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mc:AlternateContent xmlns:mc="http://schemas.openxmlformats.org/markup-compatibility/2006">
    <mc:Choice Requires="x15">
      <x15ac:absPath xmlns:x15ac="http://schemas.microsoft.com/office/spreadsheetml/2010/11/ac" url="C:\Users\Harper\Documents\SCHOOLS\schools 18\"/>
    </mc:Choice>
  </mc:AlternateContent>
  <xr:revisionPtr revIDLastSave="0" documentId="8_{C977A97F-5418-4AFE-9B37-5EEDA5EAB13A}" xr6:coauthVersionLast="38" xr6:coauthVersionMax="38" xr10:uidLastSave="{00000000-0000-0000-0000-000000000000}"/>
  <bookViews>
    <workbookView xWindow="0" yWindow="0" windowWidth="20490" windowHeight="7530" tabRatio="552" xr2:uid="{00000000-000D-0000-FFFF-FFFF00000000}"/>
  </bookViews>
  <sheets>
    <sheet name="Entries" sheetId="1" r:id="rId1"/>
    <sheet name="Payment" sheetId="2" r:id="rId2"/>
    <sheet name="Privacy" sheetId="8" r:id="rId3"/>
    <sheet name="Instructions" sheetId="6" r:id="rId4"/>
    <sheet name="Information" sheetId="7" r:id="rId5"/>
    <sheet name="Schools" sheetId="4" state="hidden" r:id="rId6"/>
    <sheet name="Lists" sheetId="3" state="hidden" r:id="rId7"/>
  </sheets>
  <externalReferences>
    <externalReference r:id="rId8"/>
  </externalReferences>
  <definedNames>
    <definedName name="Ages">Lists!$K$2:$K$80</definedName>
    <definedName name="B6x4">Lists!$Q$30:$Q$31</definedName>
    <definedName name="B6x6">Lists!$Q$32:$Q$33</definedName>
    <definedName name="Beds">Lists!$Q$22:$Q$25</definedName>
    <definedName name="Classes" localSheetId="5">Schools!#REF!</definedName>
    <definedName name="Classes">Lists!#REF!</definedName>
    <definedName name="Clubnames" localSheetId="2">[1]Clubs!$A$3:$A$22</definedName>
    <definedName name="Clubnames">Schools!$A$2:$A$90</definedName>
    <definedName name="Clubs" localSheetId="5">Schools!$A$4:$A$27</definedName>
    <definedName name="Clubs">Lists!#REF!</definedName>
    <definedName name="ElBed">Lists!$Q$23:$Q$25</definedName>
    <definedName name="Gender" localSheetId="2">[1]Lists!$V$14:$V$15</definedName>
    <definedName name="Gender" localSheetId="5">Schools!#REF!</definedName>
    <definedName name="Gender">Lists!$N$14:$N$15</definedName>
    <definedName name="Grade" localSheetId="2">[1]Lists!$T$6:$T$21</definedName>
    <definedName name="Grade" localSheetId="5">Schools!#REF!</definedName>
    <definedName name="Grade">Lists!$D$1:$H$1</definedName>
    <definedName name="GradeAges" localSheetId="2">[1]Lists!$A$1:$AF$70</definedName>
    <definedName name="GradeAges">Lists!$A$1:$AF$70</definedName>
    <definedName name="GradeAgesDMT">[1]ListsDMT!$A$1:$AF$70</definedName>
    <definedName name="GradeDMT">[1]ListsDMT!$T$6:$T$21</definedName>
    <definedName name="Half" localSheetId="5">Schools!#REF!</definedName>
    <definedName name="Half">Lists!$N$25:$N$26</definedName>
    <definedName name="Individual">Lists!$Q$29:$Q$30</definedName>
    <definedName name="Jobs" localSheetId="2">[1]Lists!$W$5:$W$16</definedName>
    <definedName name="Jobs" localSheetId="5">Schools!#REF!</definedName>
    <definedName name="Jobs">Lists!$O$5:$O$15</definedName>
    <definedName name="Judges" localSheetId="2">[1]Lists!$V$20:$V$27</definedName>
    <definedName name="Judges" localSheetId="5">Schools!#REF!</definedName>
    <definedName name="Judges">Lists!$O$20:$O$26</definedName>
    <definedName name="NovBed">Lists!$Q$20:$Q$21</definedName>
    <definedName name="_xlnm.Print_Area" localSheetId="0">Entries!$A$2:$J$57</definedName>
    <definedName name="_xlnm.Print_Area" localSheetId="4">Information!$A$1:$K$86</definedName>
    <definedName name="_xlnm.Print_Area" localSheetId="3">Instructions!$A$1:$B$18</definedName>
    <definedName name="_xlnm.Print_Area" localSheetId="6">Lists!$A$1:$P$80</definedName>
    <definedName name="_xlnm.Print_Area" localSheetId="1">Payment!$A$1:$H$50</definedName>
    <definedName name="_xlnm.Print_Area" localSheetId="2">Privacy!$A$1:$E$35</definedName>
    <definedName name="_xlnm.Print_Titles" localSheetId="2">Privacy!$1:$1</definedName>
    <definedName name="SchoolAgeGroup">Lists!$Q$5:$Q$7</definedName>
    <definedName name="SchoolClass">Lists!$Q$14:$Q$21</definedName>
    <definedName name="SchoolYear">Lists!$V$5:$V$19</definedName>
    <definedName name="Teams" localSheetId="2">[1]Lists!$V$5:$V$12</definedName>
    <definedName name="Teams" localSheetId="5">Schools!#REF!</definedName>
    <definedName name="Teams">Lists!$N$5:$N$9</definedName>
    <definedName name="When" localSheetId="2">[1]Lists!$U$20:$U$22</definedName>
    <definedName name="When" localSheetId="5">Schools!#REF!</definedName>
    <definedName name="When">Lists!$N$20:$N$22</definedName>
    <definedName name="Years">[1]Lists!$Y$2:$Y$60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 l="1"/>
  <c r="B2" i="2"/>
  <c r="A9" i="2" l="1"/>
  <c r="L77" i="1" l="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37" i="1"/>
  <c r="L36" i="1"/>
  <c r="L35" i="1"/>
  <c r="L34" i="1"/>
  <c r="L33" i="1"/>
  <c r="L32" i="1"/>
  <c r="L31" i="1"/>
  <c r="L30" i="1"/>
  <c r="L27" i="1"/>
  <c r="L26" i="1"/>
  <c r="L25" i="1"/>
  <c r="L24" i="1"/>
  <c r="L23" i="1"/>
  <c r="L22" i="1"/>
  <c r="L21" i="1"/>
  <c r="L18" i="1"/>
  <c r="L17" i="1"/>
  <c r="L14" i="1"/>
  <c r="L13" i="1"/>
  <c r="L12" i="1"/>
  <c r="J6" i="2"/>
  <c r="H76" i="1"/>
  <c r="H62" i="1"/>
  <c r="H21" i="1"/>
  <c r="H37" i="1"/>
  <c r="H14" i="1"/>
  <c r="H56" i="1"/>
  <c r="H75" i="1"/>
  <c r="H57" i="1"/>
  <c r="H35" i="1"/>
  <c r="H64" i="1"/>
  <c r="H69" i="1"/>
  <c r="H72" i="1"/>
  <c r="H18" i="1"/>
  <c r="H48" i="1"/>
  <c r="H30" i="1"/>
  <c r="H63" i="1"/>
  <c r="H65" i="1"/>
  <c r="H70" i="1"/>
  <c r="H58" i="1"/>
  <c r="H24" i="1"/>
  <c r="H60" i="1"/>
  <c r="H71" i="1"/>
  <c r="H31" i="1"/>
  <c r="H53" i="1"/>
  <c r="H12" i="1"/>
  <c r="H66" i="1"/>
  <c r="H26" i="1"/>
  <c r="H36" i="1"/>
  <c r="H23" i="1"/>
  <c r="H13" i="1"/>
  <c r="H54" i="1"/>
  <c r="H67" i="1"/>
  <c r="H33" i="1"/>
  <c r="H51" i="1"/>
  <c r="H25" i="1"/>
  <c r="H17" i="1"/>
  <c r="H59" i="1"/>
  <c r="H34" i="1"/>
  <c r="H49" i="1"/>
  <c r="H32" i="1"/>
  <c r="H22" i="1"/>
  <c r="H52" i="1"/>
  <c r="H27" i="1"/>
  <c r="H74" i="1"/>
  <c r="H73" i="1"/>
  <c r="H68" i="1"/>
  <c r="H77" i="1"/>
  <c r="H61" i="1"/>
  <c r="H50" i="1"/>
  <c r="H55" i="1"/>
  <c r="C6" i="2" l="1"/>
  <c r="G6" i="2" s="1"/>
  <c r="A2" i="2" l="1"/>
  <c r="D2" i="2"/>
  <c r="A3" i="2"/>
  <c r="B3" i="2"/>
  <c r="D3" i="2"/>
  <c r="G3" i="2"/>
  <c r="C5" i="2"/>
  <c r="G5" i="2" s="1"/>
  <c r="A3" i="1"/>
  <c r="A16" i="1"/>
  <c r="E16" i="1"/>
  <c r="H16" i="1"/>
  <c r="A20" i="1"/>
  <c r="E20" i="1"/>
  <c r="H20" i="1"/>
  <c r="A29" i="1"/>
  <c r="E29" i="1"/>
  <c r="H29" i="1"/>
  <c r="A39" i="1"/>
  <c r="E39" i="1"/>
  <c r="H39" i="1"/>
  <c r="A41" i="1"/>
  <c r="E41" i="1"/>
  <c r="H41" i="1"/>
  <c r="A43" i="1"/>
  <c r="E43" i="1"/>
  <c r="H43" i="1"/>
  <c r="A45" i="1"/>
  <c r="E45" i="1"/>
  <c r="H45" i="1"/>
  <c r="A47" i="1"/>
  <c r="E47" i="1"/>
  <c r="H47" i="1"/>
  <c r="A57" i="1"/>
  <c r="A58" i="1"/>
  <c r="A59" i="1" s="1"/>
  <c r="A60" i="1" s="1"/>
  <c r="A61" i="1" s="1"/>
  <c r="A62" i="1" s="1"/>
  <c r="A63" i="1" s="1"/>
  <c r="A64" i="1" s="1"/>
  <c r="A65" i="1" s="1"/>
  <c r="A66" i="1" s="1"/>
  <c r="A67" i="1" s="1"/>
  <c r="A68" i="1" s="1"/>
  <c r="A69" i="1" s="1"/>
  <c r="A70" i="1" s="1"/>
  <c r="A71" i="1" s="1"/>
  <c r="A72" i="1" s="1"/>
  <c r="A73" i="1" s="1"/>
  <c r="A74" i="1" s="1"/>
  <c r="A75" i="1" s="1"/>
  <c r="A76" i="1" s="1"/>
  <c r="A77" i="1" s="1"/>
  <c r="K13" i="1"/>
  <c r="K27" i="1"/>
  <c r="K18" i="1"/>
  <c r="K34" i="1"/>
  <c r="K32" i="1"/>
  <c r="K50" i="1"/>
  <c r="K30" i="1"/>
  <c r="K66" i="1"/>
  <c r="K37" i="1"/>
  <c r="K61" i="1"/>
  <c r="K53" i="1"/>
  <c r="K51" i="1"/>
  <c r="K56" i="1"/>
  <c r="K58" i="1"/>
  <c r="K49" i="1"/>
  <c r="K14" i="1"/>
  <c r="K57" i="1"/>
  <c r="K23" i="1"/>
  <c r="K59" i="1"/>
  <c r="K17" i="1"/>
  <c r="K36" i="1"/>
  <c r="K63" i="1"/>
  <c r="K71" i="1"/>
  <c r="K75" i="1"/>
  <c r="K31" i="1"/>
  <c r="K68" i="1"/>
  <c r="K76" i="1"/>
  <c r="K69" i="1"/>
  <c r="K54" i="1"/>
  <c r="K55" i="1"/>
  <c r="K48" i="1"/>
  <c r="K21" i="1"/>
  <c r="K77" i="1"/>
  <c r="K33" i="1"/>
  <c r="K60" i="1"/>
  <c r="K74" i="1"/>
  <c r="K62" i="1"/>
  <c r="K52" i="1"/>
  <c r="K24" i="1"/>
  <c r="K64" i="1"/>
  <c r="K22" i="1"/>
  <c r="K25" i="1"/>
  <c r="K72" i="1"/>
  <c r="K67" i="1"/>
  <c r="K70" i="1"/>
  <c r="K73" i="1"/>
  <c r="K35" i="1"/>
  <c r="K12" i="1"/>
  <c r="K26" i="1"/>
  <c r="K65" i="1"/>
  <c r="H6" i="2" l="1"/>
  <c r="M72" i="1"/>
  <c r="M12" i="1"/>
  <c r="M52" i="1"/>
  <c r="M61" i="1"/>
  <c r="M70" i="1"/>
  <c r="M32" i="1"/>
  <c r="M54" i="1"/>
  <c r="M58" i="1"/>
  <c r="M67" i="1"/>
  <c r="M77" i="1"/>
  <c r="M25" i="1"/>
  <c r="M23" i="1"/>
  <c r="M33" i="1"/>
  <c r="M69" i="1"/>
  <c r="M14" i="1"/>
  <c r="M75" i="1"/>
  <c r="M27" i="1"/>
  <c r="M51" i="1"/>
  <c r="M34" i="1"/>
  <c r="M17" i="1"/>
  <c r="M55" i="1"/>
  <c r="M13" i="1"/>
  <c r="M64" i="1"/>
  <c r="M56" i="1"/>
  <c r="M68" i="1"/>
  <c r="M31" i="1"/>
  <c r="M35" i="1"/>
  <c r="M66" i="1"/>
  <c r="M76" i="1"/>
  <c r="M53" i="1"/>
  <c r="M62" i="1"/>
  <c r="M21" i="1"/>
  <c r="M37" i="1"/>
  <c r="M30" i="1"/>
  <c r="M50" i="1"/>
  <c r="M22" i="1"/>
  <c r="M26" i="1"/>
  <c r="M73" i="1"/>
  <c r="M24" i="1"/>
  <c r="M18" i="1"/>
  <c r="M57" i="1"/>
  <c r="M65" i="1"/>
  <c r="M74" i="1"/>
  <c r="M71" i="1"/>
  <c r="M36" i="1"/>
  <c r="M48" i="1"/>
  <c r="M63" i="1"/>
  <c r="M59" i="1"/>
  <c r="M60" i="1"/>
  <c r="M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Chris</author>
  </authors>
  <commentList>
    <comment ref="C1" authorId="0" shapeId="0" xr:uid="{00000000-0006-0000-0000-000001000000}">
      <text>
        <r>
          <rPr>
            <b/>
            <sz val="9"/>
            <color indexed="18"/>
            <rFont val="Tahoma"/>
            <family val="2"/>
            <charset val="161"/>
          </rPr>
          <t>If you're not sure what to do, click on the 'Instructions' worksheet
 (one of the tabs at the bottom of the screen).
There are also hints on some fields - look for the red triangles.</t>
        </r>
        <r>
          <rPr>
            <b/>
            <sz val="8"/>
            <color indexed="18"/>
            <rFont val="Tahoma"/>
            <family val="2"/>
          </rPr>
          <t xml:space="preserve">
</t>
        </r>
      </text>
    </comment>
    <comment ref="I3" authorId="0" shapeId="0" xr:uid="{00000000-0006-0000-0000-000002000000}">
      <text>
        <r>
          <rPr>
            <b/>
            <sz val="8"/>
            <color indexed="81"/>
            <rFont val="Tahoma"/>
            <family val="2"/>
            <charset val="161"/>
          </rPr>
          <t>Changing the year here will recalculate the age groups automatically</t>
        </r>
      </text>
    </comment>
    <comment ref="C5" authorId="1" shapeId="0" xr:uid="{00000000-0006-0000-0000-000003000000}">
      <text>
        <r>
          <rPr>
            <b/>
            <sz val="8"/>
            <color indexed="81"/>
            <rFont val="Tahoma"/>
            <family val="2"/>
            <charset val="161"/>
          </rPr>
          <t>Please enter your school's details</t>
        </r>
      </text>
    </comment>
    <comment ref="C6" authorId="1" shapeId="0" xr:uid="{00000000-0006-0000-0000-000004000000}">
      <text>
        <r>
          <rPr>
            <b/>
            <sz val="8"/>
            <color indexed="81"/>
            <rFont val="Tahoma"/>
            <family val="2"/>
            <charset val="161"/>
          </rPr>
          <t>Please provide name and contact details for a school representative.  This may be the same as the coach.</t>
        </r>
      </text>
    </comment>
    <comment ref="G6" authorId="1" shapeId="0" xr:uid="{00000000-0006-0000-0000-000005000000}">
      <text>
        <r>
          <rPr>
            <b/>
            <sz val="8"/>
            <color indexed="81"/>
            <rFont val="Tahoma"/>
            <family val="2"/>
            <charset val="161"/>
          </rPr>
          <t>Every school must be affiliated to BSGA before entries can be accepted.  Individuals may affiliate directly.</t>
        </r>
      </text>
    </comment>
    <comment ref="G8" authorId="1" shapeId="0" xr:uid="{00000000-0006-0000-0000-000006000000}">
      <text>
        <r>
          <rPr>
            <b/>
            <sz val="8"/>
            <color indexed="81"/>
            <rFont val="Tahoma"/>
            <family val="2"/>
            <charset val="161"/>
          </rPr>
          <t>Please provide at least one email address as this will be our primary means of contact concerning this competition. Separate multiple emails with semi-colons</t>
        </r>
      </text>
    </comment>
    <comment ref="C9" authorId="1" shapeId="0" xr:uid="{00000000-0006-0000-0000-000007000000}">
      <text>
        <r>
          <rPr>
            <b/>
            <sz val="8"/>
            <color indexed="81"/>
            <rFont val="Tahoma"/>
            <family val="2"/>
            <charset val="161"/>
          </rPr>
          <t>Please provide name and contact details for a school representative.  This may be the same as the coach.</t>
        </r>
      </text>
    </comment>
    <comment ref="E11" authorId="0" shapeId="0" xr:uid="{00000000-0006-0000-0000-000008000000}">
      <text>
        <r>
          <rPr>
            <b/>
            <sz val="8"/>
            <color indexed="81"/>
            <rFont val="Tahoma"/>
            <family val="2"/>
            <charset val="161"/>
          </rPr>
          <t>Please enter dates as DD/MM/YYYY 
e.g. 3/11/1996
Using other formats such as 1.12.1992 or 1st Jan 1998 will not usually work! 
If you don't know the date of birth, use 1/1/nnnn to produce the correct academic year group in the 'Official Use' column L to the right.</t>
        </r>
      </text>
    </comment>
    <comment ref="G11" authorId="1" shapeId="0" xr:uid="{00000000-0006-0000-0000-000009000000}">
      <text>
        <r>
          <rPr>
            <b/>
            <sz val="8"/>
            <color indexed="81"/>
            <rFont val="Tahoma"/>
            <family val="2"/>
            <charset val="161"/>
          </rPr>
          <t xml:space="preserve">Novices have not competed at grade F / NDP2 or above and have a tariff limit of 1.5.  
Intermediate have not competed at Grade E / NDP 5 or above and have a tariff limit of 4.5
Disabilities:
category 1 = Learning 
category 2 = Physical / sensory
</t>
        </r>
      </text>
    </comment>
    <comment ref="H11" authorId="0" shapeId="0" xr:uid="{00000000-0006-0000-0000-00000A000000}">
      <text>
        <r>
          <rPr>
            <b/>
            <sz val="8"/>
            <color indexed="81"/>
            <rFont val="Tahoma"/>
            <family val="2"/>
            <charset val="161"/>
          </rPr>
          <t xml:space="preserve">The age group is calculated from the date of birth.  It is based on the age in the academic year.  Usually this is:
Under 11  = Year 6 and below
Under 14  = Years 7, 8 and 9
Under 19  = Years 10, 11, 12, 13 and 14 </t>
        </r>
      </text>
    </comment>
    <comment ref="I11" authorId="0" shapeId="0" xr:uid="{00000000-0006-0000-0000-00000B000000}">
      <text>
        <r>
          <rPr>
            <b/>
            <sz val="8"/>
            <color indexed="81"/>
            <rFont val="Tahoma"/>
            <family val="2"/>
            <charset val="161"/>
          </rPr>
          <t>Teams can be 3 or 4 from the same grade, age &amp; gender.  Use A for the 1st team in a class, B for the 2nd etc.</t>
        </r>
      </text>
    </comment>
    <comment ref="J11" authorId="1" shapeId="0" xr:uid="{00000000-0006-0000-0000-00000C000000}">
      <text>
        <r>
          <rPr>
            <b/>
            <sz val="8"/>
            <color indexed="81"/>
            <rFont val="Tahoma"/>
            <family val="2"/>
          </rPr>
          <t>Pick YES if this person is an individual competitor.
Leave it blank if they are ONLY a member of a team.</t>
        </r>
      </text>
    </comment>
    <comment ref="A15" authorId="1" shapeId="0" xr:uid="{00000000-0006-0000-0000-00000D000000}">
      <text>
        <r>
          <rPr>
            <b/>
            <sz val="8"/>
            <color indexed="81"/>
            <rFont val="Tahoma"/>
            <family val="2"/>
            <charset val="161"/>
          </rPr>
          <t>You must supply at least one official if your school enters more than 3 pupils</t>
        </r>
      </text>
    </comment>
    <comment ref="H15" authorId="1" shapeId="0" xr:uid="{00000000-0006-0000-0000-00000E00000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A19" authorId="1" shapeId="0" xr:uid="{00000000-0006-0000-0000-00000F000000}">
      <text>
        <r>
          <rPr>
            <b/>
            <sz val="8"/>
            <color indexed="81"/>
            <rFont val="Tahoma"/>
            <family val="2"/>
            <charset val="161"/>
          </rPr>
          <t>You must provide at least one judge if your school enters more than 5 pupils</t>
        </r>
      </text>
    </comment>
    <comment ref="E19" authorId="0" shapeId="0" xr:uid="{00000000-0006-0000-0000-000010000000}">
      <text>
        <r>
          <rPr>
            <b/>
            <sz val="8"/>
            <color indexed="81"/>
            <rFont val="Tahoma"/>
            <family val="2"/>
            <charset val="161"/>
          </rPr>
          <t>Pick the judge qualification level from the list.  Use 'novice' for anyone who has not yet passed a judging course.</t>
        </r>
      </text>
    </comment>
    <comment ref="H19" authorId="0" shapeId="0" xr:uid="{00000000-0006-0000-0000-000011000000}">
      <text>
        <r>
          <rPr>
            <b/>
            <sz val="8"/>
            <color indexed="81"/>
            <rFont val="Tahoma"/>
            <family val="2"/>
            <charset val="161"/>
          </rPr>
          <t>If your judge / official can only do half a day, choose morning / afternoon from here and provide a second judge / official for the other half day.</t>
        </r>
      </text>
    </comment>
    <comment ref="A38" authorId="1" shapeId="0" xr:uid="{00000000-0006-0000-0000-000012000000}">
      <text>
        <r>
          <rPr>
            <b/>
            <sz val="8"/>
            <color indexed="81"/>
            <rFont val="Tahoma"/>
            <family val="2"/>
            <charset val="161"/>
          </rPr>
          <t>Extra officials and judges are always needed!  Please provide names and qualifications of anyone who is willing to help</t>
        </r>
        <r>
          <rPr>
            <sz val="8"/>
            <color indexed="81"/>
            <rFont val="Tahoma"/>
            <family val="2"/>
            <charset val="161"/>
          </rPr>
          <t xml:space="preserve">
</t>
        </r>
      </text>
    </comment>
    <comment ref="E38" authorId="0" shapeId="0" xr:uid="{00000000-0006-0000-0000-000013000000}">
      <text>
        <r>
          <rPr>
            <b/>
            <sz val="8"/>
            <color indexed="81"/>
            <rFont val="Tahoma"/>
            <family val="2"/>
            <charset val="161"/>
          </rPr>
          <t>Pick the judge qualification level from the list.  Use 'novice' for anyone who has not yet passed a judging course.</t>
        </r>
      </text>
    </comment>
    <comment ref="H38" authorId="0" shapeId="0" xr:uid="{00000000-0006-0000-0000-00001400000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E40" authorId="0" shapeId="0" xr:uid="{00000000-0006-0000-0000-000015000000}">
      <text>
        <r>
          <rPr>
            <b/>
            <sz val="8"/>
            <color indexed="81"/>
            <rFont val="Tahoma"/>
            <family val="2"/>
            <charset val="161"/>
          </rPr>
          <t>Pick the judge qualification level from the list.  Use 'novice' for anyone who has not yet passed a judging course.</t>
        </r>
      </text>
    </comment>
    <comment ref="H40" authorId="0" shapeId="0" xr:uid="{00000000-0006-0000-0000-00001600000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E42" authorId="0" shapeId="0" xr:uid="{00000000-0006-0000-0000-000017000000}">
      <text>
        <r>
          <rPr>
            <b/>
            <sz val="8"/>
            <color indexed="81"/>
            <rFont val="Tahoma"/>
            <family val="2"/>
            <charset val="161"/>
          </rPr>
          <t>Pick the judge qualification level from the list.  Use 'novice' for anyone who has not yet passed a judging course.</t>
        </r>
      </text>
    </comment>
    <comment ref="H42" authorId="0" shapeId="0" xr:uid="{00000000-0006-0000-0000-00001800000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List>
</comments>
</file>

<file path=xl/sharedStrings.xml><?xml version="1.0" encoding="utf-8"?>
<sst xmlns="http://schemas.openxmlformats.org/spreadsheetml/2006/main" count="1194" uniqueCount="290">
  <si>
    <t>Address</t>
  </si>
  <si>
    <t>Post Code</t>
  </si>
  <si>
    <t>First Name</t>
  </si>
  <si>
    <t>Team</t>
  </si>
  <si>
    <t>No responsibility will be accepted for loss or damage to property or persons.</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</si>
  <si>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</si>
  <si>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</si>
  <si>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</si>
  <si>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</si>
  <si>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</si>
  <si>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</si>
  <si>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</si>
  <si>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</si>
  <si>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</si>
  <si>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</si>
  <si>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</si>
  <si>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</si>
  <si>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</si>
  <si>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</si>
  <si>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</si>
  <si>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</si>
  <si>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</si>
  <si>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</si>
  <si>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</si>
  <si>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</si>
  <si>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</si>
  <si>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</si>
  <si>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</si>
  <si>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</si>
  <si>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</si>
  <si>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</si>
  <si>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</si>
  <si>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</si>
  <si>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</si>
  <si>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</si>
  <si>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</si>
  <si>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</si>
  <si>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</si>
  <si>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</si>
  <si>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</si>
  <si>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</si>
  <si>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Where an official is only available for ½ a day, please enter another official's name for the other ½ day.</t>
  </si>
  <si>
    <t>Help!</t>
  </si>
  <si>
    <t>Judge (Nov)</t>
  </si>
  <si>
    <t>Judge (Club)</t>
  </si>
  <si>
    <t>Judge (Cnty)</t>
  </si>
  <si>
    <t>Judge (Rgnl)</t>
  </si>
  <si>
    <t>Judge (Znl)</t>
  </si>
  <si>
    <t>Judge (Ntnl)</t>
  </si>
  <si>
    <t>Judge (Brvt)</t>
  </si>
  <si>
    <t>Print off a hard copy of sheet 1 (Entries) and sheet 2 (Payment) to send to the organiser</t>
  </si>
  <si>
    <t>If they cannot do a full day, pick morning/afternoon and put the second official’s name in.</t>
  </si>
  <si>
    <t>Pick the official’s job from the list</t>
  </si>
  <si>
    <t>If the competitor is in a team, pick 'A' in the team column.  If you have more than one team in the same class, use B, C etc.</t>
  </si>
  <si>
    <t>Marshall W</t>
  </si>
  <si>
    <t>Marshall C</t>
  </si>
  <si>
    <t>#</t>
  </si>
  <si>
    <t>H</t>
  </si>
  <si>
    <t>Judge:</t>
  </si>
  <si>
    <t>Official:</t>
  </si>
  <si>
    <t>Age Group</t>
  </si>
  <si>
    <t>Age at this year's birthday</t>
  </si>
  <si>
    <t>-</t>
  </si>
  <si>
    <t>I</t>
  </si>
  <si>
    <t>BSGA</t>
  </si>
  <si>
    <t>Schools Age Group</t>
  </si>
  <si>
    <t>Schools Class</t>
  </si>
  <si>
    <t>Elite</t>
  </si>
  <si>
    <t>School
Age Group</t>
  </si>
  <si>
    <t xml:space="preserve"> -</t>
  </si>
  <si>
    <t>School Year</t>
  </si>
  <si>
    <t>R</t>
  </si>
  <si>
    <t>Adj. Age</t>
  </si>
  <si>
    <t>School / College</t>
  </si>
  <si>
    <t>Official Use Only</t>
  </si>
  <si>
    <t>Coach</t>
  </si>
  <si>
    <t>Beds</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</si>
  <si>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</si>
  <si>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</si>
  <si>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</si>
  <si>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</si>
  <si>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</si>
  <si>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</si>
  <si>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</si>
  <si>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</si>
  <si>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</si>
  <si>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</si>
  <si>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</si>
  <si>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Should the nominated coach fail to attend, a suitably-qualified substitute may be asked to offer his or her services.</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</si>
  <si>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</si>
  <si>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</si>
  <si>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</si>
  <si>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</si>
  <si>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Signature:</t>
  </si>
  <si>
    <t>Signature :</t>
  </si>
  <si>
    <t>Name:</t>
  </si>
  <si>
    <t>Address:</t>
  </si>
  <si>
    <t>Telephone:</t>
  </si>
  <si>
    <t>Email:</t>
  </si>
  <si>
    <t>How to complete the Competition Entry Form</t>
  </si>
  <si>
    <t>Fill in any judges / officials names.  The ones at positions 4 and 7 in the list are mandatory.</t>
  </si>
  <si>
    <t>(If you use a standard size 'window' envelope, you won't even have to write the address on it!)</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</si>
  <si>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</si>
  <si>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</si>
  <si>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</si>
  <si>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Compulsory Routine</t>
  </si>
  <si>
    <t>Elite Level</t>
  </si>
  <si>
    <t>Novice Level</t>
  </si>
  <si>
    <t>Full Twist Jump</t>
  </si>
  <si>
    <t>Straddle Jump</t>
  </si>
  <si>
    <t>Seat Drop</t>
  </si>
  <si>
    <t>Half Twist to Seat</t>
  </si>
  <si>
    <t>Half Twist to Feet</t>
  </si>
  <si>
    <t>Pike Jump</t>
  </si>
  <si>
    <t>Back Drop</t>
  </si>
  <si>
    <t>Tuck Jump</t>
  </si>
  <si>
    <t>Half Twist Jump</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</si>
  <si>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</si>
  <si>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</si>
  <si>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</si>
  <si>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</si>
  <si>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</si>
  <si>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Entries must be approved by the head teacher (or LEA official if home educated)</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</si>
  <si>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</si>
  <si>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</si>
  <si>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</si>
  <si>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</si>
  <si>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</si>
  <si>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Please submit your entry forms by email if at all possible.  We can then process your entries automatically, which keeps our workload down and avoids typing mistakes.  If you experience any difficulties with the form, please contact the organisers for advice.</t>
  </si>
  <si>
    <t>Each school or individual competitor must be affiliated to the British Schools Gymnastics Association.  Entries cannot be accepted without an affiliation number, so it is vital that you arrange this before submitting your entry form.  Individual affiliation is only needed if you are submitting a direct entry and your school is not affiliated (e.g. home educated, or there are very few entrants from a school).</t>
  </si>
  <si>
    <t>Back Somersault (T)</t>
  </si>
  <si>
    <t>Front Somersault (T)</t>
  </si>
  <si>
    <t>Feel free to contact me if you have any questions and we shall attempt to respond as quickly as possible.  Email is the preferred medium.</t>
  </si>
  <si>
    <t>Equipment</t>
  </si>
  <si>
    <t>Important Notes</t>
  </si>
  <si>
    <t xml:space="preserve">Training Eqpt : </t>
  </si>
  <si>
    <t>Ind</t>
  </si>
  <si>
    <t>Yes</t>
  </si>
  <si>
    <t>In the Entries worksheet, fill in the name address and contact details for your school.</t>
  </si>
  <si>
    <t>Individual Entrants :</t>
  </si>
  <si>
    <t>Total:</t>
  </si>
  <si>
    <t>Teams (PLEASE CHECK!!!):</t>
  </si>
  <si>
    <t>Teams consist of a minimum 3 performers and a maximum of 4 performers. Team members must be same in the same age group, of the same gender and entered in the same level.</t>
  </si>
  <si>
    <t>Schools</t>
  </si>
  <si>
    <t>Please take very careful note of the rules to ensure you comply. It is the duty of the team manager to ensure their entry and all their performers are in compliance with all the rules. A full copy of the rules is available on the internet at the BSGA Trampolining Web Site (http://www.bsga.org/).</t>
  </si>
  <si>
    <t>OR</t>
  </si>
  <si>
    <t>Full Twist</t>
  </si>
  <si>
    <t>Complete all additional fields in the top section of the form.
You MUST provide a valid BSGA or WSGA number for this academic year.</t>
  </si>
  <si>
    <t>Inter</t>
  </si>
  <si>
    <t>Individual Entrants</t>
  </si>
  <si>
    <t xml:space="preserve">Elite Level </t>
  </si>
  <si>
    <t>Disability Novice</t>
  </si>
  <si>
    <t>Disability Elite</t>
  </si>
  <si>
    <t>Intermediate Level (A)</t>
  </si>
  <si>
    <t>Intermediate Level (B)</t>
  </si>
  <si>
    <t>All age groups, both male and female, compete the same routine for the compulsory round of the competition. The difference is between the Elite, Intermediate and Novice tiers.  Intermediate entrants may choose routine A or B.</t>
  </si>
  <si>
    <t>Intermediate Level</t>
  </si>
  <si>
    <t>Qualification for Final Schools Competition</t>
  </si>
  <si>
    <t>Top 3 Individuals &amp;  2 Teams from the Zonal Schools Competition</t>
  </si>
  <si>
    <t>6mm only</t>
  </si>
  <si>
    <t>6mm, 6x4mm, 4mm</t>
  </si>
  <si>
    <t>6mm, 6x4mm</t>
  </si>
  <si>
    <t>If you get stuck with any aspect of this form, please email the organiser or support@tscore.co.uk</t>
  </si>
  <si>
    <t>Disability Novice Level Cat 1</t>
  </si>
  <si>
    <t>Disability Elite Level Cat 1</t>
  </si>
  <si>
    <t>Disability Novice Level Cat 2</t>
  </si>
  <si>
    <t>Disability Elite Level Cat 2</t>
  </si>
  <si>
    <t>Maximum Tariff - Please see the official rules for full details!</t>
  </si>
  <si>
    <t>DisE1</t>
  </si>
  <si>
    <t>DisN1</t>
  </si>
  <si>
    <t>DisE2</t>
  </si>
  <si>
    <t>DisN2</t>
  </si>
  <si>
    <t xml:space="preserve">Job </t>
  </si>
  <si>
    <t>Competitors  will be given the choice of 6x6mm, 6x4mm or 4mm Trampolines where available.</t>
  </si>
  <si>
    <t>Reception</t>
  </si>
  <si>
    <t>Year 1</t>
  </si>
  <si>
    <t>Year 2</t>
  </si>
  <si>
    <t>Year 3</t>
  </si>
  <si>
    <t>Year 4</t>
  </si>
  <si>
    <t>Year 5</t>
  </si>
  <si>
    <t>Year 6</t>
  </si>
  <si>
    <t>Year 7</t>
  </si>
  <si>
    <t>Year 8</t>
  </si>
  <si>
    <t>Year 9</t>
  </si>
  <si>
    <t>Year 10</t>
  </si>
  <si>
    <t>Year 11</t>
  </si>
  <si>
    <t>Year 12</t>
  </si>
  <si>
    <t>Year 13</t>
  </si>
  <si>
    <t>Year 14</t>
  </si>
  <si>
    <t>Years</t>
  </si>
  <si>
    <t>5</t>
  </si>
  <si>
    <t>6</t>
  </si>
  <si>
    <t>7</t>
  </si>
  <si>
    <t>8</t>
  </si>
  <si>
    <t>9</t>
  </si>
  <si>
    <t>10</t>
  </si>
  <si>
    <t>11</t>
  </si>
  <si>
    <t>12</t>
  </si>
  <si>
    <t>13</t>
  </si>
  <si>
    <t>14</t>
  </si>
  <si>
    <t>15</t>
  </si>
  <si>
    <t>16</t>
  </si>
  <si>
    <t>17</t>
  </si>
  <si>
    <t>18</t>
  </si>
  <si>
    <t>19</t>
  </si>
  <si>
    <t>Index</t>
  </si>
  <si>
    <t xml:space="preserve">E-Mail Addresses : </t>
  </si>
  <si>
    <t>Construct your own 10 bounce routine from recognised skills in the BG proficiency scheme.
Minimum of 5 different skills.
Maximum routine tariff 0.8</t>
  </si>
  <si>
    <t>Construct your own 10 bounce routine from recognised skills in the BG proficiency scheme.
Minimum of 5 different skills.
Minimum routine tariff 1.2
Maximum routine tariff 4.5</t>
  </si>
  <si>
    <t>Your region / zone may be coordinating officials, but please provide names if you can.</t>
  </si>
  <si>
    <t>Please find enclosed an entry pack for this year’s competition. Please feel free to make copies and pass them on to whoever else who has qualified to enter the competition.</t>
  </si>
  <si>
    <t>Please keep it in Excel format, NOT pdf or numbers!</t>
  </si>
  <si>
    <t>British  Schools Gymnastics Trampolining</t>
  </si>
  <si>
    <t>ZEF2018v1</t>
  </si>
  <si>
    <t>Y1-6</t>
  </si>
  <si>
    <t>Y7-9</t>
  </si>
  <si>
    <t>Y7-8</t>
  </si>
  <si>
    <t>Y9-10</t>
  </si>
  <si>
    <t>Y11-14</t>
  </si>
  <si>
    <t>Y10-14</t>
  </si>
  <si>
    <t>Y7-14</t>
  </si>
  <si>
    <t>at</t>
  </si>
  <si>
    <t>=</t>
  </si>
  <si>
    <t>NOT REQUIRED FOR ZONAL OR FINAL</t>
  </si>
  <si>
    <t xml:space="preserve">Privacy Policy - Use of Personal Data </t>
  </si>
  <si>
    <t>version 2018-4-2</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</si>
  <si>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</si>
  <si>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</si>
  <si>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</si>
  <si>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</si>
  <si>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</si>
  <si>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</si>
  <si>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</si>
  <si>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</si>
  <si>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</si>
  <si>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</si>
  <si>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</si>
  <si>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</si>
  <si>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</si>
  <si>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</si>
  <si>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</si>
  <si>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</si>
  <si>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</si>
  <si>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</si>
  <si>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</si>
  <si>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</si>
  <si>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</si>
  <si>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Individual Consent</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</si>
  <si>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</si>
  <si>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Subject Name:</t>
  </si>
  <si>
    <t>Signature if the subject is over 13 years of age:</t>
  </si>
  <si>
    <t>Date:</t>
  </si>
  <si>
    <t>And/or parent or guardian if the subject is under 16 :</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</si>
  <si>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and EU GDPR regulations.</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</si>
  <si>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</si>
  <si>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</si>
  <si>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If your existing school privacy policy does not  include consent for the above use of personal data, you must obtain it explicitly from each entrant. You can print this sheet for this purpose, which should be retained for your records.</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</si>
  <si>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</si>
  <si>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</si>
  <si>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Data Protection</t>
  </si>
  <si>
    <t>Please tick this box to confirm that you have obtained agreement from all entrants</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</si>
  <si>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should be through your school's privacy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</si>
  <si>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Enter the names of the competitors, Year group, gender (M or F) and grade (Novice/Intermediate/Elite/Disability grade).
The age group should be worked out automatically for you, based on the year group of the competitor.</t>
  </si>
  <si>
    <t>Please mark any Individual Competitors by selecting 'Yes'  the 'Ind' column.  
This applies whether they are members of a team or not.  
Leave this field blank if they are only competing as a team member.
(Individual and Team competitions are separate at Zonals and Finals)
If you fail to do this, they will not be entered correctly into the scoring system!!</t>
  </si>
  <si>
    <t>Email the completed form to the organisers  by the closing date shown on the Payments sheet</t>
  </si>
  <si>
    <t>The correct payment should already be calculated – just sign the bottom of the sheet and post it off with your cheque to arrive no later than the closing date</t>
  </si>
  <si>
    <t>For the latest information on schools competitions go to  
https://www.bsga.org/</t>
  </si>
  <si>
    <t>School Year Groups</t>
  </si>
  <si>
    <t>Intermediate</t>
  </si>
  <si>
    <t>Years 1-6,   7-14</t>
  </si>
  <si>
    <t>Years 1-6,  7-8,  9-10,  11-14</t>
  </si>
  <si>
    <t>Years  1-6,  7-9,  10-14</t>
  </si>
  <si>
    <t>Disabilities Novice &amp; Elite</t>
  </si>
  <si>
    <t>Performers compete in one of the 'Novice', 'Intermedite', 'Elite', 'Disabilities Novice' or 'Disabilities Elite' grades.  Novices are defined as those who have not previously competed at or above British Gymnastics NDP 1. 
Anyone who has  competed at or above NDP 1  must enter as Intermediate or Elite.
Anyone who has competed at or above British Gymnastics NDP 6 level, or in the League, must enter as an Elite grade performer.</t>
  </si>
  <si>
    <t>Have competed at or above 
NDP 6 / League</t>
  </si>
  <si>
    <t>Construct your own 10 bounce routine that must include at least 4 moves having a minimum of 360 degrees of somersault rotation.</t>
  </si>
  <si>
    <t>Have competed at or above 
BG NDP1</t>
  </si>
  <si>
    <t>Have not competed at 
BG NDP1</t>
  </si>
  <si>
    <t>Disability Novice maximum tariff is 1.2 and for Disability Elite is 4.5.  No skill may exceed 0.6.
There are no direct difficulty limits for Novice, Intermediate and Elite. Grades are restricted by the following permitted moves.
In the Novice and Intermediate grades, no single move may exceed a tariff of 0.6 or have more than 360 degrees of somersault rotation.
In the Novice grade, no more than one skill having 360 degrees of somersault rotation is allowed.
In the Intermediate grade, no more than seven skills having 360 degrees of somersault rotation are allowed.</t>
  </si>
  <si>
    <t>https://www.bsga.org/wp-content/uploads/2013/08/BSGARulesTramp2018-19.pdf</t>
  </si>
  <si>
    <t>Zonal / Final Competition Entry Form 2018/19</t>
  </si>
  <si>
    <t>British Schools Trampoline Competition Entry Form</t>
  </si>
  <si>
    <t>Ards Blair Mayne Wellbeing and Leisure Complex- 1 Dairy Hall Lane , Newtownards, BT23 4DG</t>
  </si>
  <si>
    <t>Saturday 26th January 20419</t>
  </si>
  <si>
    <t>PLEASE MAKE CHEQUES PAYABLE TO &lt;NI SCHOOLS TRAMPOLINING&gt;</t>
  </si>
  <si>
    <t>STUART HARPER, 2 ELM DRIVE , NEWTOWNARDS BT234HF</t>
  </si>
  <si>
    <t>EMAIL TO NI.SCHOOLSTRA@OUTLOOK.COM</t>
  </si>
  <si>
    <t>Send this form to: PLEASE EMAIL BACK IN EXCEL FORMAT</t>
  </si>
  <si>
    <t>Email this Excel file to:     &lt;NI.SCHOOLSTRA@OUTLOOK.COM&gt;</t>
  </si>
  <si>
    <t>The closing date for entries is &lt;FRIDAY 21ST DECEMBER 2018&gt;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</si>
</sst>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809]General"/>
  </numFmts>
  <fonts count="78">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8"/>
      <name val="Arial"/>
      <family val="2"/>
      <charset val="161"/>
    </font>
    <font>
      <b/>
      <sz val="10"/>
      <name val="Tahoma"/>
      <family val="2"/>
    </font>
    <font>
      <b/>
      <sz val="12"/>
      <color indexed="12"/>
      <name val="Arial"/>
      <family val="2"/>
    </font>
    <font>
      <u/>
      <sz val="10"/>
      <color indexed="12"/>
      <name val="Arial"/>
      <family val="2"/>
      <charset val="161"/>
    </font>
    <font>
      <b/>
      <sz val="14"/>
      <color indexed="62"/>
      <name val="Tahoma"/>
      <family val="2"/>
    </font>
    <font>
      <b/>
      <sz val="14"/>
      <color indexed="62"/>
      <name val="Arial"/>
      <family val="2"/>
    </font>
    <font>
      <sz val="14"/>
      <color indexed="62"/>
      <name val="Arial"/>
      <family val="2"/>
      <charset val="161"/>
    </font>
    <font>
      <sz val="10"/>
      <name val="Arial"/>
      <family val="2"/>
    </font>
    <font>
      <b/>
      <sz val="10"/>
      <color indexed="12"/>
      <name val="Arial"/>
      <family val="2"/>
    </font>
    <font>
      <sz val="8"/>
      <color indexed="81"/>
      <name val="Tahoma"/>
      <family val="2"/>
      <charset val="161"/>
    </font>
    <font>
      <b/>
      <sz val="8"/>
      <color indexed="81"/>
      <name val="Tahoma"/>
      <family val="2"/>
      <charset val="161"/>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charset val="161"/>
    </font>
    <font>
      <b/>
      <sz val="12"/>
      <color indexed="9"/>
      <name val="Arial"/>
      <family val="2"/>
    </font>
    <font>
      <b/>
      <sz val="14"/>
      <color indexed="53"/>
      <name val="Arial"/>
      <family val="2"/>
    </font>
    <font>
      <b/>
      <sz val="12"/>
      <color indexed="10"/>
      <name val="Arial"/>
      <family val="2"/>
    </font>
    <font>
      <sz val="10"/>
      <color indexed="22"/>
      <name val="Arial"/>
      <family val="2"/>
      <charset val="161"/>
    </font>
    <font>
      <b/>
      <sz val="10"/>
      <color indexed="22"/>
      <name val="Arial"/>
      <family val="2"/>
      <charset val="161"/>
    </font>
    <font>
      <b/>
      <sz val="10"/>
      <color indexed="9"/>
      <name val="Arial"/>
      <family val="2"/>
      <charset val="161"/>
    </font>
    <font>
      <b/>
      <sz val="11"/>
      <color indexed="9"/>
      <name val="Arial"/>
      <family val="2"/>
    </font>
    <font>
      <b/>
      <sz val="14"/>
      <color indexed="9"/>
      <name val="Arial"/>
      <family val="2"/>
      <charset val="161"/>
    </font>
    <font>
      <sz val="12"/>
      <name val="Arial"/>
      <family val="2"/>
      <charset val="161"/>
    </font>
    <font>
      <sz val="16"/>
      <color indexed="9"/>
      <name val="Arial"/>
      <family val="2"/>
      <charset val="161"/>
    </font>
    <font>
      <b/>
      <i/>
      <sz val="12"/>
      <name val="Arial"/>
      <family val="2"/>
    </font>
    <font>
      <i/>
      <sz val="11"/>
      <name val="Arial"/>
      <family val="2"/>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sz val="10"/>
      <name val="Arial"/>
      <family val="2"/>
      <charset val="161"/>
    </font>
    <font>
      <b/>
      <sz val="8"/>
      <color indexed="81"/>
      <name val="Tahoma"/>
      <family val="2"/>
    </font>
    <font>
      <u/>
      <sz val="10"/>
      <color indexed="12"/>
      <name val="Arial"/>
      <family val="2"/>
    </font>
    <font>
      <sz val="11"/>
      <color rgb="FF006100"/>
      <name val="Calibri"/>
      <family val="2"/>
      <scheme val="minor"/>
    </font>
    <font>
      <sz val="10"/>
      <color theme="9" tint="-0.249977111117893"/>
      <name val="Arial"/>
      <family val="2"/>
    </font>
    <font>
      <b/>
      <sz val="12"/>
      <color rgb="FFFF0000"/>
      <name val="Arial"/>
      <family val="2"/>
    </font>
    <font>
      <b/>
      <sz val="12"/>
      <color theme="0" tint="-0.499984740745262"/>
      <name val="Arial"/>
      <family val="2"/>
    </font>
    <font>
      <sz val="10"/>
      <color theme="0" tint="-4.9989318521683403E-2"/>
      <name val="Arial"/>
      <family val="2"/>
    </font>
    <font>
      <sz val="10"/>
      <color rgb="FF000000"/>
      <name val="Tahoma"/>
      <family val="2"/>
    </font>
    <font>
      <sz val="14"/>
      <color theme="9" tint="-0.249977111117893"/>
      <name val="Arial"/>
      <family val="2"/>
    </font>
    <font>
      <b/>
      <sz val="12"/>
      <color theme="9" tint="-0.249977111117893"/>
      <name val="Arial"/>
      <family val="2"/>
    </font>
    <font>
      <b/>
      <sz val="11"/>
      <color theme="9" tint="-0.249977111117893"/>
      <name val="Arial"/>
      <family val="2"/>
    </font>
    <font>
      <b/>
      <sz val="10"/>
      <color rgb="FFFF0000"/>
      <name val="Arial"/>
      <family val="2"/>
    </font>
    <font>
      <b/>
      <i/>
      <sz val="12"/>
      <color theme="9" tint="-0.249977111117893"/>
      <name val="Arial"/>
      <family val="2"/>
    </font>
    <font>
      <i/>
      <sz val="10"/>
      <color theme="9" tint="-0.249977111117893"/>
      <name val="Arial"/>
      <family val="2"/>
    </font>
    <font>
      <sz val="10"/>
      <name val="Arial"/>
      <family val="2"/>
      <charset val="161"/>
    </font>
    <font>
      <b/>
      <sz val="12"/>
      <color rgb="FF1234F6"/>
      <name val="Arial"/>
      <family val="2"/>
    </font>
    <font>
      <b/>
      <sz val="11"/>
      <color rgb="FF1234F6"/>
      <name val="Arial"/>
      <family val="2"/>
    </font>
    <font>
      <b/>
      <sz val="10"/>
      <name val="Arial"/>
      <family val="2"/>
      <charset val="161"/>
    </font>
    <font>
      <b/>
      <sz val="10"/>
      <color indexed="9"/>
      <name val="Arial"/>
      <family val="2"/>
      <charset val="161"/>
    </font>
    <font>
      <b/>
      <sz val="10"/>
      <color rgb="FF1234F6"/>
      <name val="Arial"/>
      <family val="2"/>
    </font>
    <font>
      <b/>
      <sz val="9"/>
      <color rgb="FF1234F6"/>
      <name val="Arial"/>
      <family val="2"/>
    </font>
    <font>
      <sz val="12"/>
      <color theme="0" tint="-0.14999847407452621"/>
      <name val="Arial"/>
      <family val="2"/>
    </font>
    <font>
      <sz val="14"/>
      <color rgb="FF1234F6"/>
      <name val="Arial"/>
      <family val="2"/>
    </font>
    <font>
      <sz val="12"/>
      <color rgb="FF1234F6"/>
      <name val="Arial"/>
      <family val="2"/>
    </font>
    <font>
      <sz val="12"/>
      <name val="Arial"/>
      <family val="2"/>
      <charset val="161"/>
    </font>
    <font>
      <b/>
      <sz val="20"/>
      <color theme="0"/>
      <name val="Arial"/>
      <family val="2"/>
      <charset val="161"/>
    </font>
    <font>
      <b/>
      <sz val="12"/>
      <color theme="0"/>
      <name val="Arial"/>
      <family val="2"/>
      <charset val="161"/>
    </font>
    <font>
      <b/>
      <sz val="12"/>
      <name val="Arial"/>
      <family val="2"/>
      <charset val="161"/>
    </font>
    <font>
      <i/>
      <sz val="12"/>
      <name val="Arial"/>
      <family val="2"/>
      <charset val="161"/>
    </font>
    <font>
      <i/>
      <sz val="10"/>
      <name val="Arial"/>
      <family val="2"/>
      <charset val="161"/>
    </font>
    <font>
      <sz val="10"/>
      <color rgb="FF000000"/>
      <name val="Arial1"/>
    </font>
    <font>
      <b/>
      <sz val="16"/>
      <color theme="0"/>
      <name val="Arial"/>
      <family val="2"/>
      <charset val="161"/>
    </font>
    <font>
      <u/>
      <sz val="10"/>
      <color indexed="12"/>
      <name val="Arial"/>
      <family val="2"/>
      <charset val="161"/>
    </font>
    <font>
      <b/>
      <sz val="9"/>
      <color indexed="18"/>
      <name val="Tahoma"/>
      <family val="2"/>
      <charset val="161"/>
    </font>
    <font>
      <b/>
      <i/>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2" tint="-0.249977111117893"/>
        <bgColor indexed="64"/>
      </patternFill>
    </fill>
    <fill>
      <patternFill patternType="solid">
        <fgColor rgb="FFFFFF00"/>
        <bgColor indexed="64"/>
      </patternFill>
    </fill>
    <fill>
      <patternFill patternType="solid">
        <fgColor rgb="FF2C7E24"/>
        <bgColor indexed="64"/>
      </patternFill>
    </fill>
    <fill>
      <patternFill patternType="solid">
        <fgColor theme="9" tint="0.79998168889431442"/>
        <bgColor indexed="64"/>
      </patternFill>
    </fill>
    <fill>
      <patternFill patternType="solid">
        <fgColor rgb="FFFF0000"/>
        <bgColor indexed="64"/>
      </patternFill>
    </fill>
  </fills>
  <borders count="58">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ck">
        <color indexed="17"/>
      </left>
      <right/>
      <top/>
      <bottom/>
      <diagonal/>
    </border>
    <border>
      <left/>
      <right style="thick">
        <color indexed="17"/>
      </right>
      <top/>
      <bottom style="medium">
        <color indexed="64"/>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thick">
        <color indexed="17"/>
      </right>
      <top/>
      <bottom/>
      <diagonal/>
    </border>
    <border>
      <left/>
      <right style="thick">
        <color indexed="17"/>
      </right>
      <top style="medium">
        <color indexed="64"/>
      </top>
      <bottom style="medium">
        <color indexed="64"/>
      </bottom>
      <diagonal/>
    </border>
    <border>
      <left/>
      <right style="thin">
        <color indexed="64"/>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top style="thin">
        <color rgb="FF1234F6"/>
      </top>
      <bottom style="thin">
        <color rgb="FF1234F6"/>
      </bottom>
      <diagonal/>
    </border>
    <border>
      <left/>
      <right/>
      <top style="thin">
        <color rgb="FF1234F6"/>
      </top>
      <bottom/>
      <diagonal/>
    </border>
    <border>
      <left style="medium">
        <color indexed="64"/>
      </left>
      <right/>
      <top style="thin">
        <color rgb="FF1234F6"/>
      </top>
      <bottom style="medium">
        <color indexed="64"/>
      </bottom>
      <diagonal/>
    </border>
    <border>
      <left/>
      <right style="medium">
        <color indexed="64"/>
      </right>
      <top style="thin">
        <color rgb="FF1234F6"/>
      </top>
      <bottom style="medium">
        <color indexed="64"/>
      </bottom>
      <diagonal/>
    </border>
    <border>
      <left style="thick">
        <color rgb="FF1234F6"/>
      </left>
      <right style="thick">
        <color rgb="FF1234F6"/>
      </right>
      <top style="thick">
        <color rgb="FF1234F6"/>
      </top>
      <bottom style="thick">
        <color rgb="FF1234F6"/>
      </bottom>
      <diagonal/>
    </border>
    <border>
      <left style="thick">
        <color rgb="FF1234F6"/>
      </left>
      <right style="thick">
        <color rgb="FF00CC66"/>
      </right>
      <top style="thick">
        <color rgb="FF1234F6"/>
      </top>
      <bottom style="thick">
        <color rgb="FF1234F6"/>
      </bottom>
      <diagonal/>
    </border>
    <border>
      <left style="thick">
        <color rgb="FF00CC66"/>
      </left>
      <right style="thick">
        <color rgb="FF1234F6"/>
      </right>
      <top style="thick">
        <color rgb="FF1234F6"/>
      </top>
      <bottom style="thick">
        <color rgb="FF1234F6"/>
      </bottom>
      <diagonal/>
    </border>
    <border>
      <left style="thick">
        <color rgb="FF1234F6"/>
      </left>
      <right/>
      <top style="thick">
        <color rgb="FF1234F6"/>
      </top>
      <bottom style="thick">
        <color rgb="FF1234F6"/>
      </bottom>
      <diagonal/>
    </border>
    <border>
      <left/>
      <right style="thick">
        <color rgb="FF1234F6"/>
      </right>
      <top style="thick">
        <color rgb="FF1234F6"/>
      </top>
      <bottom style="thick">
        <color rgb="FF1234F6"/>
      </bottom>
      <diagonal/>
    </border>
    <border>
      <left/>
      <right/>
      <top style="thick">
        <color rgb="FF1234F6"/>
      </top>
      <bottom style="thick">
        <color rgb="FF1234F6"/>
      </bottom>
      <diagonal/>
    </border>
    <border>
      <left style="thick">
        <color rgb="FF1234F6"/>
      </left>
      <right style="thick">
        <color rgb="FF1234F6"/>
      </right>
      <top style="thick">
        <color rgb="FF1234F6"/>
      </top>
      <bottom/>
      <diagonal/>
    </border>
    <border>
      <left style="thick">
        <color rgb="FF1234F6"/>
      </left>
      <right/>
      <top style="thick">
        <color rgb="FF1234F6"/>
      </top>
      <bottom/>
      <diagonal/>
    </border>
    <border>
      <left/>
      <right/>
      <top style="thick">
        <color rgb="FF1234F6"/>
      </top>
      <bottom/>
      <diagonal/>
    </border>
    <border>
      <left/>
      <right style="thick">
        <color rgb="FF1234F6"/>
      </right>
      <top style="thick">
        <color rgb="FF1234F6"/>
      </top>
      <bottom/>
      <diagonal/>
    </border>
    <border>
      <left style="thick">
        <color rgb="FF1234F6"/>
      </left>
      <right/>
      <top/>
      <bottom/>
      <diagonal/>
    </border>
    <border>
      <left/>
      <right style="thick">
        <color rgb="FF1234F6"/>
      </right>
      <top/>
      <bottom/>
      <diagonal/>
    </border>
    <border>
      <left style="thick">
        <color rgb="FF1234F6"/>
      </left>
      <right/>
      <top/>
      <bottom style="thick">
        <color rgb="FF1234F6"/>
      </bottom>
      <diagonal/>
    </border>
    <border>
      <left/>
      <right/>
      <top/>
      <bottom style="thick">
        <color rgb="FF1234F6"/>
      </bottom>
      <diagonal/>
    </border>
    <border>
      <left/>
      <right style="thick">
        <color rgb="FF1234F6"/>
      </right>
      <top/>
      <bottom style="thick">
        <color rgb="FF1234F6"/>
      </bottom>
      <diagonal/>
    </border>
    <border>
      <left style="thick">
        <color rgb="FF1234F6"/>
      </left>
      <right style="thin">
        <color indexed="64"/>
      </right>
      <top style="thick">
        <color rgb="FF1234F6"/>
      </top>
      <bottom style="thick">
        <color rgb="FF1234F6"/>
      </bottom>
      <diagonal/>
    </border>
    <border>
      <left style="thin">
        <color indexed="64"/>
      </left>
      <right style="thin">
        <color indexed="64"/>
      </right>
      <top style="thick">
        <color rgb="FF1234F6"/>
      </top>
      <bottom style="thick">
        <color rgb="FF1234F6"/>
      </bottom>
      <diagonal/>
    </border>
    <border>
      <left style="thin">
        <color indexed="64"/>
      </left>
      <right style="thick">
        <color rgb="FF1234F6"/>
      </right>
      <top style="thick">
        <color rgb="FF1234F6"/>
      </top>
      <bottom style="thick">
        <color rgb="FF1234F6"/>
      </bottom>
      <diagonal/>
    </border>
    <border>
      <left style="thick">
        <color rgb="FF1234F6"/>
      </left>
      <right style="thick">
        <color rgb="FF1234F6"/>
      </right>
      <top/>
      <bottom/>
      <diagonal/>
    </border>
    <border>
      <left style="thick">
        <color rgb="FF1234F6"/>
      </left>
      <right style="thick">
        <color rgb="FF1234F6"/>
      </right>
      <top/>
      <bottom style="thick">
        <color rgb="FF1234F6"/>
      </bottom>
      <diagonal/>
    </border>
    <border>
      <left/>
      <right/>
      <top/>
      <bottom style="thin">
        <color indexed="64"/>
      </bottom>
      <diagonal/>
    </border>
    <border>
      <left/>
      <right/>
      <top style="thin">
        <color indexed="64"/>
      </top>
      <bottom style="thin">
        <color indexed="64"/>
      </bottom>
      <diagonal/>
    </border>
    <border>
      <left/>
      <right style="thick">
        <color rgb="FF2C7E24"/>
      </right>
      <top style="thick">
        <color rgb="FF2C7E24"/>
      </top>
      <bottom style="thick">
        <color rgb="FF2C7E24"/>
      </bottom>
      <diagonal/>
    </border>
    <border>
      <left style="thick">
        <color rgb="FF2C7E24"/>
      </left>
      <right/>
      <top style="thick">
        <color rgb="FF2C7E24"/>
      </top>
      <bottom style="thick">
        <color rgb="FF2C7E24"/>
      </bottom>
      <diagonal/>
    </border>
    <border>
      <left/>
      <right style="thick">
        <color rgb="FF2C7E24"/>
      </right>
      <top style="thick">
        <color indexed="17"/>
      </top>
      <bottom style="thick">
        <color indexed="17"/>
      </bottom>
      <diagonal/>
    </border>
  </borders>
  <cellStyleXfs count="7">
    <xf numFmtId="0" fontId="0" fillId="0" borderId="0"/>
    <xf numFmtId="0" fontId="45" fillId="15" borderId="0" applyNumberFormat="0" applyBorder="0" applyAlignment="0" applyProtection="0"/>
    <xf numFmtId="0" fontId="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3" fillId="0" borderId="0"/>
    <xf numFmtId="0" fontId="57" fillId="0" borderId="0"/>
    <xf numFmtId="166" fontId="73" fillId="0" borderId="0" applyBorder="0" applyProtection="0"/>
  </cellStyleXfs>
  <cellXfs count="472">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xf numFmtId="0" fontId="0" fillId="2" borderId="3" xfId="0" applyFill="1" applyBorder="1"/>
    <xf numFmtId="0" fontId="0" fillId="2" borderId="3" xfId="0" applyFill="1" applyBorder="1" applyAlignment="1">
      <alignment horizontal="left"/>
    </xf>
    <xf numFmtId="0" fontId="0" fillId="0" borderId="3" xfId="0" applyBorder="1" applyAlignment="1">
      <alignment horizontal="left"/>
    </xf>
    <xf numFmtId="0" fontId="0" fillId="0" borderId="0" xfId="0" applyFill="1"/>
    <xf numFmtId="0" fontId="10" fillId="2" borderId="3" xfId="0" applyFont="1" applyFill="1" applyBorder="1" applyAlignment="1">
      <alignment wrapText="1"/>
    </xf>
    <xf numFmtId="0" fontId="11" fillId="2" borderId="3" xfId="0" applyFont="1" applyFill="1" applyBorder="1"/>
    <xf numFmtId="0" fontId="11" fillId="2" borderId="3" xfId="0" applyFont="1" applyFill="1" applyBorder="1" applyAlignment="1">
      <alignment horizontal="left" vertical="top"/>
    </xf>
    <xf numFmtId="0" fontId="12" fillId="0" borderId="3" xfId="0" applyFont="1" applyBorder="1"/>
    <xf numFmtId="0" fontId="3" fillId="0" borderId="4" xfId="0" applyFont="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13" fillId="0" borderId="0" xfId="0" applyFont="1" applyAlignment="1">
      <alignment horizontal="left" vertical="top" wrapText="1"/>
    </xf>
    <xf numFmtId="0" fontId="13" fillId="0" borderId="0" xfId="0" applyFont="1"/>
    <xf numFmtId="0" fontId="2" fillId="0" borderId="0" xfId="0" applyFont="1" applyAlignment="1">
      <alignment horizontal="left" vertical="top" wrapText="1"/>
    </xf>
    <xf numFmtId="0" fontId="2" fillId="0" borderId="0" xfId="0" applyFont="1"/>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8" fillId="0" borderId="0" xfId="0" applyFont="1" applyBorder="1" applyAlignment="1">
      <alignment vertical="top" wrapText="1"/>
    </xf>
    <xf numFmtId="0" fontId="14" fillId="0" borderId="0" xfId="0" applyFont="1" applyBorder="1" applyAlignment="1">
      <alignment vertical="top" wrapText="1"/>
    </xf>
    <xf numFmtId="0" fontId="8" fillId="0" borderId="0" xfId="0" applyFont="1" applyBorder="1" applyAlignment="1">
      <alignment horizontal="left" vertical="top" wrapText="1"/>
    </xf>
    <xf numFmtId="0" fontId="3" fillId="0" borderId="0" xfId="0" applyFont="1" applyFill="1" applyAlignment="1">
      <alignment horizontal="right"/>
    </xf>
    <xf numFmtId="0" fontId="3" fillId="0" borderId="0" xfId="0" applyFont="1" applyFill="1" applyBorder="1" applyAlignment="1" applyProtection="1">
      <alignment horizontal="center"/>
    </xf>
    <xf numFmtId="0" fontId="3" fillId="0" borderId="0" xfId="0" applyFont="1" applyFill="1" applyAlignment="1">
      <alignment horizontal="justify"/>
    </xf>
    <xf numFmtId="164" fontId="3" fillId="0" borderId="0" xfId="0" applyNumberFormat="1" applyFont="1" applyFill="1" applyBorder="1" applyAlignment="1">
      <alignment horizontal="center"/>
    </xf>
    <xf numFmtId="0" fontId="0" fillId="0" borderId="0" xfId="0" applyFill="1" applyAlignment="1">
      <alignment horizontal="left" vertical="top" wrapText="1"/>
    </xf>
    <xf numFmtId="0" fontId="2" fillId="0" borderId="0" xfId="0" applyFont="1" applyAlignment="1">
      <alignment horizontal="center"/>
    </xf>
    <xf numFmtId="0" fontId="17" fillId="0" borderId="0" xfId="0" applyFont="1"/>
    <xf numFmtId="1" fontId="3" fillId="0" borderId="0" xfId="0" applyNumberFormat="1" applyFont="1" applyBorder="1" applyAlignment="1" applyProtection="1">
      <alignment horizontal="right" vertical="top" wrapText="1"/>
      <protection locked="0"/>
    </xf>
    <xf numFmtId="0" fontId="2" fillId="0" borderId="0" xfId="0" applyFont="1" applyFill="1" applyAlignment="1" applyProtection="1">
      <alignment horizontal="center"/>
      <protection hidden="1"/>
    </xf>
    <xf numFmtId="0" fontId="2"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pplyProtection="1">
      <alignment horizontal="center"/>
      <protection hidden="1"/>
    </xf>
    <xf numFmtId="0" fontId="1"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1" fontId="3" fillId="5" borderId="3" xfId="0" applyNumberFormat="1" applyFont="1" applyFill="1" applyBorder="1" applyAlignment="1" applyProtection="1">
      <alignment horizontal="center"/>
    </xf>
    <xf numFmtId="0" fontId="5" fillId="0" borderId="0" xfId="0" applyFont="1" applyAlignment="1">
      <alignment horizontal="left" vertical="top" wrapText="1"/>
    </xf>
    <xf numFmtId="0" fontId="13" fillId="2" borderId="3" xfId="0" applyFont="1" applyFill="1" applyBorder="1" applyAlignment="1">
      <alignment wrapText="1"/>
    </xf>
    <xf numFmtId="0" fontId="1" fillId="0" borderId="0" xfId="0" applyFont="1"/>
    <xf numFmtId="0" fontId="3" fillId="0" borderId="0" xfId="0" applyFont="1" applyBorder="1" applyAlignment="1" applyProtection="1">
      <alignment horizontal="center" vertical="top" wrapText="1"/>
    </xf>
    <xf numFmtId="0" fontId="20" fillId="0" borderId="0" xfId="0" applyFont="1" applyBorder="1" applyAlignment="1" applyProtection="1">
      <alignment vertical="top" wrapText="1"/>
      <protection locked="0"/>
    </xf>
    <xf numFmtId="14" fontId="20" fillId="0" borderId="0" xfId="0" applyNumberFormat="1" applyFont="1" applyBorder="1" applyAlignment="1" applyProtection="1">
      <alignment horizontal="center" vertical="top" wrapText="1"/>
      <protection locked="0"/>
    </xf>
    <xf numFmtId="0" fontId="20" fillId="0" borderId="0" xfId="0" applyFont="1" applyBorder="1" applyAlignment="1" applyProtection="1">
      <alignment horizontal="center" vertical="top" wrapText="1"/>
      <protection locked="0"/>
    </xf>
    <xf numFmtId="1" fontId="20" fillId="0" borderId="0" xfId="0" applyNumberFormat="1" applyFont="1" applyBorder="1" applyAlignment="1" applyProtection="1">
      <alignment horizontal="center" vertical="top"/>
      <protection locked="0"/>
    </xf>
    <xf numFmtId="0" fontId="20"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4" fillId="0" borderId="0" xfId="0" applyFont="1" applyBorder="1" applyAlignment="1" applyProtection="1">
      <alignment horizontal="center" vertical="center"/>
    </xf>
    <xf numFmtId="1" fontId="26" fillId="0" borderId="0" xfId="0" applyNumberFormat="1" applyFont="1" applyAlignment="1" applyProtection="1">
      <alignment horizontal="center"/>
      <protection hidden="1"/>
    </xf>
    <xf numFmtId="1" fontId="27" fillId="0" borderId="0" xfId="0" applyNumberFormat="1" applyFont="1" applyAlignment="1" applyProtection="1">
      <alignment horizontal="center"/>
      <protection hidden="1"/>
    </xf>
    <xf numFmtId="1" fontId="26" fillId="0" borderId="0" xfId="0" applyNumberFormat="1" applyFont="1" applyFill="1" applyBorder="1" applyAlignment="1" applyProtection="1">
      <alignment horizontal="center"/>
      <protection hidden="1"/>
    </xf>
    <xf numFmtId="1" fontId="26" fillId="0" borderId="0" xfId="0" applyNumberFormat="1" applyFont="1" applyBorder="1" applyAlignment="1" applyProtection="1">
      <alignment horizontal="center"/>
      <protection hidden="1"/>
    </xf>
    <xf numFmtId="1" fontId="28" fillId="6" borderId="7" xfId="0" applyNumberFormat="1" applyFont="1" applyFill="1" applyBorder="1" applyAlignment="1" applyProtection="1">
      <alignment horizontal="center"/>
      <protection hidden="1"/>
    </xf>
    <xf numFmtId="1" fontId="28" fillId="6" borderId="13" xfId="0" applyNumberFormat="1" applyFont="1" applyFill="1" applyBorder="1" applyAlignment="1" applyProtection="1">
      <alignment horizontal="center"/>
      <protection hidden="1"/>
    </xf>
    <xf numFmtId="1" fontId="26" fillId="0" borderId="15" xfId="0" applyNumberFormat="1" applyFont="1" applyFill="1" applyBorder="1" applyAlignment="1" applyProtection="1">
      <alignment horizontal="center"/>
      <protection hidden="1"/>
    </xf>
    <xf numFmtId="1" fontId="26" fillId="0" borderId="14" xfId="0" applyNumberFormat="1" applyFont="1" applyFill="1" applyBorder="1" applyAlignment="1" applyProtection="1">
      <alignment horizontal="center"/>
      <protection hidden="1"/>
    </xf>
    <xf numFmtId="1" fontId="26" fillId="0" borderId="9" xfId="0" applyNumberFormat="1" applyFont="1" applyFill="1" applyBorder="1" applyAlignment="1" applyProtection="1">
      <alignment horizontal="center"/>
      <protection hidden="1"/>
    </xf>
    <xf numFmtId="1" fontId="26" fillId="0" borderId="12" xfId="0" applyNumberFormat="1" applyFont="1" applyFill="1" applyBorder="1" applyAlignment="1" applyProtection="1">
      <alignment horizontal="center"/>
      <protection hidden="1"/>
    </xf>
    <xf numFmtId="0" fontId="3" fillId="5" borderId="10" xfId="0" applyFont="1" applyFill="1" applyBorder="1" applyAlignment="1" applyProtection="1">
      <alignment horizontal="right" vertical="top" wrapText="1"/>
    </xf>
    <xf numFmtId="0" fontId="3"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xf numFmtId="0" fontId="9" fillId="0" borderId="0" xfId="2" applyAlignment="1" applyProtection="1"/>
    <xf numFmtId="0" fontId="3" fillId="0" borderId="0" xfId="0" applyFont="1" applyFill="1" applyBorder="1" applyAlignment="1" applyProtection="1">
      <alignment wrapText="1"/>
      <protection locked="0"/>
    </xf>
    <xf numFmtId="0" fontId="3" fillId="0" borderId="0" xfId="0" applyFont="1" applyBorder="1" applyAlignment="1">
      <alignment horizontal="right" vertical="top" wrapText="1"/>
    </xf>
    <xf numFmtId="0" fontId="3" fillId="0" borderId="0" xfId="0" applyFont="1" applyBorder="1" applyAlignment="1">
      <alignment horizontal="right" wrapText="1"/>
    </xf>
    <xf numFmtId="0" fontId="3" fillId="0" borderId="16" xfId="0" applyFont="1" applyBorder="1" applyAlignment="1">
      <alignment horizontal="right" wrapText="1"/>
    </xf>
    <xf numFmtId="0" fontId="0" fillId="0" borderId="17" xfId="0"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wrapText="1"/>
    </xf>
    <xf numFmtId="0" fontId="3" fillId="0" borderId="18" xfId="0" applyFont="1" applyBorder="1" applyAlignment="1">
      <alignment horizontal="right" wrapText="1"/>
    </xf>
    <xf numFmtId="0" fontId="3" fillId="0" borderId="19" xfId="0" applyFont="1" applyFill="1" applyBorder="1" applyAlignment="1" applyProtection="1">
      <alignment horizontal="left" wrapText="1"/>
      <protection locked="0"/>
    </xf>
    <xf numFmtId="0" fontId="3" fillId="0" borderId="19" xfId="0" applyFont="1" applyBorder="1" applyAlignment="1">
      <alignment horizontal="right" wrapText="1"/>
    </xf>
    <xf numFmtId="0" fontId="0" fillId="0" borderId="20" xfId="0"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Alignment="1">
      <alignment vertical="top" wrapText="1"/>
    </xf>
    <xf numFmtId="0" fontId="36" fillId="0" borderId="0" xfId="0" applyFont="1"/>
    <xf numFmtId="0" fontId="3" fillId="0" borderId="0" xfId="0" applyFont="1" applyAlignment="1">
      <alignment vertical="top" wrapText="1"/>
    </xf>
    <xf numFmtId="0" fontId="37" fillId="0" borderId="0" xfId="0" applyFont="1" applyAlignment="1">
      <alignment horizontal="left" vertical="top" wrapText="1"/>
    </xf>
    <xf numFmtId="0" fontId="2" fillId="0" borderId="0" xfId="0" applyFont="1" applyBorder="1" applyAlignment="1">
      <alignment horizontal="left" vertical="top" wrapText="1"/>
    </xf>
    <xf numFmtId="0" fontId="13" fillId="0" borderId="0" xfId="0" applyFont="1" applyBorder="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33" fillId="0" borderId="0" xfId="0" applyFont="1" applyAlignment="1">
      <alignment horizontal="left" vertical="center" wrapText="1"/>
    </xf>
    <xf numFmtId="0" fontId="34"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xf numFmtId="0" fontId="37" fillId="2" borderId="3" xfId="0" applyFont="1" applyFill="1" applyBorder="1"/>
    <xf numFmtId="0" fontId="13" fillId="2" borderId="3" xfId="0" applyFont="1" applyFill="1" applyBorder="1"/>
    <xf numFmtId="0" fontId="13" fillId="16" borderId="3" xfId="0" applyFont="1" applyFill="1" applyBorder="1" applyAlignment="1">
      <alignment wrapText="1"/>
    </xf>
    <xf numFmtId="0" fontId="0" fillId="16" borderId="3" xfId="0" applyFill="1" applyBorder="1"/>
    <xf numFmtId="0" fontId="13" fillId="2" borderId="3" xfId="0" applyFont="1" applyFill="1" applyBorder="1" applyAlignment="1">
      <alignment horizontal="left"/>
    </xf>
    <xf numFmtId="0" fontId="45" fillId="15" borderId="0" xfId="1"/>
    <xf numFmtId="0" fontId="45" fillId="15" borderId="3" xfId="1" applyBorder="1" applyAlignment="1">
      <alignment wrapText="1"/>
    </xf>
    <xf numFmtId="0" fontId="0" fillId="2" borderId="23" xfId="0" applyFill="1" applyBorder="1" applyAlignment="1">
      <alignment horizontal="left"/>
    </xf>
    <xf numFmtId="0" fontId="45" fillId="15" borderId="3" xfId="1" applyBorder="1"/>
    <xf numFmtId="0" fontId="13" fillId="7" borderId="0" xfId="0" applyFont="1" applyFill="1"/>
    <xf numFmtId="0" fontId="0" fillId="17" borderId="0" xfId="0" applyFill="1"/>
    <xf numFmtId="0" fontId="13" fillId="17" borderId="0" xfId="0" applyFont="1" applyFill="1"/>
    <xf numFmtId="0" fontId="3" fillId="0" borderId="0" xfId="0" applyFont="1" applyAlignment="1">
      <alignment horizontal="right" vertical="top" wrapText="1"/>
    </xf>
    <xf numFmtId="164" fontId="47" fillId="0" borderId="0" xfId="0" applyNumberFormat="1" applyFont="1" applyAlignment="1">
      <alignment horizontal="right" vertical="top" wrapText="1"/>
    </xf>
    <xf numFmtId="164" fontId="48" fillId="5" borderId="3" xfId="0" applyNumberFormat="1" applyFont="1" applyFill="1" applyBorder="1" applyAlignment="1">
      <alignment horizontal="center"/>
    </xf>
    <xf numFmtId="0" fontId="1" fillId="0" borderId="0" xfId="0" applyFont="1" applyFill="1"/>
    <xf numFmtId="0" fontId="0" fillId="7" borderId="0" xfId="0" applyFill="1"/>
    <xf numFmtId="0" fontId="49" fillId="0" borderId="0" xfId="0" applyFont="1" applyAlignment="1" applyProtection="1">
      <alignment horizontal="center" vertical="center"/>
    </xf>
    <xf numFmtId="0" fontId="0" fillId="0" borderId="0" xfId="0" applyProtection="1"/>
    <xf numFmtId="0" fontId="0" fillId="9" borderId="0" xfId="0" applyFill="1" applyAlignment="1" applyProtection="1">
      <alignment horizontal="center"/>
    </xf>
    <xf numFmtId="0" fontId="0" fillId="0" borderId="0" xfId="0" applyAlignment="1" applyProtection="1">
      <alignment horizontal="center"/>
    </xf>
    <xf numFmtId="0" fontId="2" fillId="5" borderId="0" xfId="0" applyFont="1" applyFill="1" applyAlignment="1" applyProtection="1">
      <alignment horizontal="center"/>
    </xf>
    <xf numFmtId="0" fontId="2" fillId="9" borderId="0" xfId="0" applyFont="1" applyFill="1" applyAlignment="1" applyProtection="1">
      <alignment horizontal="left"/>
    </xf>
    <xf numFmtId="0" fontId="2" fillId="10" borderId="0" xfId="0" applyFont="1" applyFill="1" applyAlignment="1" applyProtection="1">
      <alignment horizontal="center"/>
    </xf>
    <xf numFmtId="0" fontId="2" fillId="11" borderId="0" xfId="0" applyFont="1" applyFill="1" applyAlignment="1" applyProtection="1">
      <alignment horizontal="center"/>
    </xf>
    <xf numFmtId="0" fontId="0" fillId="5" borderId="0" xfId="0" applyFill="1" applyAlignment="1" applyProtection="1">
      <alignment horizontal="center"/>
    </xf>
    <xf numFmtId="0" fontId="0" fillId="10" borderId="0" xfId="0" applyFill="1" applyAlignment="1" applyProtection="1">
      <alignment horizontal="center"/>
    </xf>
    <xf numFmtId="0" fontId="0" fillId="11" borderId="0" xfId="0" applyFill="1" applyAlignment="1" applyProtection="1">
      <alignment horizontal="center"/>
    </xf>
    <xf numFmtId="0" fontId="2" fillId="12" borderId="0" xfId="0" applyFont="1" applyFill="1" applyAlignment="1" applyProtection="1">
      <alignment horizontal="center"/>
    </xf>
    <xf numFmtId="0" fontId="2" fillId="13" borderId="0" xfId="0" applyFont="1" applyFill="1"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7" fillId="0" borderId="0" xfId="0" applyFont="1" applyFill="1" applyBorder="1" applyAlignment="1" applyProtection="1">
      <alignment horizontal="center" wrapText="1"/>
    </xf>
    <xf numFmtId="0" fontId="2" fillId="0" borderId="0" xfId="0" applyFont="1" applyAlignment="1">
      <alignment horizontal="center" wrapText="1"/>
    </xf>
    <xf numFmtId="0" fontId="2" fillId="8" borderId="0" xfId="0" applyFont="1" applyFill="1"/>
    <xf numFmtId="0" fontId="2" fillId="2" borderId="0" xfId="0" applyFont="1" applyFill="1"/>
    <xf numFmtId="0" fontId="42" fillId="2" borderId="0" xfId="0" applyFont="1" applyFill="1"/>
    <xf numFmtId="0" fontId="2" fillId="7" borderId="0" xfId="0" applyFont="1" applyFill="1"/>
    <xf numFmtId="0" fontId="13" fillId="0" borderId="0" xfId="0" applyFont="1" applyBorder="1" applyAlignment="1">
      <alignment vertical="top" wrapText="1"/>
    </xf>
    <xf numFmtId="0" fontId="0" fillId="2" borderId="0" xfId="0" applyFont="1" applyFill="1"/>
    <xf numFmtId="0" fontId="0" fillId="7" borderId="0" xfId="0" applyFont="1" applyFill="1"/>
    <xf numFmtId="0" fontId="3" fillId="0" borderId="0" xfId="4" applyFont="1" applyAlignment="1">
      <alignment horizontal="left" vertical="top" wrapText="1"/>
    </xf>
    <xf numFmtId="0" fontId="13" fillId="0" borderId="0" xfId="4"/>
    <xf numFmtId="0" fontId="35" fillId="0" borderId="0" xfId="4" applyFont="1" applyAlignment="1">
      <alignment vertical="top" wrapText="1"/>
    </xf>
    <xf numFmtId="0" fontId="36" fillId="0" borderId="0" xfId="4" applyFont="1" applyAlignment="1">
      <alignment vertical="top" wrapText="1"/>
    </xf>
    <xf numFmtId="0" fontId="40" fillId="0" borderId="0" xfId="4" applyFont="1" applyBorder="1" applyAlignment="1">
      <alignment horizontal="left" vertical="top" wrapText="1"/>
    </xf>
    <xf numFmtId="0" fontId="40" fillId="0" borderId="0" xfId="4" applyFont="1" applyBorder="1" applyAlignment="1">
      <alignment vertical="top" wrapText="1"/>
    </xf>
    <xf numFmtId="0" fontId="3" fillId="0" borderId="0" xfId="4" applyFont="1" applyBorder="1" applyAlignment="1">
      <alignment horizontal="left" vertical="top" wrapText="1"/>
    </xf>
    <xf numFmtId="0" fontId="36" fillId="0" borderId="0" xfId="4" applyFont="1"/>
    <xf numFmtId="0" fontId="13" fillId="0" borderId="0" xfId="4" applyFont="1" applyBorder="1" applyAlignment="1">
      <alignment vertical="top" wrapText="1"/>
    </xf>
    <xf numFmtId="0" fontId="35" fillId="0" borderId="0" xfId="4" applyFont="1" applyBorder="1" applyAlignment="1">
      <alignment vertical="top" wrapText="1"/>
    </xf>
    <xf numFmtId="0" fontId="35" fillId="0" borderId="0" xfId="4" applyFont="1" applyAlignment="1">
      <alignment horizontal="center" vertical="top" wrapText="1"/>
    </xf>
    <xf numFmtId="0" fontId="38" fillId="0" borderId="0" xfId="4" applyFont="1" applyFill="1" applyBorder="1" applyAlignment="1">
      <alignment vertical="top" wrapText="1"/>
    </xf>
    <xf numFmtId="0" fontId="40" fillId="0" borderId="0" xfId="4" applyFont="1" applyFill="1" applyBorder="1" applyAlignment="1">
      <alignment vertical="top" wrapText="1"/>
    </xf>
    <xf numFmtId="0" fontId="39" fillId="0" borderId="0" xfId="4" applyFont="1" applyFill="1" applyBorder="1" applyAlignment="1">
      <alignment vertical="top" wrapText="1"/>
    </xf>
    <xf numFmtId="0" fontId="50" fillId="0" borderId="0" xfId="4" applyFont="1" applyAlignment="1">
      <alignment vertical="center" wrapText="1"/>
    </xf>
    <xf numFmtId="0" fontId="3" fillId="0" borderId="0" xfId="4" applyFont="1" applyAlignment="1">
      <alignment vertical="top" wrapText="1"/>
    </xf>
    <xf numFmtId="0" fontId="51" fillId="0" borderId="0" xfId="4" applyFont="1" applyAlignment="1">
      <alignment vertical="top" wrapText="1"/>
    </xf>
    <xf numFmtId="0" fontId="51" fillId="0" borderId="0" xfId="4" applyFont="1" applyBorder="1" applyAlignment="1">
      <alignment vertical="top" wrapText="1"/>
    </xf>
    <xf numFmtId="0" fontId="46" fillId="18" borderId="0" xfId="0" applyFont="1" applyFill="1" applyAlignment="1">
      <alignment vertical="top" wrapText="1"/>
    </xf>
    <xf numFmtId="0" fontId="52" fillId="18" borderId="0" xfId="0" applyFont="1" applyFill="1" applyAlignment="1">
      <alignment vertical="top" wrapText="1"/>
    </xf>
    <xf numFmtId="0" fontId="47" fillId="18" borderId="0" xfId="0" applyFont="1" applyFill="1" applyAlignment="1">
      <alignment horizontal="left" vertical="center" wrapText="1"/>
    </xf>
    <xf numFmtId="0" fontId="57" fillId="2" borderId="0" xfId="0" applyFont="1" applyFill="1"/>
    <xf numFmtId="0" fontId="35" fillId="0" borderId="0" xfId="0" applyFont="1" applyAlignment="1">
      <alignment vertical="top" wrapText="1"/>
    </xf>
    <xf numFmtId="0" fontId="36" fillId="0" borderId="0" xfId="0" applyFont="1" applyAlignment="1">
      <alignmen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5" fillId="0" borderId="0" xfId="0" applyFont="1" applyAlignment="1">
      <alignment horizontal="left" vertical="top" wrapText="1"/>
    </xf>
    <xf numFmtId="0" fontId="3" fillId="0" borderId="16" xfId="0" applyFont="1" applyBorder="1" applyAlignment="1" applyProtection="1">
      <alignment horizontal="left" vertical="top" wrapText="1" indent="2"/>
      <protection locked="0"/>
    </xf>
    <xf numFmtId="0" fontId="13" fillId="0" borderId="0" xfId="0" applyFont="1" applyBorder="1" applyAlignment="1">
      <alignment horizontal="left" vertical="top" indent="2"/>
    </xf>
    <xf numFmtId="0" fontId="13" fillId="0" borderId="21" xfId="0" applyFont="1" applyBorder="1" applyAlignment="1">
      <alignment horizontal="left" vertical="top" indent="2"/>
    </xf>
    <xf numFmtId="0" fontId="23" fillId="19" borderId="5" xfId="0" applyFont="1" applyFill="1" applyBorder="1" applyAlignment="1" applyProtection="1">
      <alignment horizontal="center" vertical="top" wrapText="1"/>
      <protection locked="0"/>
    </xf>
    <xf numFmtId="0" fontId="23" fillId="19" borderId="4" xfId="0" applyFont="1" applyFill="1" applyBorder="1" applyAlignment="1" applyProtection="1">
      <alignment horizontal="center" vertical="top" wrapText="1"/>
      <protection locked="0"/>
    </xf>
    <xf numFmtId="0" fontId="23" fillId="19" borderId="2" xfId="0" applyFont="1" applyFill="1" applyBorder="1" applyAlignment="1" applyProtection="1">
      <alignment vertical="top" wrapText="1"/>
    </xf>
    <xf numFmtId="0" fontId="23" fillId="19" borderId="12" xfId="0" applyFont="1" applyFill="1" applyBorder="1" applyAlignment="1" applyProtection="1">
      <alignment vertical="top" wrapText="1"/>
    </xf>
    <xf numFmtId="0" fontId="23" fillId="19" borderId="10" xfId="0" applyFont="1" applyFill="1" applyBorder="1" applyAlignment="1" applyProtection="1">
      <alignment horizontal="center" vertical="top" wrapText="1"/>
    </xf>
    <xf numFmtId="0" fontId="23" fillId="19" borderId="4" xfId="0" applyFont="1" applyFill="1" applyBorder="1" applyAlignment="1" applyProtection="1">
      <alignment horizontal="center" vertical="top" wrapText="1"/>
    </xf>
    <xf numFmtId="0" fontId="23" fillId="19" borderId="13" xfId="0" applyFont="1" applyFill="1" applyBorder="1" applyAlignment="1" applyProtection="1">
      <alignment horizontal="center" vertical="top" wrapText="1"/>
    </xf>
    <xf numFmtId="0" fontId="3" fillId="19" borderId="9" xfId="0" applyFont="1" applyFill="1" applyBorder="1" applyAlignment="1" applyProtection="1">
      <alignment horizontal="center" vertical="top" wrapText="1"/>
      <protection locked="0"/>
    </xf>
    <xf numFmtId="0" fontId="3" fillId="19" borderId="15" xfId="0" applyFont="1" applyFill="1" applyBorder="1" applyAlignment="1" applyProtection="1">
      <alignment horizontal="center" vertical="top" wrapText="1"/>
      <protection locked="0"/>
    </xf>
    <xf numFmtId="0" fontId="3" fillId="19" borderId="10" xfId="0" applyFont="1" applyFill="1" applyBorder="1" applyAlignment="1" applyProtection="1">
      <alignment horizontal="center" vertical="top" wrapText="1"/>
      <protection locked="0"/>
    </xf>
    <xf numFmtId="0" fontId="3" fillId="19" borderId="4" xfId="0" applyFont="1" applyFill="1" applyBorder="1" applyAlignment="1" applyProtection="1">
      <alignment horizontal="center" vertical="top" wrapText="1"/>
      <protection locked="0"/>
    </xf>
    <xf numFmtId="0" fontId="3" fillId="19" borderId="5" xfId="0" applyFont="1" applyFill="1" applyBorder="1" applyAlignment="1" applyProtection="1">
      <alignment horizontal="center" vertical="top" wrapText="1"/>
      <protection locked="0"/>
    </xf>
    <xf numFmtId="0" fontId="3" fillId="19" borderId="6" xfId="0" applyFont="1" applyFill="1" applyBorder="1" applyAlignment="1" applyProtection="1">
      <alignment horizontal="center" vertical="top" wrapText="1"/>
      <protection locked="0"/>
    </xf>
    <xf numFmtId="0" fontId="58" fillId="0" borderId="10" xfId="0" applyFont="1" applyBorder="1" applyAlignment="1" applyProtection="1">
      <alignment vertical="top" wrapText="1"/>
      <protection locked="0"/>
    </xf>
    <xf numFmtId="0" fontId="58" fillId="0" borderId="12" xfId="0" applyFont="1" applyBorder="1" applyAlignment="1" applyProtection="1">
      <alignment vertical="top" wrapText="1"/>
      <protection locked="0"/>
    </xf>
    <xf numFmtId="14" fontId="58" fillId="0" borderId="11" xfId="0" applyNumberFormat="1" applyFont="1" applyBorder="1" applyAlignment="1" applyProtection="1">
      <alignment horizontal="center" vertical="top" wrapText="1"/>
      <protection locked="0"/>
    </xf>
    <xf numFmtId="0" fontId="58" fillId="0" borderId="11" xfId="0" applyFont="1" applyBorder="1" applyAlignment="1" applyProtection="1">
      <alignment horizontal="center" vertical="top" wrapText="1"/>
      <protection locked="0"/>
    </xf>
    <xf numFmtId="1" fontId="58" fillId="0" borderId="5" xfId="0" applyNumberFormat="1" applyFont="1" applyBorder="1" applyAlignment="1" applyProtection="1">
      <alignment horizontal="center" vertical="top"/>
      <protection locked="0"/>
    </xf>
    <xf numFmtId="14" fontId="58" fillId="0" borderId="11" xfId="0" applyNumberFormat="1" applyFont="1" applyBorder="1" applyAlignment="1" applyProtection="1">
      <alignment horizontal="center" vertical="top" wrapText="1"/>
      <protection hidden="1"/>
    </xf>
    <xf numFmtId="0" fontId="58" fillId="0" borderId="4" xfId="0" applyFont="1" applyBorder="1" applyAlignment="1" applyProtection="1">
      <alignment horizontal="center" vertical="top"/>
      <protection locked="0"/>
    </xf>
    <xf numFmtId="0" fontId="58" fillId="0" borderId="4" xfId="0" applyFont="1" applyFill="1" applyBorder="1" applyAlignment="1" applyProtection="1">
      <alignment horizontal="center" vertical="top"/>
      <protection locked="0"/>
    </xf>
    <xf numFmtId="0" fontId="58" fillId="0" borderId="13" xfId="0" applyFont="1" applyBorder="1" applyAlignment="1" applyProtection="1">
      <alignment vertical="top" wrapText="1"/>
      <protection locked="0"/>
    </xf>
    <xf numFmtId="0" fontId="58" fillId="0" borderId="12" xfId="0" applyFont="1" applyBorder="1" applyAlignment="1" applyProtection="1">
      <alignment horizontal="center" vertical="top"/>
      <protection locked="0"/>
    </xf>
    <xf numFmtId="0" fontId="58" fillId="0" borderId="11" xfId="0" applyFont="1" applyBorder="1" applyAlignment="1" applyProtection="1">
      <alignment vertical="top" wrapText="1"/>
      <protection locked="0"/>
    </xf>
    <xf numFmtId="0" fontId="58" fillId="0" borderId="12" xfId="0" applyFont="1" applyBorder="1" applyAlignment="1" applyProtection="1">
      <alignment horizontal="center" vertical="top" wrapText="1"/>
      <protection locked="0"/>
    </xf>
    <xf numFmtId="0" fontId="58" fillId="0" borderId="11" xfId="0" applyFont="1" applyFill="1" applyBorder="1" applyAlignment="1" applyProtection="1">
      <alignment horizontal="center" vertical="top" wrapText="1"/>
      <protection locked="0"/>
    </xf>
    <xf numFmtId="1" fontId="58" fillId="0" borderId="5" xfId="0" applyNumberFormat="1" applyFont="1" applyFill="1" applyBorder="1" applyAlignment="1" applyProtection="1">
      <alignment horizontal="center" vertical="top"/>
      <protection locked="0"/>
    </xf>
    <xf numFmtId="0" fontId="58" fillId="0" borderId="12" xfId="0" applyFont="1" applyFill="1" applyBorder="1" applyAlignment="1" applyProtection="1">
      <alignment horizontal="center" vertical="top" wrapText="1"/>
      <protection locked="0"/>
    </xf>
    <xf numFmtId="14" fontId="58" fillId="0" borderId="11" xfId="0" applyNumberFormat="1" applyFont="1" applyFill="1" applyBorder="1" applyAlignment="1" applyProtection="1">
      <alignment horizontal="center" vertical="top" wrapText="1"/>
      <protection locked="0"/>
    </xf>
    <xf numFmtId="0" fontId="58" fillId="0" borderId="2" xfId="0" applyFont="1" applyBorder="1" applyAlignment="1" applyProtection="1">
      <alignment vertical="top" wrapText="1"/>
      <protection locked="0"/>
    </xf>
    <xf numFmtId="0" fontId="58" fillId="0" borderId="14" xfId="0" applyFont="1" applyBorder="1" applyAlignment="1" applyProtection="1">
      <alignment vertical="top" wrapText="1"/>
      <protection locked="0"/>
    </xf>
    <xf numFmtId="0" fontId="58" fillId="0" borderId="1" xfId="0" applyFont="1" applyBorder="1" applyAlignment="1" applyProtection="1">
      <alignment vertical="top" wrapText="1"/>
      <protection locked="0"/>
    </xf>
    <xf numFmtId="0" fontId="58" fillId="0" borderId="4" xfId="0" applyFont="1" applyFill="1" applyBorder="1" applyAlignment="1" applyProtection="1">
      <alignment horizontal="right" vertical="top"/>
      <protection locked="0"/>
    </xf>
    <xf numFmtId="0" fontId="58" fillId="5" borderId="10" xfId="0" applyFont="1" applyFill="1" applyBorder="1" applyAlignment="1" applyProtection="1">
      <alignment horizontal="right" vertical="top" wrapText="1"/>
    </xf>
    <xf numFmtId="1" fontId="30" fillId="19" borderId="29" xfId="0" applyNumberFormat="1" applyFont="1" applyFill="1" applyBorder="1" applyAlignment="1" applyProtection="1">
      <alignment horizontal="right" vertical="center"/>
      <protection locked="0"/>
    </xf>
    <xf numFmtId="0" fontId="22" fillId="19" borderId="29" xfId="0" applyFont="1" applyFill="1" applyBorder="1" applyAlignment="1" applyProtection="1">
      <alignment horizontal="center"/>
    </xf>
    <xf numFmtId="0" fontId="46" fillId="19" borderId="30" xfId="0" applyFont="1" applyFill="1" applyBorder="1" applyAlignment="1" applyProtection="1">
      <alignment horizontal="center"/>
    </xf>
    <xf numFmtId="0" fontId="22" fillId="19" borderId="30" xfId="0" applyFont="1" applyFill="1" applyBorder="1" applyAlignment="1" applyProtection="1">
      <alignment horizontal="center"/>
    </xf>
    <xf numFmtId="0" fontId="57" fillId="20" borderId="0" xfId="0" applyFont="1" applyFill="1" applyAlignment="1">
      <alignment horizontal="right"/>
    </xf>
    <xf numFmtId="0" fontId="60" fillId="20" borderId="0" xfId="0" applyFont="1" applyFill="1"/>
    <xf numFmtId="0" fontId="60" fillId="20" borderId="0" xfId="0" applyFont="1" applyFill="1" applyAlignment="1">
      <alignment horizontal="right"/>
    </xf>
    <xf numFmtId="49" fontId="57" fillId="20" borderId="0" xfId="0" applyNumberFormat="1" applyFont="1" applyFill="1" applyAlignment="1">
      <alignment horizontal="right"/>
    </xf>
    <xf numFmtId="49" fontId="57" fillId="20" borderId="0" xfId="0" applyNumberFormat="1" applyFont="1" applyFill="1"/>
    <xf numFmtId="1" fontId="61" fillId="6" borderId="8" xfId="0" applyNumberFormat="1" applyFont="1" applyFill="1" applyBorder="1" applyAlignment="1" applyProtection="1">
      <alignment horizontal="center"/>
      <protection hidden="1"/>
    </xf>
    <xf numFmtId="1" fontId="26" fillId="0" borderId="1" xfId="0" applyNumberFormat="1" applyFont="1" applyFill="1" applyBorder="1" applyAlignment="1" applyProtection="1">
      <protection hidden="1"/>
    </xf>
    <xf numFmtId="0" fontId="64" fillId="0" borderId="0" xfId="0" applyFont="1" applyAlignment="1">
      <alignment horizontal="left" vertical="top" wrapText="1"/>
    </xf>
    <xf numFmtId="1" fontId="3" fillId="5" borderId="3" xfId="0" applyNumberFormat="1" applyFont="1" applyFill="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38" fillId="19" borderId="27" xfId="4" applyFont="1" applyFill="1" applyBorder="1" applyAlignment="1">
      <alignment horizontal="left" vertical="top" wrapText="1"/>
    </xf>
    <xf numFmtId="0" fontId="36" fillId="19" borderId="28" xfId="4" applyFont="1" applyFill="1" applyBorder="1" applyAlignment="1">
      <alignment vertical="top" wrapText="1"/>
    </xf>
    <xf numFmtId="0" fontId="65" fillId="0" borderId="27" xfId="4" applyFont="1" applyBorder="1" applyAlignment="1">
      <alignment horizontal="left" vertical="top" wrapText="1"/>
    </xf>
    <xf numFmtId="0" fontId="65" fillId="0" borderId="28" xfId="4" applyFont="1" applyBorder="1" applyAlignment="1">
      <alignment vertical="top" wrapText="1"/>
    </xf>
    <xf numFmtId="0" fontId="38" fillId="19" borderId="33" xfId="4" applyFont="1" applyFill="1" applyBorder="1" applyAlignment="1">
      <alignment horizontal="center" vertical="top" wrapText="1"/>
    </xf>
    <xf numFmtId="0" fontId="40" fillId="0" borderId="39" xfId="4" applyFont="1" applyBorder="1" applyAlignment="1">
      <alignment vertical="top" wrapText="1"/>
    </xf>
    <xf numFmtId="0" fontId="39" fillId="0" borderId="33" xfId="4" applyFont="1" applyBorder="1" applyAlignment="1">
      <alignment horizontal="center" vertical="top" wrapText="1"/>
    </xf>
    <xf numFmtId="0" fontId="65" fillId="0" borderId="33" xfId="4" applyFont="1" applyBorder="1" applyAlignment="1">
      <alignment vertical="top" wrapText="1"/>
    </xf>
    <xf numFmtId="0" fontId="9" fillId="0" borderId="22" xfId="2" applyBorder="1" applyAlignment="1" applyProtection="1">
      <alignment horizontal="left" vertical="top" wrapText="1"/>
      <protection locked="0"/>
    </xf>
    <xf numFmtId="14" fontId="0" fillId="0" borderId="17" xfId="0" applyNumberFormat="1" applyFill="1" applyBorder="1" applyAlignment="1" applyProtection="1">
      <alignment horizontal="left" vertical="top" wrapText="1"/>
      <protection locked="0"/>
    </xf>
    <xf numFmtId="0" fontId="13" fillId="0" borderId="0" xfId="0" applyFont="1" applyBorder="1" applyAlignment="1">
      <alignment horizontal="left" vertical="top" indent="2"/>
    </xf>
    <xf numFmtId="0" fontId="2" fillId="0" borderId="0" xfId="0" applyFont="1" applyBorder="1" applyAlignment="1">
      <alignment horizontal="left"/>
    </xf>
    <xf numFmtId="0" fontId="5" fillId="0" borderId="0" xfId="0" applyFont="1" applyAlignment="1">
      <alignment horizontal="left" wrapText="1"/>
    </xf>
    <xf numFmtId="0" fontId="60" fillId="8" borderId="0" xfId="0" applyFont="1" applyFill="1" applyAlignment="1">
      <alignment horizontal="center"/>
    </xf>
    <xf numFmtId="0" fontId="60" fillId="3" borderId="0" xfId="0" applyFont="1" applyFill="1" applyAlignment="1" applyProtection="1">
      <alignment horizontal="center" wrapText="1"/>
    </xf>
    <xf numFmtId="0" fontId="57" fillId="3" borderId="0" xfId="0" applyFont="1" applyFill="1" applyAlignment="1" applyProtection="1">
      <alignment horizontal="center"/>
    </xf>
    <xf numFmtId="0" fontId="57" fillId="4" borderId="0" xfId="0" applyFont="1" applyFill="1" applyAlignment="1" applyProtection="1">
      <alignment horizontal="center"/>
    </xf>
    <xf numFmtId="0" fontId="57" fillId="4" borderId="0" xfId="0" applyFont="1" applyFill="1" applyBorder="1" applyAlignment="1" applyProtection="1">
      <alignment horizontal="center" vertical="top"/>
    </xf>
    <xf numFmtId="0" fontId="57" fillId="0" borderId="0" xfId="0" applyFont="1" applyAlignment="1">
      <alignment horizontal="right"/>
    </xf>
    <xf numFmtId="0" fontId="57" fillId="4" borderId="0" xfId="0" applyFont="1" applyFill="1" applyBorder="1" applyAlignment="1" applyProtection="1">
      <alignment horizontal="center"/>
    </xf>
    <xf numFmtId="0" fontId="57" fillId="3" borderId="0" xfId="0" applyFont="1" applyFill="1" applyBorder="1" applyAlignment="1" applyProtection="1">
      <alignment horizontal="center"/>
    </xf>
    <xf numFmtId="0" fontId="57" fillId="3" borderId="0" xfId="0" applyFont="1" applyFill="1" applyBorder="1" applyAlignment="1" applyProtection="1">
      <alignment horizontal="center" vertical="top"/>
    </xf>
    <xf numFmtId="0" fontId="57" fillId="3" borderId="0" xfId="0" applyFont="1" applyFill="1" applyAlignment="1">
      <alignment horizontal="center"/>
    </xf>
    <xf numFmtId="0" fontId="57" fillId="4" borderId="0" xfId="0" applyFont="1" applyFill="1" applyAlignment="1">
      <alignment horizontal="center"/>
    </xf>
    <xf numFmtId="0" fontId="57" fillId="0" borderId="0" xfId="0" applyFont="1"/>
    <xf numFmtId="0" fontId="57" fillId="8" borderId="0" xfId="0" applyFont="1" applyFill="1"/>
    <xf numFmtId="1" fontId="3" fillId="5" borderId="0" xfId="0" applyNumberFormat="1" applyFont="1" applyFill="1" applyBorder="1" applyAlignment="1" applyProtection="1">
      <alignment horizontal="center"/>
    </xf>
    <xf numFmtId="1" fontId="3" fillId="5" borderId="0" xfId="0" applyNumberFormat="1" applyFont="1" applyFill="1" applyBorder="1" applyAlignment="1" applyProtection="1">
      <alignment horizontal="center"/>
      <protection locked="0"/>
    </xf>
    <xf numFmtId="0" fontId="3" fillId="0" borderId="0"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54" fillId="0" borderId="0" xfId="0" applyFont="1" applyBorder="1" applyAlignment="1" applyProtection="1">
      <alignment horizontal="center" vertical="center" wrapText="1"/>
      <protection locked="0"/>
    </xf>
    <xf numFmtId="0" fontId="48" fillId="0" borderId="0" xfId="0" quotePrefix="1" applyFont="1" applyAlignment="1">
      <alignment horizontal="justify"/>
    </xf>
    <xf numFmtId="165" fontId="48" fillId="0" borderId="0" xfId="0" applyNumberFormat="1" applyFont="1" applyAlignment="1">
      <alignment horizontal="center"/>
    </xf>
    <xf numFmtId="0" fontId="68" fillId="21" borderId="0" xfId="5" applyFont="1" applyFill="1" applyAlignment="1">
      <alignment vertical="center"/>
    </xf>
    <xf numFmtId="0" fontId="69" fillId="21" borderId="0" xfId="5" applyFont="1" applyFill="1" applyAlignment="1">
      <alignment horizontal="right" vertical="center"/>
    </xf>
    <xf numFmtId="0" fontId="57" fillId="0" borderId="0" xfId="5" applyAlignment="1">
      <alignment horizontal="center" vertical="center"/>
    </xf>
    <xf numFmtId="0" fontId="60" fillId="0" borderId="0" xfId="5" applyFont="1" applyAlignment="1">
      <alignment horizontal="center"/>
    </xf>
    <xf numFmtId="0" fontId="57" fillId="0" borderId="0" xfId="5" applyAlignment="1">
      <alignment horizontal="center"/>
    </xf>
    <xf numFmtId="0" fontId="70" fillId="0" borderId="0" xfId="5" applyFont="1" applyAlignment="1">
      <alignment horizontal="center" wrapText="1"/>
    </xf>
    <xf numFmtId="0" fontId="70" fillId="0" borderId="0" xfId="5" applyFont="1" applyAlignment="1">
      <alignment horizontal="right" vertical="center" wrapText="1"/>
    </xf>
    <xf numFmtId="0" fontId="57" fillId="0" borderId="0" xfId="5" applyAlignment="1">
      <alignment horizontal="center" vertical="center" wrapText="1"/>
    </xf>
    <xf numFmtId="0" fontId="60" fillId="0" borderId="53" xfId="5" applyFont="1" applyBorder="1" applyAlignment="1">
      <alignment horizontal="center" vertical="center" wrapText="1"/>
    </xf>
    <xf numFmtId="0" fontId="60" fillId="0" borderId="0" xfId="5" applyFont="1" applyAlignment="1">
      <alignment horizontal="center" vertical="center" wrapText="1"/>
    </xf>
    <xf numFmtId="0" fontId="60" fillId="0" borderId="0" xfId="5" applyFont="1" applyAlignment="1">
      <alignment horizontal="center" vertical="center"/>
    </xf>
    <xf numFmtId="0" fontId="0" fillId="0" borderId="0" xfId="0" applyAlignment="1">
      <alignment vertical="top"/>
    </xf>
    <xf numFmtId="0" fontId="67" fillId="0" borderId="0" xfId="0" applyFont="1" applyAlignment="1">
      <alignment horizontal="left" vertical="top" wrapText="1"/>
    </xf>
    <xf numFmtId="0" fontId="67" fillId="0" borderId="0" xfId="0" applyFont="1" applyAlignment="1">
      <alignment vertical="top"/>
    </xf>
    <xf numFmtId="0" fontId="31" fillId="0" borderId="0" xfId="0" applyFont="1" applyAlignment="1">
      <alignment vertical="center"/>
    </xf>
    <xf numFmtId="0" fontId="13" fillId="0" borderId="0" xfId="0" applyFont="1" applyAlignment="1">
      <alignment vertical="center" wrapText="1"/>
    </xf>
    <xf numFmtId="0" fontId="0" fillId="0" borderId="0" xfId="0" applyAlignment="1">
      <alignment vertical="center" wrapText="1"/>
    </xf>
    <xf numFmtId="0" fontId="8" fillId="5" borderId="10" xfId="0" applyFont="1" applyFill="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8" fillId="5" borderId="11" xfId="0" applyFont="1" applyFill="1" applyBorder="1" applyAlignment="1" applyProtection="1">
      <alignment vertical="top" wrapText="1"/>
      <protection locked="0"/>
    </xf>
    <xf numFmtId="0" fontId="8" fillId="5" borderId="10" xfId="0" applyFont="1" applyFill="1" applyBorder="1" applyAlignment="1" applyProtection="1">
      <alignment vertical="top" wrapText="1"/>
    </xf>
    <xf numFmtId="0" fontId="8" fillId="5" borderId="2" xfId="0" applyFont="1" applyFill="1" applyBorder="1" applyAlignment="1" applyProtection="1">
      <alignment vertical="top" wrapText="1"/>
    </xf>
    <xf numFmtId="0" fontId="8" fillId="5" borderId="11" xfId="0" applyFont="1" applyFill="1" applyBorder="1" applyAlignment="1" applyProtection="1">
      <alignment vertical="top" wrapText="1"/>
    </xf>
    <xf numFmtId="0" fontId="63" fillId="14" borderId="10" xfId="0" applyFont="1" applyFill="1" applyBorder="1" applyAlignment="1" applyProtection="1">
      <alignment horizontal="left" vertical="top" wrapText="1"/>
      <protection locked="0"/>
    </xf>
    <xf numFmtId="0" fontId="63" fillId="14" borderId="2" xfId="0" applyFont="1" applyFill="1" applyBorder="1" applyAlignment="1" applyProtection="1">
      <alignment horizontal="left" vertical="top" wrapText="1"/>
      <protection locked="0"/>
    </xf>
    <xf numFmtId="0" fontId="63" fillId="14" borderId="11" xfId="0" applyFont="1" applyFill="1" applyBorder="1" applyAlignment="1" applyProtection="1">
      <alignment horizontal="left" vertical="top" wrapText="1"/>
      <protection locked="0"/>
    </xf>
    <xf numFmtId="0" fontId="21" fillId="19" borderId="0" xfId="0" applyFont="1" applyFill="1" applyBorder="1" applyAlignment="1" applyProtection="1">
      <alignment horizontal="center"/>
    </xf>
    <xf numFmtId="0" fontId="58" fillId="14" borderId="1" xfId="0" applyFont="1" applyFill="1" applyBorder="1" applyAlignment="1" applyProtection="1">
      <alignment horizontal="left" vertical="top" wrapText="1"/>
      <protection locked="0"/>
    </xf>
    <xf numFmtId="0" fontId="58" fillId="14" borderId="12" xfId="0" applyFont="1" applyFill="1" applyBorder="1" applyAlignment="1" applyProtection="1">
      <alignment horizontal="left" vertical="top" wrapText="1"/>
      <protection locked="0"/>
    </xf>
    <xf numFmtId="0" fontId="58" fillId="14" borderId="10" xfId="0" applyFont="1" applyFill="1" applyBorder="1" applyAlignment="1" applyProtection="1">
      <alignment horizontal="left" vertical="top" wrapText="1"/>
      <protection locked="0"/>
    </xf>
    <xf numFmtId="0" fontId="58" fillId="14" borderId="2" xfId="0" applyFont="1" applyFill="1" applyBorder="1" applyAlignment="1" applyProtection="1">
      <alignment horizontal="left" vertical="top" wrapText="1"/>
      <protection locked="0"/>
    </xf>
    <xf numFmtId="0" fontId="58" fillId="14" borderId="11" xfId="0" applyFont="1" applyFill="1" applyBorder="1" applyAlignment="1" applyProtection="1">
      <alignment horizontal="left" vertical="top" wrapText="1"/>
      <protection locked="0"/>
    </xf>
    <xf numFmtId="0" fontId="59" fillId="14" borderId="10" xfId="0" applyFont="1" applyFill="1" applyBorder="1" applyAlignment="1" applyProtection="1">
      <alignment horizontal="left" vertical="top" wrapText="1"/>
      <protection locked="0"/>
    </xf>
    <xf numFmtId="0" fontId="59" fillId="14" borderId="2" xfId="0" applyFont="1" applyFill="1" applyBorder="1" applyAlignment="1" applyProtection="1">
      <alignment horizontal="left" vertical="top" wrapText="1"/>
      <protection locked="0"/>
    </xf>
    <xf numFmtId="0" fontId="59" fillId="14" borderId="11" xfId="0" applyFont="1" applyFill="1" applyBorder="1" applyAlignment="1" applyProtection="1">
      <alignment horizontal="left" vertical="top" wrapText="1"/>
      <protection locked="0"/>
    </xf>
    <xf numFmtId="0" fontId="8" fillId="5" borderId="2" xfId="0" applyFont="1" applyFill="1" applyBorder="1" applyAlignment="1" applyProtection="1">
      <alignment horizontal="center" vertical="top" wrapText="1"/>
      <protection locked="0"/>
    </xf>
    <xf numFmtId="0" fontId="8" fillId="5" borderId="11" xfId="0" applyFont="1" applyFill="1" applyBorder="1" applyAlignment="1" applyProtection="1">
      <alignment horizontal="center" vertical="top" wrapText="1"/>
      <protection locked="0"/>
    </xf>
    <xf numFmtId="0" fontId="58" fillId="5" borderId="10" xfId="0" applyFont="1" applyFill="1" applyBorder="1" applyAlignment="1" applyProtection="1">
      <alignment horizontal="right" vertical="center" wrapText="1"/>
    </xf>
    <xf numFmtId="0" fontId="58" fillId="5" borderId="11" xfId="0" applyFont="1" applyFill="1" applyBorder="1" applyAlignment="1" applyProtection="1">
      <alignment horizontal="right" vertical="center" wrapText="1"/>
    </xf>
    <xf numFmtId="0" fontId="58" fillId="5" borderId="10" xfId="0" applyFont="1" applyFill="1" applyBorder="1" applyAlignment="1" applyProtection="1">
      <alignment horizontal="right" vertical="top" wrapText="1"/>
    </xf>
    <xf numFmtId="0" fontId="58" fillId="5" borderId="2" xfId="0" applyFont="1" applyFill="1" applyBorder="1" applyAlignment="1" applyProtection="1">
      <alignment horizontal="right" vertical="top" wrapText="1"/>
    </xf>
    <xf numFmtId="0" fontId="3" fillId="5" borderId="10" xfId="0" applyFont="1" applyFill="1" applyBorder="1" applyAlignment="1" applyProtection="1">
      <alignment horizontal="right" vertical="center" wrapText="1"/>
    </xf>
    <xf numFmtId="0" fontId="3" fillId="5" borderId="2" xfId="0" applyFont="1" applyFill="1" applyBorder="1" applyAlignment="1" applyProtection="1">
      <alignment horizontal="right" vertical="center" wrapText="1"/>
    </xf>
    <xf numFmtId="0" fontId="3" fillId="5" borderId="10"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59" fillId="0" borderId="10" xfId="0" applyFont="1" applyBorder="1" applyAlignment="1" applyProtection="1">
      <alignment horizontal="left" vertical="top" wrapText="1"/>
      <protection locked="0"/>
    </xf>
    <xf numFmtId="0" fontId="59" fillId="0" borderId="11" xfId="0" applyFont="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29" fillId="19" borderId="10" xfId="0" applyFont="1" applyFill="1" applyBorder="1" applyAlignment="1" applyProtection="1">
      <alignment horizontal="right" vertical="top" wrapText="1"/>
    </xf>
    <xf numFmtId="0" fontId="29" fillId="19" borderId="11" xfId="0" applyFont="1" applyFill="1" applyBorder="1" applyAlignment="1" applyProtection="1">
      <alignment horizontal="right" vertical="top" wrapText="1"/>
    </xf>
    <xf numFmtId="0" fontId="8" fillId="5" borderId="10"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11"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58" fillId="5" borderId="11" xfId="0" applyFont="1" applyFill="1" applyBorder="1" applyAlignment="1" applyProtection="1">
      <alignment horizontal="right" vertical="top" wrapText="1"/>
    </xf>
    <xf numFmtId="0" fontId="3" fillId="5" borderId="7"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58" fillId="5" borderId="2" xfId="0" applyFont="1" applyFill="1" applyBorder="1" applyAlignment="1" applyProtection="1">
      <alignment horizontal="right" vertical="center" wrapText="1"/>
    </xf>
    <xf numFmtId="0" fontId="23" fillId="19" borderId="10" xfId="0" applyFont="1" applyFill="1" applyBorder="1" applyAlignment="1" applyProtection="1">
      <alignment horizontal="right" vertical="top" wrapText="1"/>
    </xf>
    <xf numFmtId="0" fontId="23" fillId="19" borderId="11" xfId="0" applyFont="1" applyFill="1" applyBorder="1" applyAlignment="1" applyProtection="1">
      <alignment horizontal="right" vertical="top" wrapText="1"/>
    </xf>
    <xf numFmtId="0" fontId="23" fillId="19" borderId="7" xfId="0" applyFont="1" applyFill="1" applyBorder="1" applyAlignment="1" applyProtection="1">
      <alignment horizontal="right" vertical="top" wrapText="1"/>
    </xf>
    <xf numFmtId="0" fontId="23" fillId="19" borderId="13" xfId="0" applyFont="1" applyFill="1" applyBorder="1" applyAlignment="1" applyProtection="1">
      <alignment horizontal="right" vertical="top" wrapText="1"/>
    </xf>
    <xf numFmtId="0" fontId="23" fillId="19" borderId="9" xfId="0" applyFont="1" applyFill="1" applyBorder="1" applyAlignment="1" applyProtection="1">
      <alignment horizontal="right" vertical="top" wrapText="1"/>
    </xf>
    <xf numFmtId="0" fontId="23" fillId="19" borderId="12" xfId="0" applyFont="1" applyFill="1" applyBorder="1" applyAlignment="1" applyProtection="1">
      <alignment horizontal="right" vertical="top" wrapText="1"/>
    </xf>
    <xf numFmtId="0" fontId="3" fillId="5" borderId="11" xfId="0" applyFont="1" applyFill="1" applyBorder="1" applyAlignment="1" applyProtection="1">
      <alignment horizontal="right" vertical="center" wrapText="1"/>
    </xf>
    <xf numFmtId="0" fontId="62" fillId="0" borderId="7" xfId="0" applyFont="1" applyBorder="1" applyAlignment="1" applyProtection="1">
      <alignment horizontal="left" vertical="top" wrapText="1"/>
      <protection locked="0"/>
    </xf>
    <xf numFmtId="0" fontId="62" fillId="0" borderId="13" xfId="0" applyFont="1" applyBorder="1" applyAlignment="1" applyProtection="1">
      <alignment horizontal="left" vertical="top" wrapText="1"/>
      <protection locked="0"/>
    </xf>
    <xf numFmtId="0" fontId="62" fillId="0" borderId="9" xfId="0" applyFont="1" applyBorder="1" applyAlignment="1" applyProtection="1">
      <alignment horizontal="left" vertical="top" wrapText="1"/>
      <protection locked="0"/>
    </xf>
    <xf numFmtId="0" fontId="62" fillId="0" borderId="12" xfId="0" applyFont="1" applyBorder="1" applyAlignment="1" applyProtection="1">
      <alignment horizontal="left" vertical="top" wrapText="1"/>
      <protection locked="0"/>
    </xf>
    <xf numFmtId="0" fontId="59" fillId="0" borderId="10" xfId="0" applyFont="1" applyFill="1" applyBorder="1" applyAlignment="1" applyProtection="1">
      <alignment horizontal="center" vertical="top" wrapText="1"/>
      <protection locked="0"/>
    </xf>
    <xf numFmtId="0" fontId="59" fillId="0" borderId="2" xfId="0" applyFont="1" applyFill="1" applyBorder="1" applyAlignment="1" applyProtection="1">
      <alignment horizontal="center" vertical="top" wrapText="1"/>
      <protection locked="0"/>
    </xf>
    <xf numFmtId="0" fontId="59" fillId="0" borderId="11" xfId="0" applyFont="1" applyFill="1" applyBorder="1" applyAlignment="1" applyProtection="1">
      <alignment horizontal="center" vertical="top" wrapText="1"/>
      <protection locked="0"/>
    </xf>
    <xf numFmtId="0" fontId="59" fillId="0" borderId="10" xfId="0" applyFont="1" applyBorder="1" applyAlignment="1" applyProtection="1">
      <alignment vertical="top" wrapText="1"/>
      <protection locked="0"/>
    </xf>
    <xf numFmtId="0" fontId="59" fillId="0" borderId="11" xfId="0" applyFont="1" applyBorder="1" applyAlignment="1" applyProtection="1">
      <alignment vertical="top" wrapText="1"/>
      <protection locked="0"/>
    </xf>
    <xf numFmtId="0" fontId="19" fillId="0" borderId="0" xfId="0" applyFont="1" applyAlignment="1" applyProtection="1">
      <alignment horizontal="right"/>
    </xf>
    <xf numFmtId="0" fontId="58" fillId="0" borderId="31" xfId="0" applyFont="1" applyBorder="1" applyAlignment="1" applyProtection="1">
      <alignment horizontal="left" vertical="center" wrapText="1"/>
    </xf>
    <xf numFmtId="0" fontId="58" fillId="0" borderId="32" xfId="0" applyFont="1" applyBorder="1" applyAlignment="1" applyProtection="1">
      <alignment horizontal="left" vertical="center" wrapText="1"/>
    </xf>
    <xf numFmtId="0" fontId="38" fillId="19" borderId="29" xfId="0" applyFont="1" applyFill="1" applyBorder="1" applyAlignment="1" applyProtection="1">
      <alignment horizontal="center" vertical="center"/>
    </xf>
    <xf numFmtId="0" fontId="30" fillId="19" borderId="29" xfId="0" applyFont="1" applyFill="1" applyBorder="1" applyAlignment="1" applyProtection="1">
      <alignment horizontal="center" vertical="center"/>
    </xf>
    <xf numFmtId="0" fontId="23" fillId="19" borderId="31" xfId="0" applyFont="1" applyFill="1" applyBorder="1" applyAlignment="1" applyProtection="1">
      <alignment horizontal="right" vertical="top" wrapText="1"/>
    </xf>
    <xf numFmtId="0" fontId="23" fillId="19" borderId="32" xfId="0" applyFont="1" applyFill="1" applyBorder="1" applyAlignment="1" applyProtection="1">
      <alignment horizontal="right" vertical="top" wrapText="1"/>
    </xf>
    <xf numFmtId="0" fontId="5" fillId="0" borderId="0" xfId="0" applyFont="1" applyAlignment="1">
      <alignment horizontal="left" vertical="top" wrapText="1"/>
    </xf>
    <xf numFmtId="0" fontId="54" fillId="0" borderId="1" xfId="0" applyFont="1" applyBorder="1" applyAlignment="1" applyProtection="1">
      <alignment horizontal="center" vertical="center" wrapText="1"/>
      <protection locked="0"/>
    </xf>
    <xf numFmtId="0" fontId="23" fillId="19" borderId="24" xfId="0" applyFont="1" applyFill="1" applyBorder="1" applyAlignment="1">
      <alignment horizontal="left" vertical="top" wrapText="1"/>
    </xf>
    <xf numFmtId="0" fontId="23" fillId="19" borderId="25" xfId="0" applyFont="1" applyFill="1" applyBorder="1" applyAlignment="1">
      <alignment horizontal="left" vertical="top" wrapText="1"/>
    </xf>
    <xf numFmtId="0" fontId="23" fillId="19" borderId="26" xfId="0" applyFont="1" applyFill="1" applyBorder="1" applyAlignment="1">
      <alignment horizontal="left" vertical="top" wrapText="1"/>
    </xf>
    <xf numFmtId="0" fontId="3" fillId="0" borderId="8"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1" fillId="0" borderId="0" xfId="0" applyFont="1" applyAlignment="1">
      <alignment horizontal="left" vertical="top" wrapText="1"/>
    </xf>
    <xf numFmtId="0" fontId="23" fillId="19" borderId="24" xfId="0" applyFont="1" applyFill="1" applyBorder="1" applyAlignment="1">
      <alignment horizontal="left" wrapText="1"/>
    </xf>
    <xf numFmtId="0" fontId="23" fillId="19" borderId="25" xfId="0" applyFont="1" applyFill="1" applyBorder="1" applyAlignment="1">
      <alignment horizontal="left" wrapText="1"/>
    </xf>
    <xf numFmtId="0" fontId="23" fillId="19" borderId="26" xfId="0" applyFont="1" applyFill="1" applyBorder="1" applyAlignment="1">
      <alignment horizontal="left" wrapText="1"/>
    </xf>
    <xf numFmtId="0" fontId="5" fillId="0" borderId="0" xfId="0" applyFont="1" applyBorder="1" applyAlignment="1">
      <alignment horizontal="left" vertical="top" wrapText="1"/>
    </xf>
    <xf numFmtId="0" fontId="3" fillId="0" borderId="1" xfId="0" applyFont="1" applyFill="1" applyBorder="1" applyAlignment="1" applyProtection="1">
      <alignment horizontal="left" wrapText="1"/>
      <protection locked="0"/>
    </xf>
    <xf numFmtId="0" fontId="5" fillId="0" borderId="0" xfId="0" applyFont="1" applyAlignment="1">
      <alignment horizontal="left" wrapText="1"/>
    </xf>
    <xf numFmtId="0" fontId="32" fillId="19" borderId="0" xfId="0" applyFont="1" applyFill="1" applyAlignment="1">
      <alignment horizontal="center" vertical="top" wrapText="1"/>
    </xf>
    <xf numFmtId="0" fontId="31" fillId="0" borderId="0" xfId="0" applyFont="1" applyAlignment="1">
      <alignment vertical="top" wrapText="1"/>
    </xf>
    <xf numFmtId="0" fontId="3" fillId="0" borderId="0" xfId="0" applyFont="1" applyAlignment="1">
      <alignment horizontal="right"/>
    </xf>
    <xf numFmtId="0" fontId="25" fillId="3" borderId="0" xfId="0" applyFont="1" applyFill="1" applyAlignment="1">
      <alignment horizontal="center" vertical="center" wrapText="1"/>
    </xf>
    <xf numFmtId="0" fontId="5" fillId="0" borderId="0" xfId="0" applyFont="1" applyAlignment="1">
      <alignment vertical="top" wrapText="1"/>
    </xf>
    <xf numFmtId="0" fontId="3" fillId="0" borderId="24" xfId="0" applyFont="1" applyBorder="1" applyAlignment="1" applyProtection="1">
      <alignment horizontal="left" vertical="top" indent="2"/>
      <protection locked="0"/>
    </xf>
    <xf numFmtId="0" fontId="13" fillId="0" borderId="25" xfId="0" applyFont="1" applyBorder="1" applyAlignment="1">
      <alignment horizontal="left" vertical="top" indent="2"/>
    </xf>
    <xf numFmtId="0" fontId="13" fillId="0" borderId="26" xfId="0" applyFont="1" applyBorder="1" applyAlignment="1">
      <alignment horizontal="left" vertical="top" indent="2"/>
    </xf>
    <xf numFmtId="0" fontId="2" fillId="0" borderId="0" xfId="0" applyFont="1" applyAlignment="1">
      <alignment horizontal="center"/>
    </xf>
    <xf numFmtId="0" fontId="25" fillId="3" borderId="0" xfId="0" applyFont="1" applyFill="1" applyAlignment="1">
      <alignment horizontal="center" vertical="top" wrapText="1"/>
    </xf>
    <xf numFmtId="0" fontId="8" fillId="0" borderId="8" xfId="0" applyFont="1" applyBorder="1" applyAlignment="1">
      <alignment vertical="top" wrapText="1"/>
    </xf>
    <xf numFmtId="0" fontId="14" fillId="0" borderId="8" xfId="0" applyFont="1" applyBorder="1" applyAlignment="1">
      <alignmen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3" fillId="0" borderId="16" xfId="0" applyFont="1" applyBorder="1" applyAlignment="1" applyProtection="1">
      <alignment horizontal="left" vertical="top" wrapText="1" indent="2"/>
      <protection locked="0"/>
    </xf>
    <xf numFmtId="0" fontId="13" fillId="0" borderId="0" xfId="0" applyFont="1" applyBorder="1" applyAlignment="1">
      <alignment horizontal="left" vertical="top" indent="2"/>
    </xf>
    <xf numFmtId="0" fontId="13" fillId="0" borderId="21" xfId="0" applyFont="1" applyBorder="1" applyAlignment="1">
      <alignment horizontal="left" vertical="top" indent="2"/>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74" fillId="21" borderId="7" xfId="0" applyFont="1" applyFill="1" applyBorder="1" applyAlignment="1">
      <alignment horizontal="center" vertical="top" wrapText="1"/>
    </xf>
    <xf numFmtId="0" fontId="74" fillId="21" borderId="8" xfId="0" applyFont="1" applyFill="1" applyBorder="1" applyAlignment="1">
      <alignment horizontal="center" vertical="top" wrapText="1"/>
    </xf>
    <xf numFmtId="0" fontId="74" fillId="21" borderId="13" xfId="0" applyFont="1" applyFill="1" applyBorder="1" applyAlignment="1">
      <alignment horizontal="center" vertical="top" wrapText="1"/>
    </xf>
    <xf numFmtId="0" fontId="67" fillId="0" borderId="15" xfId="0" applyFont="1" applyBorder="1" applyAlignment="1">
      <alignment horizontal="left" vertical="top" wrapText="1"/>
    </xf>
    <xf numFmtId="0" fontId="67" fillId="0" borderId="0" xfId="0" applyFont="1" applyBorder="1" applyAlignment="1">
      <alignment horizontal="left" vertical="top" wrapText="1"/>
    </xf>
    <xf numFmtId="0" fontId="67" fillId="0" borderId="14" xfId="0" applyFont="1" applyBorder="1" applyAlignment="1">
      <alignment horizontal="left" vertical="top" wrapText="1"/>
    </xf>
    <xf numFmtId="0" fontId="70" fillId="18" borderId="9" xfId="0" applyFont="1" applyFill="1" applyBorder="1" applyAlignment="1">
      <alignment horizontal="center" vertical="center" wrapText="1"/>
    </xf>
    <xf numFmtId="0" fontId="70" fillId="18" borderId="1" xfId="0" applyFont="1" applyFill="1" applyBorder="1" applyAlignment="1">
      <alignment horizontal="center" vertical="center" wrapText="1"/>
    </xf>
    <xf numFmtId="0" fontId="70" fillId="18" borderId="12" xfId="0" applyFont="1" applyFill="1" applyBorder="1" applyAlignment="1">
      <alignment horizontal="center" vertical="center" wrapText="1"/>
    </xf>
    <xf numFmtId="0" fontId="3" fillId="18" borderId="18" xfId="0" applyFont="1" applyFill="1" applyBorder="1" applyAlignment="1" applyProtection="1">
      <alignment horizontal="left" vertical="top" wrapText="1" indent="2"/>
      <protection locked="0"/>
    </xf>
    <xf numFmtId="0" fontId="13" fillId="18" borderId="19" xfId="0" applyFont="1" applyFill="1" applyBorder="1" applyAlignment="1">
      <alignment horizontal="left" vertical="top" indent="2"/>
    </xf>
    <xf numFmtId="0" fontId="13" fillId="18" borderId="20" xfId="0" applyFont="1" applyFill="1" applyBorder="1" applyAlignment="1">
      <alignment horizontal="left" vertical="top" indent="2"/>
    </xf>
    <xf numFmtId="0" fontId="41" fillId="19" borderId="0" xfId="0" applyFont="1" applyFill="1" applyAlignment="1">
      <alignment horizontal="center" vertical="top" wrapText="1"/>
    </xf>
    <xf numFmtId="0" fontId="67" fillId="0" borderId="0" xfId="5" applyFont="1" applyAlignment="1">
      <alignment horizontal="left" vertical="center" wrapText="1"/>
    </xf>
    <xf numFmtId="0" fontId="68" fillId="21" borderId="0" xfId="5" applyFont="1" applyFill="1" applyAlignment="1">
      <alignment horizontal="right" vertical="center"/>
    </xf>
    <xf numFmtId="0" fontId="70" fillId="0" borderId="0" xfId="5" applyFont="1" applyAlignment="1">
      <alignment horizontal="center"/>
    </xf>
    <xf numFmtId="0" fontId="70" fillId="0" borderId="0" xfId="5" applyFont="1" applyAlignment="1">
      <alignment horizontal="center" wrapText="1"/>
    </xf>
    <xf numFmtId="0" fontId="57" fillId="0" borderId="53" xfId="5" applyBorder="1" applyAlignment="1">
      <alignment horizontal="center" vertical="center" wrapText="1"/>
    </xf>
    <xf numFmtId="0" fontId="57" fillId="0" borderId="54" xfId="5" applyBorder="1" applyAlignment="1">
      <alignment horizontal="center" vertical="center" wrapText="1"/>
    </xf>
    <xf numFmtId="0" fontId="72" fillId="0" borderId="0" xfId="5" applyFont="1" applyAlignment="1">
      <alignment horizontal="left" vertical="center" wrapText="1"/>
    </xf>
    <xf numFmtId="0" fontId="60" fillId="0" borderId="0" xfId="5" applyFont="1" applyAlignment="1">
      <alignment horizontal="left" vertical="center" wrapText="1"/>
    </xf>
    <xf numFmtId="0" fontId="32" fillId="19" borderId="0" xfId="0" applyFont="1" applyFill="1" applyAlignment="1">
      <alignment horizontal="center" vertical="center" wrapText="1"/>
    </xf>
    <xf numFmtId="0" fontId="65" fillId="0" borderId="56" xfId="4" applyFont="1" applyBorder="1" applyAlignment="1">
      <alignment horizontal="center" vertical="center" wrapText="1"/>
    </xf>
    <xf numFmtId="0" fontId="65" fillId="0" borderId="55" xfId="4" applyFont="1" applyBorder="1" applyAlignment="1">
      <alignment horizontal="center" vertical="center" wrapText="1"/>
    </xf>
    <xf numFmtId="0" fontId="65" fillId="0" borderId="34" xfId="4" applyFont="1" applyBorder="1" applyAlignment="1">
      <alignment horizontal="left" vertical="top" wrapText="1"/>
    </xf>
    <xf numFmtId="0" fontId="65" fillId="0" borderId="35" xfId="4" applyFont="1" applyBorder="1" applyAlignment="1">
      <alignment horizontal="left" vertical="top" wrapText="1"/>
    </xf>
    <xf numFmtId="0" fontId="38" fillId="19" borderId="34" xfId="4" applyFont="1" applyFill="1" applyBorder="1" applyAlignment="1">
      <alignment horizontal="center" vertical="top" wrapText="1"/>
    </xf>
    <xf numFmtId="0" fontId="38" fillId="19" borderId="35" xfId="4" applyFont="1" applyFill="1" applyBorder="1" applyAlignment="1">
      <alignment horizontal="center" vertical="top" wrapText="1"/>
    </xf>
    <xf numFmtId="0" fontId="65" fillId="0" borderId="48" xfId="4" applyFont="1" applyBorder="1" applyAlignment="1">
      <alignment horizontal="left" vertical="top" wrapText="1"/>
    </xf>
    <xf numFmtId="0" fontId="65" fillId="0" borderId="49" xfId="4" applyFont="1" applyBorder="1" applyAlignment="1">
      <alignment horizontal="left" vertical="top" wrapText="1"/>
    </xf>
    <xf numFmtId="0" fontId="65" fillId="0" borderId="50" xfId="4" applyFont="1" applyBorder="1" applyAlignment="1">
      <alignment horizontal="left" vertical="top" wrapText="1"/>
    </xf>
    <xf numFmtId="0" fontId="56" fillId="18" borderId="0" xfId="0" applyFont="1" applyFill="1" applyAlignment="1">
      <alignment horizontal="right" vertical="top" wrapText="1"/>
    </xf>
    <xf numFmtId="0" fontId="39" fillId="14" borderId="34" xfId="4" applyFont="1" applyFill="1" applyBorder="1" applyAlignment="1">
      <alignment horizontal="center" vertical="top" wrapText="1"/>
    </xf>
    <xf numFmtId="0" fontId="39" fillId="14" borderId="35" xfId="4" applyFont="1" applyFill="1" applyBorder="1" applyAlignment="1">
      <alignment horizontal="center" vertical="top" wrapText="1"/>
    </xf>
    <xf numFmtId="0" fontId="38" fillId="19" borderId="36" xfId="4" applyFont="1" applyFill="1" applyBorder="1" applyAlignment="1">
      <alignment horizontal="center" vertical="top" wrapText="1"/>
    </xf>
    <xf numFmtId="0" fontId="38" fillId="19" borderId="38" xfId="4" applyFont="1" applyFill="1" applyBorder="1" applyAlignment="1">
      <alignment horizontal="center" vertical="top" wrapText="1"/>
    </xf>
    <xf numFmtId="0" fontId="38" fillId="19" borderId="37" xfId="4" applyFont="1" applyFill="1" applyBorder="1" applyAlignment="1">
      <alignment horizontal="center" vertical="top" wrapText="1"/>
    </xf>
    <xf numFmtId="0" fontId="3" fillId="0" borderId="0" xfId="4" applyFont="1" applyAlignment="1">
      <alignment horizontal="left" vertical="top" wrapText="1"/>
    </xf>
    <xf numFmtId="0" fontId="66" fillId="0" borderId="39"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47" xfId="0" applyFont="1" applyBorder="1" applyAlignment="1">
      <alignment horizontal="center" vertical="center" wrapText="1"/>
    </xf>
    <xf numFmtId="0" fontId="39" fillId="14" borderId="36" xfId="4" applyFont="1" applyFill="1" applyBorder="1" applyAlignment="1">
      <alignment horizontal="center" vertical="top" wrapText="1"/>
    </xf>
    <xf numFmtId="0" fontId="39" fillId="14" borderId="38" xfId="4" applyFont="1" applyFill="1" applyBorder="1" applyAlignment="1">
      <alignment horizontal="center" vertical="top" wrapText="1"/>
    </xf>
    <xf numFmtId="0" fontId="39" fillId="14" borderId="37" xfId="4" applyFont="1" applyFill="1" applyBorder="1" applyAlignment="1">
      <alignment horizontal="center" vertical="top" wrapText="1"/>
    </xf>
    <xf numFmtId="0" fontId="65" fillId="0" borderId="27" xfId="4" applyFont="1" applyBorder="1" applyAlignment="1">
      <alignment horizontal="left" vertical="center" wrapText="1"/>
    </xf>
    <xf numFmtId="0" fontId="65" fillId="0" borderId="57" xfId="4" applyFont="1" applyBorder="1" applyAlignment="1">
      <alignment horizontal="left" vertical="center" wrapText="1"/>
    </xf>
    <xf numFmtId="0" fontId="66" fillId="0" borderId="40" xfId="4" applyFont="1" applyBorder="1" applyAlignment="1">
      <alignment horizontal="center" vertical="center" wrapText="1"/>
    </xf>
    <xf numFmtId="0" fontId="66" fillId="0" borderId="42" xfId="4" applyFont="1" applyBorder="1" applyAlignment="1">
      <alignment horizontal="center" vertical="center" wrapText="1"/>
    </xf>
    <xf numFmtId="0" fontId="66" fillId="0" borderId="43" xfId="4" applyFont="1" applyBorder="1" applyAlignment="1">
      <alignment horizontal="center" vertical="center" wrapText="1"/>
    </xf>
    <xf numFmtId="0" fontId="66" fillId="0" borderId="44" xfId="4" applyFont="1" applyBorder="1" applyAlignment="1">
      <alignment horizontal="center" vertical="center" wrapText="1"/>
    </xf>
    <xf numFmtId="0" fontId="66" fillId="0" borderId="45" xfId="4" applyFont="1" applyBorder="1" applyAlignment="1">
      <alignment horizontal="center" vertical="center" wrapText="1"/>
    </xf>
    <xf numFmtId="0" fontId="66" fillId="0" borderId="47" xfId="4" applyFont="1" applyBorder="1" applyAlignment="1">
      <alignment horizontal="center" vertical="center" wrapText="1"/>
    </xf>
    <xf numFmtId="0" fontId="38" fillId="19" borderId="0" xfId="4" applyFont="1" applyFill="1" applyBorder="1" applyAlignment="1">
      <alignment horizontal="center" vertical="top" wrapText="1"/>
    </xf>
    <xf numFmtId="0" fontId="58" fillId="0" borderId="0" xfId="0" applyFont="1" applyAlignment="1">
      <alignment horizontal="center" vertical="top" wrapText="1"/>
    </xf>
    <xf numFmtId="0" fontId="3" fillId="0" borderId="0" xfId="0" applyFont="1" applyAlignment="1">
      <alignment horizontal="left" vertical="top" wrapText="1"/>
    </xf>
    <xf numFmtId="0" fontId="52" fillId="18" borderId="0" xfId="0" applyFont="1" applyFill="1" applyAlignment="1">
      <alignment horizontal="left" vertical="top" wrapText="1"/>
    </xf>
    <xf numFmtId="0" fontId="55" fillId="18" borderId="0" xfId="0" applyFont="1" applyFill="1" applyAlignment="1">
      <alignment horizontal="right" vertical="top" wrapText="1"/>
    </xf>
    <xf numFmtId="0" fontId="38" fillId="19" borderId="0" xfId="0" applyFont="1" applyFill="1" applyAlignment="1">
      <alignment horizontal="left" vertical="top" wrapText="1"/>
    </xf>
    <xf numFmtId="0" fontId="3" fillId="0" borderId="0" xfId="4" applyFont="1" applyAlignment="1">
      <alignment horizontal="left" vertical="center" wrapText="1"/>
    </xf>
    <xf numFmtId="0" fontId="65" fillId="0" borderId="36" xfId="4" applyFont="1" applyBorder="1" applyAlignment="1">
      <alignment horizontal="left" vertical="top" wrapText="1"/>
    </xf>
    <xf numFmtId="0" fontId="65" fillId="0" borderId="37" xfId="4" applyFont="1" applyBorder="1" applyAlignment="1">
      <alignment horizontal="left" vertical="top" wrapText="1"/>
    </xf>
    <xf numFmtId="0" fontId="3" fillId="0" borderId="0" xfId="0" applyFont="1" applyFill="1" applyAlignment="1">
      <alignment vertical="top" wrapText="1"/>
    </xf>
    <xf numFmtId="0" fontId="9" fillId="18" borderId="0" xfId="2" applyFill="1" applyAlignment="1" applyProtection="1">
      <alignment horizontal="center" vertical="top" wrapText="1"/>
    </xf>
    <xf numFmtId="0" fontId="53" fillId="18" borderId="0" xfId="0" applyFont="1" applyFill="1" applyAlignment="1">
      <alignment horizontal="center" vertical="top" wrapText="1"/>
    </xf>
    <xf numFmtId="0" fontId="3" fillId="0" borderId="0" xfId="0" applyFont="1" applyAlignment="1">
      <alignment horizontal="center" vertical="center" wrapText="1"/>
    </xf>
    <xf numFmtId="0" fontId="75" fillId="0" borderId="0" xfId="2" applyFont="1" applyAlignment="1" applyProtection="1">
      <alignment horizontal="left" vertical="center" wrapText="1"/>
    </xf>
    <xf numFmtId="0" fontId="9" fillId="0" borderId="0" xfId="2" applyAlignment="1" applyProtection="1">
      <alignment horizontal="left" vertical="center" wrapText="1"/>
    </xf>
    <xf numFmtId="0" fontId="39" fillId="0" borderId="0" xfId="0" applyFont="1" applyAlignment="1">
      <alignment horizontal="left" vertical="top" wrapText="1"/>
    </xf>
    <xf numFmtId="0" fontId="62" fillId="14" borderId="9" xfId="0" applyFont="1" applyFill="1" applyBorder="1" applyAlignment="1" applyProtection="1">
      <alignment horizontal="left" vertical="top" wrapText="1"/>
      <protection locked="0"/>
    </xf>
    <xf numFmtId="0" fontId="77" fillId="0" borderId="0" xfId="0" applyFont="1" applyBorder="1" applyAlignment="1">
      <alignment horizontal="left"/>
    </xf>
    <xf numFmtId="0" fontId="54" fillId="0" borderId="0" xfId="0" applyFont="1" applyBorder="1" applyAlignment="1">
      <alignment horizontal="left"/>
    </xf>
  </cellXfs>
  <cellStyles count="7">
    <cellStyle name="Excel Built-in Normal" xfId="6" xr:uid="{00000000-0005-0000-0000-000000000000}"/>
    <cellStyle name="Good" xfId="1" builtinId="26"/>
    <cellStyle name="Hyperlink" xfId="2" builtinId="8"/>
    <cellStyle name="Hyperlink 2" xfId="3" xr:uid="{00000000-0005-0000-0000-000003000000}"/>
    <cellStyle name="Normal" xfId="0" builtinId="0"/>
    <cellStyle name="Normal 2" xfId="4" xr:uid="{00000000-0005-0000-0000-000005000000}"/>
    <cellStyle name="Normal 3" xfId="5" xr:uid="{00000000-0005-0000-0000-000006000000}"/>
  </cellStyles>
  <dxfs count="0"/>
  <tableStyles count="0" defaultTableStyle="TableStyleMedium9" defaultPivotStyle="PivotStyleLight16"/>
  <colors>
    <mruColors>
      <color rgb="FF2C7E24"/>
      <color rgb="FF123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24</xdr:row>
          <xdr:rowOff>57150</xdr:rowOff>
        </xdr:from>
        <xdr:to>
          <xdr:col>0</xdr:col>
          <xdr:colOff>676275</xdr:colOff>
          <xdr:row>25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175" name="Picture 1">
          <a:extLst>
            <a:ext uri="{FF2B5EF4-FFF2-40B4-BE49-F238E27FC236}">
              <a16:creationId xmlns:a16="http://schemas.microsoft.com/office/drawing/2014/main" id="{00000000-0008-0000-0400-00004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8575"/>
          <a:ext cx="506730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rper/Documents/SCHOOLS/BG%20Regional%20ND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ies"/>
      <sheetName val="Entries DMT"/>
      <sheetName val="Payment"/>
      <sheetName val="Privacy"/>
      <sheetName val="Instructions"/>
      <sheetName val="Clubs"/>
      <sheetName val="Lists"/>
      <sheetName val="ListsDMT"/>
    </sheetNames>
    <sheetDataSet>
      <sheetData sheetId="0"/>
      <sheetData sheetId="1"/>
      <sheetData sheetId="2"/>
      <sheetData sheetId="3"/>
      <sheetData sheetId="4"/>
      <sheetData sheetId="5">
        <row r="3">
          <cell r="A3" t="str">
            <v>Club 1</v>
          </cell>
        </row>
        <row r="4">
          <cell r="A4" t="str">
            <v>Club 2</v>
          </cell>
        </row>
        <row r="5">
          <cell r="A5" t="str">
            <v>Club 3</v>
          </cell>
        </row>
        <row r="6">
          <cell r="A6" t="str">
            <v>Club 4</v>
          </cell>
        </row>
        <row r="7">
          <cell r="A7" t="str">
            <v>Club 5</v>
          </cell>
        </row>
        <row r="8">
          <cell r="A8" t="str">
            <v>Club 6</v>
          </cell>
        </row>
        <row r="9">
          <cell r="A9" t="str">
            <v>Club 7</v>
          </cell>
        </row>
        <row r="10">
          <cell r="A10" t="str">
            <v>Club 8</v>
          </cell>
        </row>
        <row r="11">
          <cell r="A11" t="str">
            <v>Club 9</v>
          </cell>
        </row>
        <row r="12">
          <cell r="A12" t="str">
            <v>Club 10</v>
          </cell>
        </row>
        <row r="13">
          <cell r="A13" t="str">
            <v>Club 11</v>
          </cell>
        </row>
        <row r="14">
          <cell r="A14" t="str">
            <v>Club 12</v>
          </cell>
        </row>
        <row r="15">
          <cell r="A15" t="str">
            <v>Club 13</v>
          </cell>
        </row>
        <row r="16">
          <cell r="A16" t="str">
            <v>Club 14</v>
          </cell>
        </row>
        <row r="17">
          <cell r="A17" t="str">
            <v>Club 15</v>
          </cell>
        </row>
        <row r="18">
          <cell r="A18" t="str">
            <v>Club 16</v>
          </cell>
        </row>
        <row r="19">
          <cell r="A19" t="str">
            <v>Club 17</v>
          </cell>
        </row>
        <row r="20">
          <cell r="A20" t="str">
            <v>Club 18</v>
          </cell>
        </row>
        <row r="21">
          <cell r="A21" t="str">
            <v>Club 19</v>
          </cell>
        </row>
        <row r="22">
          <cell r="A22" t="str">
            <v>Club 20</v>
          </cell>
        </row>
      </sheetData>
      <sheetData sheetId="6">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cell r="Y2" t="str">
            <v>2016</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cell r="Y3" t="str">
            <v>2015</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cell r="Y4" t="str">
            <v>2014</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cell r="Y5" t="str">
            <v>2013</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cell r="Y6" t="str">
            <v>2012</v>
          </cell>
        </row>
        <row r="7">
          <cell r="A7" t="str">
            <v>-</v>
          </cell>
          <cell r="B7" t="str">
            <v>-</v>
          </cell>
          <cell r="C7" t="str">
            <v>-</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cell r="Y7" t="str">
            <v>2011</v>
          </cell>
        </row>
        <row r="8">
          <cell r="A8" t="str">
            <v>-</v>
          </cell>
          <cell r="B8" t="str">
            <v>-</v>
          </cell>
          <cell r="C8" t="str">
            <v>-</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cell r="Y8" t="str">
            <v>2010</v>
          </cell>
        </row>
        <row r="9">
          <cell r="A9" t="str">
            <v>9-10</v>
          </cell>
          <cell r="B9" t="str">
            <v>9-10</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cell r="Y9" t="str">
            <v>2009</v>
          </cell>
        </row>
        <row r="10">
          <cell r="A10" t="str">
            <v>9-10</v>
          </cell>
          <cell r="B10" t="str">
            <v>9-10</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cell r="Y10" t="str">
            <v>2008</v>
          </cell>
        </row>
        <row r="11">
          <cell r="A11" t="str">
            <v>11-12</v>
          </cell>
          <cell r="B11" t="str">
            <v>11-14</v>
          </cell>
          <cell r="C11" t="str">
            <v>11-12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cell r="Y11" t="str">
            <v>2007</v>
          </cell>
        </row>
        <row r="12">
          <cell r="A12" t="str">
            <v>11-12</v>
          </cell>
          <cell r="B12" t="str">
            <v>11-14</v>
          </cell>
          <cell r="C12" t="str">
            <v>11-12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cell r="Y12" t="str">
            <v>2006</v>
          </cell>
        </row>
        <row r="13">
          <cell r="A13" t="str">
            <v>13-14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CLB3</v>
          </cell>
          <cell r="V13" t="str">
            <v>Gender</v>
          </cell>
          <cell r="W13" t="str">
            <v>Judge (Znl)</v>
          </cell>
          <cell r="Y13" t="str">
            <v>2005</v>
          </cell>
        </row>
        <row r="14">
          <cell r="A14" t="str">
            <v>13-14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CLB2</v>
          </cell>
          <cell r="V14" t="str">
            <v>F</v>
          </cell>
          <cell r="W14" t="str">
            <v>Judge (Ntnl)</v>
          </cell>
          <cell r="Y14" t="str">
            <v>2004</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CLB1</v>
          </cell>
          <cell r="V15" t="str">
            <v>M</v>
          </cell>
          <cell r="W15" t="str">
            <v>Judge (Brvt)</v>
          </cell>
          <cell r="Y15" t="str">
            <v>2003</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R1Cat1</v>
          </cell>
          <cell r="W16" t="str">
            <v>IT / Admin</v>
          </cell>
          <cell r="Y16" t="str">
            <v>2002</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15-16</v>
          </cell>
          <cell r="S17">
            <v>17</v>
          </cell>
          <cell r="T17" t="str">
            <v>R1Cat2</v>
          </cell>
          <cell r="Y17" t="str">
            <v>2001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v>
          </cell>
          <cell r="S18">
            <v>18</v>
          </cell>
          <cell r="T18" t="str">
            <v>R2Cat1</v>
          </cell>
          <cell r="Y18" t="str">
            <v>2000</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17+</v>
          </cell>
          <cell r="S19">
            <v>19</v>
          </cell>
          <cell r="T19" t="str">
            <v>R2Cat2</v>
          </cell>
          <cell r="U19" t="str">
            <v>When</v>
          </cell>
          <cell r="V19" t="str">
            <v>Judge</v>
          </cell>
          <cell r="Y19" t="str">
            <v>1999</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17+</v>
          </cell>
          <cell r="S20">
            <v>20</v>
          </cell>
          <cell r="T20" t="str">
            <v>R3Cat1</v>
          </cell>
          <cell r="U20" t="str">
            <v>All Day</v>
          </cell>
          <cell r="V20" t="str">
            <v>Novice</v>
          </cell>
          <cell r="Y20" t="str">
            <v>1998</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17+</v>
          </cell>
          <cell r="S21">
            <v>21</v>
          </cell>
          <cell r="T21" t="str">
            <v>R3Cat2</v>
          </cell>
          <cell r="U21" t="str">
            <v>Morning</v>
          </cell>
          <cell r="V21" t="str">
            <v>Club</v>
          </cell>
          <cell r="Y21" t="str">
            <v>1997</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17+</v>
          </cell>
          <cell r="S22">
            <v>22</v>
          </cell>
          <cell r="U22" t="str">
            <v>Afternoon</v>
          </cell>
          <cell r="V22" t="str">
            <v>County</v>
          </cell>
          <cell r="Y22" t="str">
            <v>1996</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17+</v>
          </cell>
          <cell r="S23">
            <v>23</v>
          </cell>
          <cell r="V23" t="str">
            <v>Regional</v>
          </cell>
          <cell r="Y23" t="str">
            <v>1995</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17+</v>
          </cell>
          <cell r="S24">
            <v>24</v>
          </cell>
          <cell r="U24" t="str">
            <v>Half</v>
          </cell>
          <cell r="V24" t="str">
            <v>Zonal</v>
          </cell>
          <cell r="Y24" t="str">
            <v>1994</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17+</v>
          </cell>
          <cell r="S25">
            <v>25</v>
          </cell>
          <cell r="U25" t="str">
            <v>Afternoon</v>
          </cell>
          <cell r="V25" t="str">
            <v>National</v>
          </cell>
          <cell r="Y25" t="str">
            <v>1993</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17+</v>
          </cell>
          <cell r="S26">
            <v>26</v>
          </cell>
          <cell r="U26" t="str">
            <v>Morning</v>
          </cell>
          <cell r="V26" t="str">
            <v>Brevet</v>
          </cell>
          <cell r="Y26" t="str">
            <v>1992</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17+</v>
          </cell>
          <cell r="S27">
            <v>27</v>
          </cell>
          <cell r="V27" t="str">
            <v>IT / Admin</v>
          </cell>
          <cell r="Y27" t="str">
            <v>1991</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17+</v>
          </cell>
          <cell r="S28">
            <v>28</v>
          </cell>
          <cell r="Y28" t="str">
            <v>1990</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17+</v>
          </cell>
          <cell r="S29">
            <v>29</v>
          </cell>
          <cell r="Y29" t="str">
            <v>1989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17+</v>
          </cell>
          <cell r="S30">
            <v>30</v>
          </cell>
          <cell r="Y30" t="str">
            <v>1988</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17+</v>
          </cell>
          <cell r="S31">
            <v>31</v>
          </cell>
          <cell r="Y31" t="str">
            <v>1987</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17+</v>
          </cell>
          <cell r="S32">
            <v>32</v>
          </cell>
          <cell r="Y32" t="str">
            <v>1986</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17+</v>
          </cell>
          <cell r="S33">
            <v>33</v>
          </cell>
          <cell r="Y33" t="str">
            <v>1985</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17+</v>
          </cell>
          <cell r="S34">
            <v>34</v>
          </cell>
          <cell r="Y34" t="str">
            <v>1984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17+</v>
          </cell>
          <cell r="S35">
            <v>35</v>
          </cell>
          <cell r="Y35" t="str">
            <v>1983</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17+</v>
          </cell>
          <cell r="S36">
            <v>36</v>
          </cell>
          <cell r="Y36" t="str">
            <v>1982</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17+</v>
          </cell>
          <cell r="S37">
            <v>37</v>
          </cell>
          <cell r="Y37" t="str">
            <v>1981</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17+</v>
          </cell>
          <cell r="S38">
            <v>38</v>
          </cell>
          <cell r="Y38" t="str">
            <v>1980</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17+</v>
          </cell>
          <cell r="S39">
            <v>39</v>
          </cell>
          <cell r="Y39" t="str">
            <v>1979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17+</v>
          </cell>
          <cell r="S40">
            <v>40</v>
          </cell>
          <cell r="Y40" t="str">
            <v>1978</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17+</v>
          </cell>
          <cell r="S41">
            <v>41</v>
          </cell>
          <cell r="Y41" t="str">
            <v>1977</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17+</v>
          </cell>
          <cell r="S42">
            <v>42</v>
          </cell>
          <cell r="Y42" t="str">
            <v>1976</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17+</v>
          </cell>
          <cell r="S43">
            <v>43</v>
          </cell>
          <cell r="Y43" t="str">
            <v>1975</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17+</v>
          </cell>
          <cell r="S44">
            <v>44</v>
          </cell>
          <cell r="Y44" t="str">
            <v>1974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17+</v>
          </cell>
          <cell r="S45">
            <v>45</v>
          </cell>
          <cell r="Y45" t="str">
            <v>1973</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17+</v>
          </cell>
          <cell r="S46">
            <v>46</v>
          </cell>
          <cell r="Y46" t="str">
            <v>1972</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17+</v>
          </cell>
          <cell r="S47">
            <v>47</v>
          </cell>
          <cell r="Y47" t="str">
            <v>1971</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17+</v>
          </cell>
          <cell r="S48">
            <v>48</v>
          </cell>
          <cell r="Y48" t="str">
            <v>1970</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17+</v>
          </cell>
          <cell r="S49">
            <v>49</v>
          </cell>
          <cell r="Y49" t="str">
            <v>1969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17+</v>
          </cell>
          <cell r="S50">
            <v>50</v>
          </cell>
          <cell r="Y50" t="str">
            <v>1968</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17+</v>
          </cell>
          <cell r="S51">
            <v>51</v>
          </cell>
          <cell r="Y51" t="str">
            <v>1967</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17+</v>
          </cell>
          <cell r="S52">
            <v>52</v>
          </cell>
          <cell r="Y52" t="str">
            <v>1966</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17+</v>
          </cell>
          <cell r="S53">
            <v>53</v>
          </cell>
          <cell r="Y53" t="str">
            <v>1965</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17+</v>
          </cell>
          <cell r="S54">
            <v>54</v>
          </cell>
          <cell r="Y54" t="str">
            <v>1964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17+</v>
          </cell>
          <cell r="S55">
            <v>55</v>
          </cell>
          <cell r="Y55" t="str">
            <v>1963</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17+</v>
          </cell>
          <cell r="S56">
            <v>56</v>
          </cell>
          <cell r="Y56" t="str">
            <v>1962</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17+</v>
          </cell>
          <cell r="S57">
            <v>57</v>
          </cell>
          <cell r="Y57" t="str">
            <v>1961</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17+</v>
          </cell>
          <cell r="S58">
            <v>58</v>
          </cell>
          <cell r="Y58" t="str">
            <v>1960</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17+</v>
          </cell>
          <cell r="S59">
            <v>59</v>
          </cell>
          <cell r="Y59" t="str">
            <v>1959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17+</v>
          </cell>
          <cell r="S60">
            <v>60</v>
          </cell>
          <cell r="Y60" t="str">
            <v>1958</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17+</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17+</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17+</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17+</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17+</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17+</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17+</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17+</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17+</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17+</v>
          </cell>
          <cell r="S70">
            <v>70</v>
          </cell>
        </row>
      </sheetData>
      <sheetData sheetId="7">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row>
        <row r="7">
          <cell r="A7" t="str">
            <v>7-8</v>
          </cell>
          <cell r="B7" t="str">
            <v>7-8</v>
          </cell>
          <cell r="C7" t="str">
            <v>7-8</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row>
        <row r="8">
          <cell r="A8" t="str">
            <v>7-8</v>
          </cell>
          <cell r="B8" t="str">
            <v>7-8</v>
          </cell>
          <cell r="C8" t="str">
            <v>7-8</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row>
        <row r="9">
          <cell r="A9" t="str">
            <v>9-10</v>
          </cell>
          <cell r="B9" t="str">
            <v>9-10</v>
          </cell>
          <cell r="C9" t="str">
            <v>9-12</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row>
        <row r="10">
          <cell r="A10" t="str">
            <v>9-10</v>
          </cell>
          <cell r="B10" t="str">
            <v>9-10</v>
          </cell>
          <cell r="C10" t="str">
            <v>9-12</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row>
        <row r="11">
          <cell r="A11" t="str">
            <v>11-14</v>
          </cell>
          <cell r="B11" t="str">
            <v>11-14</v>
          </cell>
          <cell r="C11" t="str">
            <v>9-12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row>
        <row r="12">
          <cell r="A12" t="str">
            <v>11-14</v>
          </cell>
          <cell r="B12" t="str">
            <v>11-14</v>
          </cell>
          <cell r="C12" t="str">
            <v>9-12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row>
        <row r="13">
          <cell r="A13" t="str">
            <v>11-14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CLB2</v>
          </cell>
          <cell r="V13" t="str">
            <v>Gender</v>
          </cell>
          <cell r="W13" t="str">
            <v>Judge (Znl)</v>
          </cell>
        </row>
        <row r="14">
          <cell r="A14" t="str">
            <v>11-14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CLB1</v>
          </cell>
          <cell r="V14" t="str">
            <v>F</v>
          </cell>
          <cell r="W14" t="str">
            <v>Judge (Ntnl)</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R1Cat1</v>
          </cell>
          <cell r="V15" t="str">
            <v>M</v>
          </cell>
          <cell r="W15" t="str">
            <v>Judge (Brvt)</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R1Cat2</v>
          </cell>
          <cell r="W16" t="str">
            <v>IT / Admin</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17-18</v>
          </cell>
          <cell r="S17">
            <v>17</v>
          </cell>
          <cell r="T17" t="str">
            <v>R2Cat1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17-18</v>
          </cell>
          <cell r="S18">
            <v>18</v>
          </cell>
          <cell r="T18" t="str">
            <v>R2Cat2</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19+</v>
          </cell>
          <cell r="S19">
            <v>19</v>
          </cell>
          <cell r="T19" t="str">
            <v>R3Cat1</v>
          </cell>
          <cell r="U19" t="str">
            <v>When</v>
          </cell>
          <cell r="V19" t="str">
            <v>Judge</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19+</v>
          </cell>
          <cell r="S20">
            <v>20</v>
          </cell>
          <cell r="T20" t="str">
            <v>R3Cat2</v>
          </cell>
          <cell r="U20" t="str">
            <v>All Day</v>
          </cell>
          <cell r="V20" t="str">
            <v>Novice</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19+</v>
          </cell>
          <cell r="S21">
            <v>21</v>
          </cell>
          <cell r="U21" t="str">
            <v>Morning</v>
          </cell>
          <cell r="V21" t="str">
            <v>Club</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19+</v>
          </cell>
          <cell r="S22">
            <v>22</v>
          </cell>
          <cell r="U22" t="str">
            <v>Afternoon</v>
          </cell>
          <cell r="V22" t="str">
            <v>County</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19+</v>
          </cell>
          <cell r="S23">
            <v>23</v>
          </cell>
          <cell r="V23" t="str">
            <v>Regional</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19+</v>
          </cell>
          <cell r="S24">
            <v>24</v>
          </cell>
          <cell r="U24" t="str">
            <v>Half</v>
          </cell>
          <cell r="V24" t="str">
            <v>Zonal</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19+</v>
          </cell>
          <cell r="S25">
            <v>25</v>
          </cell>
          <cell r="U25" t="str">
            <v>Afternoon</v>
          </cell>
          <cell r="V25" t="str">
            <v>National</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19+</v>
          </cell>
          <cell r="S26">
            <v>26</v>
          </cell>
          <cell r="U26" t="str">
            <v>Morning</v>
          </cell>
          <cell r="V26" t="str">
            <v>Brevet</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19+</v>
          </cell>
          <cell r="S27">
            <v>27</v>
          </cell>
          <cell r="V27" t="str">
            <v>IT / Admin</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19+</v>
          </cell>
          <cell r="S28">
            <v>28</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19+</v>
          </cell>
          <cell r="S29">
            <v>29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19+</v>
          </cell>
          <cell r="S30">
            <v>30</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19+</v>
          </cell>
          <cell r="S31">
            <v>31</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19+</v>
          </cell>
          <cell r="S32">
            <v>32</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19+</v>
          </cell>
          <cell r="S33">
            <v>33</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19+</v>
          </cell>
          <cell r="S34">
            <v>34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19+</v>
          </cell>
          <cell r="S35">
            <v>35</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19+</v>
          </cell>
          <cell r="S36">
            <v>36</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19+</v>
          </cell>
          <cell r="S37">
            <v>37</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19+</v>
          </cell>
          <cell r="S38">
            <v>38</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19+</v>
          </cell>
          <cell r="S39">
            <v>39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19+</v>
          </cell>
          <cell r="S40">
            <v>40</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19+</v>
          </cell>
          <cell r="S41">
            <v>41</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19+</v>
          </cell>
          <cell r="S42">
            <v>42</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19+</v>
          </cell>
          <cell r="S43">
            <v>43</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19+</v>
          </cell>
          <cell r="S44">
            <v>44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19+</v>
          </cell>
          <cell r="S45">
            <v>45</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19+</v>
          </cell>
          <cell r="S46">
            <v>46</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19+</v>
          </cell>
          <cell r="S47">
            <v>47</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19+</v>
          </cell>
          <cell r="S48">
            <v>48</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19+</v>
          </cell>
          <cell r="S49">
            <v>49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19+</v>
          </cell>
          <cell r="S50">
            <v>50</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19+</v>
          </cell>
          <cell r="S51">
            <v>51</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19+</v>
          </cell>
          <cell r="S52">
            <v>52</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19+</v>
          </cell>
          <cell r="S53">
            <v>53</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19+</v>
          </cell>
          <cell r="S54">
            <v>54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19+</v>
          </cell>
          <cell r="S55">
            <v>55</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19+</v>
          </cell>
          <cell r="S56">
            <v>56</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19+</v>
          </cell>
          <cell r="S57">
            <v>57</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19+</v>
          </cell>
          <cell r="S58">
            <v>58</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19+</v>
          </cell>
          <cell r="S59">
            <v>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19+</v>
          </cell>
          <cell r="S60">
            <v>60</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19+</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19+</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19+</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19+</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19+</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19+</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19+</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19+</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19+</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19+</v>
          </cell>
          <cell r="S7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sga.org/" TargetMode="External"/><Relationship Id="rId1" Type="http://schemas.openxmlformats.org/officeDocument/2006/relationships/hyperlink" Target="https://www.bsga.org/wp-content/uploads/2013/08/BSGARulesTramp2017-18.pdf"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82"/>
  <sheetViews>
    <sheetView tabSelected="1" topLeftCell="A67" zoomScaleNormal="100" workbookViewId="0">
      <selection activeCell="G5" sqref="G5:J5"/>
    </sheetView>
  </sheetViews>
  <sheetFormatPr defaultColWidth="9.140625" defaultRowHeight="12.75"/>
  <cols>
    <col min="1" max="1" width="4.85546875" style="8" bestFit="1" customWidth="1"/>
    <col min="2" max="2" width="7.85546875" style="8" customWidth="1"/>
    <col min="3" max="3" width="31.7109375" style="2" customWidth="1"/>
    <col min="4" max="4" width="30.5703125" style="2" customWidth="1"/>
    <col min="5" max="5" width="15.5703125" style="8" customWidth="1"/>
    <col min="6" max="6" width="6.42578125" style="8" customWidth="1"/>
    <col min="7" max="7" width="21.28515625" style="2" customWidth="1"/>
    <col min="8" max="8" width="10.5703125" style="4" customWidth="1"/>
    <col min="9" max="9" width="7.7109375" style="8" customWidth="1"/>
    <col min="10" max="10" width="9" style="21" customWidth="1"/>
    <col min="11" max="11" width="10.42578125" style="75" hidden="1" customWidth="1"/>
    <col min="12" max="12" width="7" style="75" customWidth="1"/>
    <col min="13" max="13" width="11.7109375" style="75" hidden="1" customWidth="1"/>
    <col min="14" max="14" width="11.140625" style="23" customWidth="1"/>
    <col min="15" max="15" width="12.5703125" style="24" customWidth="1"/>
    <col min="16" max="16384" width="9.140625" style="2"/>
  </cols>
  <sheetData>
    <row r="1" spans="1:15" ht="18">
      <c r="C1" s="74" t="s">
        <v>42</v>
      </c>
      <c r="D1" s="135" t="s">
        <v>143</v>
      </c>
      <c r="H1" s="348" t="s">
        <v>213</v>
      </c>
      <c r="I1" s="348"/>
    </row>
    <row r="2" spans="1:15" ht="23.25">
      <c r="A2" s="297" t="s">
        <v>212</v>
      </c>
      <c r="B2" s="297"/>
      <c r="C2" s="297"/>
      <c r="D2" s="297"/>
      <c r="E2" s="297"/>
      <c r="F2" s="297"/>
      <c r="G2" s="297"/>
      <c r="H2" s="297"/>
      <c r="I2" s="297"/>
      <c r="J2" s="297"/>
    </row>
    <row r="3" spans="1:15" ht="23.25" customHeight="1">
      <c r="A3" s="225">
        <f>IF(C5="",2,1+MATCH(C5,Schools!A2:A102,0))</f>
        <v>2</v>
      </c>
      <c r="B3" s="226"/>
      <c r="C3" s="351" t="s">
        <v>280</v>
      </c>
      <c r="D3" s="352"/>
      <c r="E3" s="352"/>
      <c r="F3" s="352"/>
      <c r="G3" s="352"/>
      <c r="H3" s="352"/>
      <c r="I3" s="223"/>
      <c r="J3" s="224"/>
    </row>
    <row r="4" spans="1:15" ht="36.75" customHeight="1" thickBot="1">
      <c r="A4" s="353" t="s">
        <v>80</v>
      </c>
      <c r="B4" s="354"/>
      <c r="C4" s="349"/>
      <c r="D4" s="350"/>
      <c r="E4" s="336" t="s">
        <v>79</v>
      </c>
      <c r="F4" s="337"/>
      <c r="G4" s="469" t="s">
        <v>282</v>
      </c>
      <c r="H4" s="298"/>
      <c r="I4" s="298"/>
      <c r="J4" s="299"/>
    </row>
    <row r="5" spans="1:15" ht="16.5" customHeight="1" thickBot="1">
      <c r="A5" s="332" t="s">
        <v>81</v>
      </c>
      <c r="B5" s="333"/>
      <c r="C5" s="346"/>
      <c r="D5" s="347"/>
      <c r="E5" s="332" t="s">
        <v>5</v>
      </c>
      <c r="F5" s="333"/>
      <c r="G5" s="300" t="s">
        <v>283</v>
      </c>
      <c r="H5" s="301"/>
      <c r="I5" s="301"/>
      <c r="J5" s="302"/>
      <c r="L5" s="76"/>
      <c r="M5" s="76"/>
    </row>
    <row r="6" spans="1:15" ht="16.5" customHeight="1" thickBot="1">
      <c r="A6" s="332" t="s">
        <v>82</v>
      </c>
      <c r="B6" s="333"/>
      <c r="C6" s="316"/>
      <c r="D6" s="317"/>
      <c r="E6" s="332" t="s">
        <v>78</v>
      </c>
      <c r="F6" s="333"/>
      <c r="G6" s="303"/>
      <c r="H6" s="304"/>
      <c r="I6" s="304"/>
      <c r="J6" s="305"/>
    </row>
    <row r="7" spans="1:15" ht="30" customHeight="1" thickBot="1">
      <c r="A7" s="334" t="s">
        <v>83</v>
      </c>
      <c r="B7" s="335"/>
      <c r="C7" s="339"/>
      <c r="D7" s="340"/>
      <c r="E7" s="332" t="s">
        <v>77</v>
      </c>
      <c r="F7" s="333"/>
      <c r="G7" s="303"/>
      <c r="H7" s="304"/>
      <c r="I7" s="304"/>
      <c r="J7" s="305"/>
      <c r="N7" s="51"/>
    </row>
    <row r="8" spans="1:15" ht="34.5" customHeight="1" thickBot="1">
      <c r="A8" s="336"/>
      <c r="B8" s="337"/>
      <c r="C8" s="341"/>
      <c r="D8" s="342"/>
      <c r="E8" s="334" t="s">
        <v>206</v>
      </c>
      <c r="F8" s="335"/>
      <c r="G8" s="294"/>
      <c r="H8" s="295"/>
      <c r="I8" s="295"/>
      <c r="J8" s="296"/>
    </row>
    <row r="9" spans="1:15" ht="16.5" customHeight="1" thickBot="1">
      <c r="A9" s="332" t="s">
        <v>84</v>
      </c>
      <c r="B9" s="333"/>
      <c r="C9" s="316"/>
      <c r="D9" s="317"/>
      <c r="E9" s="320" t="s">
        <v>135</v>
      </c>
      <c r="F9" s="321"/>
      <c r="G9" s="343"/>
      <c r="H9" s="344"/>
      <c r="I9" s="344"/>
      <c r="J9" s="345"/>
    </row>
    <row r="10" spans="1:15" ht="16.5" thickBot="1">
      <c r="A10" s="25"/>
      <c r="B10" s="25"/>
      <c r="C10" s="5"/>
      <c r="D10" s="3"/>
      <c r="E10" s="25"/>
      <c r="F10" s="22"/>
      <c r="G10" s="7"/>
      <c r="H10" s="48"/>
      <c r="I10" s="22"/>
      <c r="J10" s="19"/>
      <c r="K10" s="233" t="s">
        <v>74</v>
      </c>
      <c r="L10" s="233"/>
      <c r="M10" s="233"/>
      <c r="N10" s="55"/>
      <c r="O10" s="55"/>
    </row>
    <row r="11" spans="1:15" ht="16.5" customHeight="1" thickBot="1">
      <c r="A11" s="189" t="s">
        <v>56</v>
      </c>
      <c r="B11" s="190"/>
      <c r="C11" s="191" t="s">
        <v>2</v>
      </c>
      <c r="D11" s="192" t="s">
        <v>7</v>
      </c>
      <c r="E11" s="193" t="s">
        <v>70</v>
      </c>
      <c r="F11" s="194" t="s">
        <v>29</v>
      </c>
      <c r="G11" s="194" t="s">
        <v>28</v>
      </c>
      <c r="H11" s="194" t="s">
        <v>30</v>
      </c>
      <c r="I11" s="195" t="s">
        <v>3</v>
      </c>
      <c r="J11" s="195" t="s">
        <v>136</v>
      </c>
      <c r="K11" s="79" t="s">
        <v>72</v>
      </c>
      <c r="L11" s="232" t="s">
        <v>205</v>
      </c>
      <c r="M11" s="80" t="s">
        <v>60</v>
      </c>
      <c r="N11" s="49"/>
      <c r="O11" s="50"/>
    </row>
    <row r="12" spans="1:15" ht="18" customHeight="1" thickBot="1">
      <c r="A12" s="26">
        <v>1</v>
      </c>
      <c r="B12" s="196"/>
      <c r="C12" s="202"/>
      <c r="D12" s="203"/>
      <c r="E12" s="204"/>
      <c r="F12" s="205"/>
      <c r="G12" s="206"/>
      <c r="H12" s="207" t="str">
        <f ca="1">IF(INDIRECT("E"&amp;ROW())="","",IF(INDIRECT("G"&amp;ROW())="",INDIRECT("Lists!K"&amp;INDIRECT("L"&amp;ROW())),HLOOKUP(INDIRECT("G"&amp;ROW()),GradeAges,INDIRECT("L"&amp;ROW()),FALSE)))</f>
        <v/>
      </c>
      <c r="I12" s="208"/>
      <c r="J12" s="209"/>
      <c r="K12" s="81" t="str">
        <f ca="1">IF(INDIRECT("E"&amp;ROW())="","",IF(MONTH(INDIRECT("E"&amp;ROW()))&lt;9,(1+$I$3-YEAR(INDIRECT("E"&amp;ROW()))),($I$3-YEAR(INDIRECT("E"&amp;ROW())))))</f>
        <v/>
      </c>
      <c r="L12" s="77" t="str">
        <f>IF(E12="","",VLOOKUP(E12,Lists!V$5:W$19,2,FALSE))</f>
        <v/>
      </c>
      <c r="M12" s="82" t="str">
        <f ca="1">IF(INDIRECT("K"&amp; ROW())="","",INDIRECT("Lists!K"&amp; INDIRECT("K"&amp; ROW())))</f>
        <v/>
      </c>
      <c r="O12" s="52"/>
    </row>
    <row r="13" spans="1:15" ht="18.75" customHeight="1" thickBot="1">
      <c r="A13" s="26">
        <v>2</v>
      </c>
      <c r="B13" s="196"/>
      <c r="C13" s="202"/>
      <c r="D13" s="203"/>
      <c r="E13" s="204"/>
      <c r="F13" s="205"/>
      <c r="G13" s="206"/>
      <c r="H13" s="207" t="str">
        <f ca="1">IF(INDIRECT("E"&amp;ROW())="","",IF(INDIRECT("G"&amp;ROW())="",INDIRECT("Lists!K"&amp;INDIRECT("L"&amp;ROW())),HLOOKUP(INDIRECT("G"&amp;ROW()),GradeAges,INDIRECT("L"&amp;ROW()),FALSE)))</f>
        <v/>
      </c>
      <c r="I13" s="208"/>
      <c r="J13" s="209"/>
      <c r="K13" s="81" t="str">
        <f t="shared" ref="K13:K59" ca="1" si="0">IF(INDIRECT("E"&amp;ROW())="","",IF(MONTH(INDIRECT("E"&amp;ROW()))&lt;9,(1+$I$3-YEAR(INDIRECT("E"&amp;ROW()))),($I$3-YEAR(INDIRECT("E"&amp;ROW())))))</f>
        <v/>
      </c>
      <c r="L13" s="77" t="str">
        <f>IF(E13="","",VLOOKUP(E13,Lists!V$5:W$19,2,FALSE))</f>
        <v/>
      </c>
      <c r="M13" s="82" t="str">
        <f t="shared" ref="M13:M59" ca="1" si="1">IF(INDIRECT("K"&amp; ROW())="","",INDIRECT("Lists!K"&amp; INDIRECT("K"&amp; ROW())))</f>
        <v/>
      </c>
      <c r="O13" s="52"/>
    </row>
    <row r="14" spans="1:15" ht="16.5" thickBot="1">
      <c r="A14" s="27">
        <v>3</v>
      </c>
      <c r="B14" s="197"/>
      <c r="C14" s="202"/>
      <c r="D14" s="210"/>
      <c r="E14" s="204"/>
      <c r="F14" s="205"/>
      <c r="G14" s="206"/>
      <c r="H14" s="207" t="str">
        <f ca="1">IF(INDIRECT("E"&amp;ROW())="","",IF(INDIRECT("G"&amp;ROW())="",INDIRECT("Lists!K"&amp;INDIRECT("L"&amp;ROW())),HLOOKUP(INDIRECT("G"&amp;ROW()),GradeAges,INDIRECT("L"&amp;ROW()),FALSE)))</f>
        <v/>
      </c>
      <c r="I14" s="211"/>
      <c r="J14" s="209"/>
      <c r="K14" s="81" t="str">
        <f t="shared" ca="1" si="0"/>
        <v/>
      </c>
      <c r="L14" s="77" t="str">
        <f>IF(E14="","",VLOOKUP(E14,Lists!V$5:W$19,2,FALSE))</f>
        <v/>
      </c>
      <c r="M14" s="82" t="str">
        <f t="shared" ca="1" si="1"/>
        <v/>
      </c>
      <c r="O14" s="52"/>
    </row>
    <row r="15" spans="1:15" ht="16.5" customHeight="1" thickBot="1">
      <c r="A15" s="310" t="s">
        <v>58</v>
      </c>
      <c r="B15" s="311"/>
      <c r="C15" s="318"/>
      <c r="D15" s="319"/>
      <c r="E15" s="222" t="s">
        <v>37</v>
      </c>
      <c r="F15" s="306"/>
      <c r="G15" s="307"/>
      <c r="H15" s="322" t="s">
        <v>15</v>
      </c>
      <c r="I15" s="323"/>
      <c r="J15" s="324"/>
      <c r="K15" s="81"/>
      <c r="L15" s="77"/>
      <c r="M15" s="82"/>
      <c r="N15" s="51"/>
      <c r="O15" s="52"/>
    </row>
    <row r="16" spans="1:15" ht="16.5" customHeight="1" thickBot="1">
      <c r="A16" s="312" t="str">
        <f>IF(H15="All Day","","2nd Official:" )</f>
        <v/>
      </c>
      <c r="B16" s="313"/>
      <c r="C16" s="314"/>
      <c r="D16" s="315"/>
      <c r="E16" s="85" t="str">
        <f>IF(H15="All Day","","Job:" )</f>
        <v/>
      </c>
      <c r="F16" s="306"/>
      <c r="G16" s="307"/>
      <c r="H16" s="325" t="str">
        <f>IF(H15="All Day","",IF(H15="Morning","Afternoon","Morning"))</f>
        <v/>
      </c>
      <c r="I16" s="326"/>
      <c r="J16" s="327"/>
      <c r="K16" s="81"/>
      <c r="L16" s="77"/>
      <c r="M16" s="82"/>
      <c r="N16" s="51"/>
      <c r="O16" s="52"/>
    </row>
    <row r="17" spans="1:15" ht="16.5" thickBot="1">
      <c r="A17" s="18">
        <v>4</v>
      </c>
      <c r="B17" s="198"/>
      <c r="C17" s="202"/>
      <c r="D17" s="212"/>
      <c r="E17" s="204"/>
      <c r="F17" s="205"/>
      <c r="G17" s="206"/>
      <c r="H17" s="207" t="str">
        <f ca="1">IF(INDIRECT("E"&amp;ROW())="","",IF(INDIRECT("G"&amp;ROW())="",INDIRECT("Lists!K"&amp;INDIRECT("L"&amp;ROW())),HLOOKUP(INDIRECT("G"&amp;ROW()),GradeAges,INDIRECT("L"&amp;ROW()),FALSE)))</f>
        <v/>
      </c>
      <c r="I17" s="213"/>
      <c r="J17" s="209"/>
      <c r="K17" s="81" t="str">
        <f t="shared" ca="1" si="0"/>
        <v/>
      </c>
      <c r="L17" s="77" t="str">
        <f>IF(E17="","",VLOOKUP(E17,Lists!V$5:W$19,2,FALSE))</f>
        <v/>
      </c>
      <c r="M17" s="82" t="str">
        <f t="shared" ca="1" si="1"/>
        <v/>
      </c>
      <c r="O17" s="52"/>
    </row>
    <row r="18" spans="1:15" ht="16.5" thickBot="1">
      <c r="A18" s="26">
        <v>5</v>
      </c>
      <c r="B18" s="196"/>
      <c r="C18" s="202"/>
      <c r="D18" s="203"/>
      <c r="E18" s="204"/>
      <c r="F18" s="205"/>
      <c r="G18" s="206"/>
      <c r="H18" s="207" t="str">
        <f ca="1">IF(INDIRECT("E"&amp;ROW())="","",IF(INDIRECT("G"&amp;ROW())="",INDIRECT("Lists!K"&amp;INDIRECT("L"&amp;ROW())),HLOOKUP(INDIRECT("G"&amp;ROW()),GradeAges,INDIRECT("L"&amp;ROW()),FALSE)))</f>
        <v/>
      </c>
      <c r="I18" s="213"/>
      <c r="J18" s="209"/>
      <c r="K18" s="81" t="str">
        <f t="shared" ca="1" si="0"/>
        <v/>
      </c>
      <c r="L18" s="77" t="str">
        <f>IF(E18="","",VLOOKUP(E18,Lists!V$5:W$19,2,FALSE))</f>
        <v/>
      </c>
      <c r="M18" s="82" t="str">
        <f t="shared" ca="1" si="1"/>
        <v/>
      </c>
      <c r="O18" s="52"/>
    </row>
    <row r="19" spans="1:15" ht="16.5" customHeight="1" thickBot="1">
      <c r="A19" s="310" t="s">
        <v>59</v>
      </c>
      <c r="B19" s="328"/>
      <c r="C19" s="318"/>
      <c r="D19" s="319"/>
      <c r="E19" s="222" t="s">
        <v>172</v>
      </c>
      <c r="F19" s="306"/>
      <c r="G19" s="307"/>
      <c r="H19" s="322" t="s">
        <v>15</v>
      </c>
      <c r="I19" s="323"/>
      <c r="J19" s="324"/>
      <c r="K19" s="81"/>
      <c r="L19" s="77"/>
      <c r="M19" s="82"/>
      <c r="N19" s="53"/>
      <c r="O19" s="54"/>
    </row>
    <row r="20" spans="1:15" ht="16.5" customHeight="1" thickBot="1">
      <c r="A20" s="312" t="str">
        <f>IF(H19="All Day","","2nd Judge:" )</f>
        <v/>
      </c>
      <c r="B20" s="338"/>
      <c r="C20" s="314"/>
      <c r="D20" s="315"/>
      <c r="E20" s="85" t="str">
        <f>IF(H19="All Day","","Level:" )</f>
        <v/>
      </c>
      <c r="F20" s="306"/>
      <c r="G20" s="307"/>
      <c r="H20" s="325" t="str">
        <f>IF(H19="All Day","",IF(H19="Morning","Afternoon","Morning"))</f>
        <v/>
      </c>
      <c r="I20" s="326"/>
      <c r="J20" s="327"/>
      <c r="K20" s="81"/>
      <c r="L20" s="77"/>
      <c r="M20" s="82"/>
      <c r="N20" s="53"/>
      <c r="O20" s="54"/>
    </row>
    <row r="21" spans="1:15" ht="16.5" thickBot="1">
      <c r="A21" s="26">
        <v>6</v>
      </c>
      <c r="B21" s="196"/>
      <c r="C21" s="202"/>
      <c r="D21" s="212"/>
      <c r="E21" s="204"/>
      <c r="F21" s="205"/>
      <c r="G21" s="206"/>
      <c r="H21" s="207" t="str">
        <f t="shared" ref="H21:H27" ca="1" si="2">IF(INDIRECT("E"&amp;ROW())="","",IF(INDIRECT("G"&amp;ROW())="",INDIRECT("Lists!K"&amp;INDIRECT("L"&amp;ROW())),HLOOKUP(INDIRECT("G"&amp;ROW()),GradeAges,INDIRECT("L"&amp;ROW()),FALSE)))</f>
        <v/>
      </c>
      <c r="I21" s="213"/>
      <c r="J21" s="209"/>
      <c r="K21" s="81" t="str">
        <f t="shared" ca="1" si="0"/>
        <v/>
      </c>
      <c r="L21" s="77" t="str">
        <f>IF(E21="","",VLOOKUP(E21,Lists!V$5:W$19,2,FALSE))</f>
        <v/>
      </c>
      <c r="M21" s="82" t="str">
        <f t="shared" ca="1" si="1"/>
        <v/>
      </c>
      <c r="O21" s="52"/>
    </row>
    <row r="22" spans="1:15" ht="16.5" thickBot="1">
      <c r="A22" s="26">
        <v>7</v>
      </c>
      <c r="B22" s="196"/>
      <c r="C22" s="202"/>
      <c r="D22" s="203"/>
      <c r="E22" s="204"/>
      <c r="F22" s="214"/>
      <c r="G22" s="215"/>
      <c r="H22" s="207" t="str">
        <f t="shared" ca="1" si="2"/>
        <v/>
      </c>
      <c r="I22" s="216"/>
      <c r="J22" s="209"/>
      <c r="K22" s="81" t="str">
        <f t="shared" ca="1" si="0"/>
        <v/>
      </c>
      <c r="L22" s="77" t="str">
        <f>IF(E22="","",VLOOKUP(E22,Lists!V$5:W$19,2,FALSE))</f>
        <v/>
      </c>
      <c r="M22" s="82" t="str">
        <f t="shared" ca="1" si="1"/>
        <v/>
      </c>
      <c r="O22" s="52"/>
    </row>
    <row r="23" spans="1:15" ht="16.5" thickBot="1">
      <c r="A23" s="26">
        <v>8</v>
      </c>
      <c r="B23" s="196"/>
      <c r="C23" s="202"/>
      <c r="D23" s="210"/>
      <c r="E23" s="204"/>
      <c r="F23" s="205"/>
      <c r="G23" s="206"/>
      <c r="H23" s="207" t="str">
        <f t="shared" ca="1" si="2"/>
        <v/>
      </c>
      <c r="I23" s="213"/>
      <c r="J23" s="209"/>
      <c r="K23" s="81" t="str">
        <f t="shared" ca="1" si="0"/>
        <v/>
      </c>
      <c r="L23" s="77" t="str">
        <f>IF(E23="","",VLOOKUP(E23,Lists!V$5:W$19,2,FALSE))</f>
        <v/>
      </c>
      <c r="M23" s="82" t="str">
        <f t="shared" ca="1" si="1"/>
        <v/>
      </c>
      <c r="O23" s="52"/>
    </row>
    <row r="24" spans="1:15" ht="16.5" thickBot="1">
      <c r="A24" s="27">
        <v>9</v>
      </c>
      <c r="B24" s="197"/>
      <c r="C24" s="202"/>
      <c r="D24" s="212"/>
      <c r="E24" s="204"/>
      <c r="F24" s="205"/>
      <c r="G24" s="206"/>
      <c r="H24" s="207" t="str">
        <f t="shared" ca="1" si="2"/>
        <v/>
      </c>
      <c r="I24" s="213"/>
      <c r="J24" s="209"/>
      <c r="K24" s="81" t="str">
        <f t="shared" ca="1" si="0"/>
        <v/>
      </c>
      <c r="L24" s="77" t="str">
        <f>IF(E24="","",VLOOKUP(E24,Lists!V$5:W$19,2,FALSE))</f>
        <v/>
      </c>
      <c r="M24" s="82" t="str">
        <f t="shared" ca="1" si="1"/>
        <v/>
      </c>
      <c r="O24" s="52"/>
    </row>
    <row r="25" spans="1:15" ht="16.5" thickBot="1">
      <c r="A25" s="18">
        <v>10</v>
      </c>
      <c r="B25" s="198"/>
      <c r="C25" s="202"/>
      <c r="D25" s="203"/>
      <c r="E25" s="217"/>
      <c r="F25" s="205"/>
      <c r="G25" s="206"/>
      <c r="H25" s="207" t="str">
        <f t="shared" ca="1" si="2"/>
        <v/>
      </c>
      <c r="I25" s="213"/>
      <c r="J25" s="209"/>
      <c r="K25" s="81" t="str">
        <f t="shared" ca="1" si="0"/>
        <v/>
      </c>
      <c r="L25" s="77" t="str">
        <f>IF(E25="","",VLOOKUP(E25,Lists!V$5:W$19,2,FALSE))</f>
        <v/>
      </c>
      <c r="M25" s="82" t="str">
        <f t="shared" ca="1" si="1"/>
        <v/>
      </c>
      <c r="O25" s="52"/>
    </row>
    <row r="26" spans="1:15" ht="16.5" thickBot="1">
      <c r="A26" s="26">
        <v>11</v>
      </c>
      <c r="B26" s="196"/>
      <c r="C26" s="202"/>
      <c r="D26" s="212"/>
      <c r="E26" s="204"/>
      <c r="F26" s="205"/>
      <c r="G26" s="206"/>
      <c r="H26" s="207" t="str">
        <f t="shared" ca="1" si="2"/>
        <v/>
      </c>
      <c r="I26" s="213"/>
      <c r="J26" s="209"/>
      <c r="K26" s="81" t="str">
        <f t="shared" ca="1" si="0"/>
        <v/>
      </c>
      <c r="L26" s="77" t="str">
        <f>IF(E26="","",VLOOKUP(E26,Lists!V$5:W$19,2,FALSE))</f>
        <v/>
      </c>
      <c r="M26" s="82" t="str">
        <f t="shared" ca="1" si="1"/>
        <v/>
      </c>
      <c r="O26" s="52"/>
    </row>
    <row r="27" spans="1:15" ht="16.5" thickBot="1">
      <c r="A27" s="26">
        <v>12</v>
      </c>
      <c r="B27" s="199"/>
      <c r="C27" s="202"/>
      <c r="D27" s="203"/>
      <c r="E27" s="204"/>
      <c r="F27" s="205"/>
      <c r="G27" s="206"/>
      <c r="H27" s="207" t="str">
        <f t="shared" ca="1" si="2"/>
        <v/>
      </c>
      <c r="I27" s="213"/>
      <c r="J27" s="209"/>
      <c r="K27" s="81" t="str">
        <f t="shared" ca="1" si="0"/>
        <v/>
      </c>
      <c r="L27" s="77" t="str">
        <f>IF(E27="","",VLOOKUP(E27,Lists!V$5:W$19,2,FALSE))</f>
        <v/>
      </c>
      <c r="M27" s="82" t="str">
        <f t="shared" ca="1" si="1"/>
        <v/>
      </c>
      <c r="O27" s="52"/>
    </row>
    <row r="28" spans="1:15" ht="16.5" customHeight="1" thickBot="1">
      <c r="A28" s="310" t="s">
        <v>58</v>
      </c>
      <c r="B28" s="311"/>
      <c r="C28" s="318"/>
      <c r="D28" s="319"/>
      <c r="E28" s="222" t="s">
        <v>37</v>
      </c>
      <c r="F28" s="306"/>
      <c r="G28" s="307"/>
      <c r="H28" s="288" t="s">
        <v>15</v>
      </c>
      <c r="I28" s="289"/>
      <c r="J28" s="290"/>
      <c r="K28" s="81"/>
      <c r="L28" s="77"/>
      <c r="M28" s="82"/>
      <c r="N28" s="51"/>
      <c r="O28" s="52"/>
    </row>
    <row r="29" spans="1:15" ht="16.5" customHeight="1" thickBot="1">
      <c r="A29" s="312" t="str">
        <f>IF(H28="All Day","","2nd Official:" )</f>
        <v/>
      </c>
      <c r="B29" s="313"/>
      <c r="C29" s="314"/>
      <c r="D29" s="315"/>
      <c r="E29" s="85" t="str">
        <f>IF(H28="All Day","","Job:" )</f>
        <v/>
      </c>
      <c r="F29" s="306"/>
      <c r="G29" s="307"/>
      <c r="H29" s="291" t="str">
        <f>IF(H28="All Day","",IF(H28="Morning","Afternoon","Morning"))</f>
        <v/>
      </c>
      <c r="I29" s="292"/>
      <c r="J29" s="293"/>
      <c r="K29" s="81"/>
      <c r="L29" s="77"/>
      <c r="M29" s="82"/>
      <c r="N29" s="51"/>
      <c r="O29" s="52"/>
    </row>
    <row r="30" spans="1:15" ht="16.5" thickBot="1">
      <c r="A30" s="26">
        <v>13</v>
      </c>
      <c r="B30" s="200"/>
      <c r="C30" s="202"/>
      <c r="D30" s="210"/>
      <c r="E30" s="204"/>
      <c r="F30" s="205"/>
      <c r="G30" s="206"/>
      <c r="H30" s="207" t="str">
        <f t="shared" ref="H30:H37" ca="1" si="3">IF(INDIRECT("E"&amp;ROW())="","",IF(INDIRECT("G"&amp;ROW())="",INDIRECT("Lists!K"&amp;INDIRECT("L"&amp;ROW())),HLOOKUP(INDIRECT("G"&amp;ROW()),GradeAges,INDIRECT("L"&amp;ROW()),FALSE)))</f>
        <v/>
      </c>
      <c r="I30" s="213"/>
      <c r="J30" s="209"/>
      <c r="K30" s="81" t="str">
        <f t="shared" ca="1" si="0"/>
        <v/>
      </c>
      <c r="L30" s="77" t="str">
        <f>IF(E30="","",VLOOKUP(E30,Lists!V$5:W$19,2,FALSE))</f>
        <v/>
      </c>
      <c r="M30" s="82" t="str">
        <f t="shared" ca="1" si="1"/>
        <v/>
      </c>
      <c r="N30" s="51"/>
      <c r="O30" s="52"/>
    </row>
    <row r="31" spans="1:15" ht="16.5" thickBot="1">
      <c r="A31" s="26">
        <v>14</v>
      </c>
      <c r="B31" s="199"/>
      <c r="C31" s="202"/>
      <c r="D31" s="212"/>
      <c r="E31" s="204"/>
      <c r="F31" s="205"/>
      <c r="G31" s="206"/>
      <c r="H31" s="207" t="str">
        <f t="shared" ca="1" si="3"/>
        <v/>
      </c>
      <c r="I31" s="213"/>
      <c r="J31" s="209"/>
      <c r="K31" s="81" t="str">
        <f t="shared" ca="1" si="0"/>
        <v/>
      </c>
      <c r="L31" s="77" t="str">
        <f>IF(E31="","",VLOOKUP(E31,Lists!V$5:W$19,2,FALSE))</f>
        <v/>
      </c>
      <c r="M31" s="82" t="str">
        <f t="shared" ca="1" si="1"/>
        <v/>
      </c>
      <c r="N31" s="51"/>
      <c r="O31" s="52"/>
    </row>
    <row r="32" spans="1:15" ht="16.5" thickBot="1">
      <c r="A32" s="26">
        <v>15</v>
      </c>
      <c r="B32" s="200"/>
      <c r="C32" s="202"/>
      <c r="D32" s="203"/>
      <c r="E32" s="204"/>
      <c r="F32" s="205"/>
      <c r="G32" s="206"/>
      <c r="H32" s="207" t="str">
        <f t="shared" ca="1" si="3"/>
        <v/>
      </c>
      <c r="I32" s="213"/>
      <c r="J32" s="209"/>
      <c r="K32" s="81" t="str">
        <f t="shared" ca="1" si="0"/>
        <v/>
      </c>
      <c r="L32" s="77" t="str">
        <f>IF(E32="","",VLOOKUP(E32,Lists!V$5:W$19,2,FALSE))</f>
        <v/>
      </c>
      <c r="M32" s="82" t="str">
        <f t="shared" ca="1" si="1"/>
        <v/>
      </c>
      <c r="N32" s="51"/>
      <c r="O32" s="52"/>
    </row>
    <row r="33" spans="1:15" ht="16.5" thickBot="1">
      <c r="A33" s="26">
        <v>16</v>
      </c>
      <c r="B33" s="200"/>
      <c r="C33" s="202"/>
      <c r="D33" s="212"/>
      <c r="E33" s="204"/>
      <c r="F33" s="205"/>
      <c r="G33" s="206"/>
      <c r="H33" s="207" t="str">
        <f t="shared" ca="1" si="3"/>
        <v/>
      </c>
      <c r="I33" s="213"/>
      <c r="J33" s="209"/>
      <c r="K33" s="81" t="str">
        <f t="shared" ca="1" si="0"/>
        <v/>
      </c>
      <c r="L33" s="77" t="str">
        <f>IF(E33="","",VLOOKUP(E33,Lists!V$5:W$19,2,FALSE))</f>
        <v/>
      </c>
      <c r="M33" s="82" t="str">
        <f t="shared" ca="1" si="1"/>
        <v/>
      </c>
      <c r="N33" s="51"/>
      <c r="O33" s="52"/>
    </row>
    <row r="34" spans="1:15" ht="16.5" thickBot="1">
      <c r="A34" s="26">
        <v>17</v>
      </c>
      <c r="B34" s="200"/>
      <c r="C34" s="202"/>
      <c r="D34" s="203"/>
      <c r="E34" s="204"/>
      <c r="F34" s="205"/>
      <c r="G34" s="206"/>
      <c r="H34" s="207" t="str">
        <f t="shared" ca="1" si="3"/>
        <v/>
      </c>
      <c r="I34" s="213"/>
      <c r="J34" s="209"/>
      <c r="K34" s="81" t="str">
        <f t="shared" ca="1" si="0"/>
        <v/>
      </c>
      <c r="L34" s="77" t="str">
        <f>IF(E34="","",VLOOKUP(E34,Lists!V$5:W$19,2,FALSE))</f>
        <v/>
      </c>
      <c r="M34" s="82" t="str">
        <f t="shared" ca="1" si="1"/>
        <v/>
      </c>
      <c r="N34" s="51"/>
      <c r="O34" s="52"/>
    </row>
    <row r="35" spans="1:15" ht="16.5" thickBot="1">
      <c r="A35" s="27">
        <v>18</v>
      </c>
      <c r="B35" s="201"/>
      <c r="C35" s="202"/>
      <c r="D35" s="210"/>
      <c r="E35" s="204"/>
      <c r="F35" s="205"/>
      <c r="G35" s="206"/>
      <c r="H35" s="207" t="str">
        <f t="shared" ca="1" si="3"/>
        <v/>
      </c>
      <c r="I35" s="213"/>
      <c r="J35" s="209"/>
      <c r="K35" s="81" t="str">
        <f t="shared" ca="1" si="0"/>
        <v/>
      </c>
      <c r="L35" s="77" t="str">
        <f>IF(E35="","",VLOOKUP(E35,Lists!V$5:W$19,2,FALSE))</f>
        <v/>
      </c>
      <c r="M35" s="82" t="str">
        <f t="shared" ca="1" si="1"/>
        <v/>
      </c>
      <c r="N35" s="51"/>
      <c r="O35" s="52"/>
    </row>
    <row r="36" spans="1:15" ht="16.5" thickBot="1">
      <c r="A36" s="18">
        <v>19</v>
      </c>
      <c r="B36" s="199"/>
      <c r="C36" s="202"/>
      <c r="D36" s="212"/>
      <c r="E36" s="204"/>
      <c r="F36" s="205"/>
      <c r="G36" s="206"/>
      <c r="H36" s="207" t="str">
        <f t="shared" ca="1" si="3"/>
        <v/>
      </c>
      <c r="I36" s="213"/>
      <c r="J36" s="209"/>
      <c r="K36" s="81" t="str">
        <f t="shared" ca="1" si="0"/>
        <v/>
      </c>
      <c r="L36" s="77" t="str">
        <f>IF(E36="","",VLOOKUP(E36,Lists!V$5:W$19,2,FALSE))</f>
        <v/>
      </c>
      <c r="M36" s="82" t="str">
        <f t="shared" ca="1" si="1"/>
        <v/>
      </c>
      <c r="N36" s="51"/>
      <c r="O36" s="52"/>
    </row>
    <row r="37" spans="1:15" ht="16.5" thickBot="1">
      <c r="A37" s="26">
        <v>20</v>
      </c>
      <c r="B37" s="200"/>
      <c r="C37" s="202"/>
      <c r="D37" s="203"/>
      <c r="E37" s="204"/>
      <c r="F37" s="205"/>
      <c r="G37" s="206"/>
      <c r="H37" s="207" t="str">
        <f t="shared" ca="1" si="3"/>
        <v/>
      </c>
      <c r="I37" s="213"/>
      <c r="J37" s="209"/>
      <c r="K37" s="81" t="str">
        <f t="shared" ca="1" si="0"/>
        <v/>
      </c>
      <c r="L37" s="77" t="str">
        <f>IF(E37="","",VLOOKUP(E37,Lists!V$5:W$19,2,FALSE))</f>
        <v/>
      </c>
      <c r="M37" s="82" t="str">
        <f t="shared" ca="1" si="1"/>
        <v/>
      </c>
      <c r="N37" s="51"/>
      <c r="O37" s="52"/>
    </row>
    <row r="38" spans="1:15" ht="16.5" customHeight="1" thickBot="1">
      <c r="A38" s="310" t="s">
        <v>59</v>
      </c>
      <c r="B38" s="328"/>
      <c r="C38" s="318"/>
      <c r="D38" s="319"/>
      <c r="E38" s="222" t="s">
        <v>36</v>
      </c>
      <c r="F38" s="306"/>
      <c r="G38" s="307"/>
      <c r="H38" s="288" t="s">
        <v>15</v>
      </c>
      <c r="I38" s="289"/>
      <c r="J38" s="290"/>
      <c r="K38" s="81"/>
      <c r="L38" s="77"/>
      <c r="M38" s="82"/>
      <c r="N38" s="53"/>
      <c r="O38" s="54"/>
    </row>
    <row r="39" spans="1:15" ht="16.5" customHeight="1" thickBot="1">
      <c r="A39" s="308" t="str">
        <f>IF(H38="All Day","","2nd Judge:" )</f>
        <v/>
      </c>
      <c r="B39" s="309"/>
      <c r="C39" s="314"/>
      <c r="D39" s="315"/>
      <c r="E39" s="222" t="str">
        <f>IF(H38="All Day","","Level:" )</f>
        <v/>
      </c>
      <c r="F39" s="306"/>
      <c r="G39" s="307"/>
      <c r="H39" s="291" t="str">
        <f>IF(H38="All Day","",IF(H38="Morning","Afternoon","Morning"))</f>
        <v/>
      </c>
      <c r="I39" s="292"/>
      <c r="J39" s="293"/>
      <c r="K39" s="81"/>
      <c r="L39" s="77"/>
      <c r="M39" s="82"/>
      <c r="N39" s="53"/>
      <c r="O39" s="54"/>
    </row>
    <row r="40" spans="1:15" ht="16.5" customHeight="1" thickBot="1">
      <c r="A40" s="310" t="s">
        <v>58</v>
      </c>
      <c r="B40" s="328"/>
      <c r="C40" s="318"/>
      <c r="D40" s="319"/>
      <c r="E40" s="222" t="s">
        <v>37</v>
      </c>
      <c r="F40" s="306"/>
      <c r="G40" s="307"/>
      <c r="H40" s="288" t="s">
        <v>15</v>
      </c>
      <c r="I40" s="289"/>
      <c r="J40" s="290"/>
      <c r="K40" s="81"/>
      <c r="L40" s="77"/>
      <c r="M40" s="82"/>
      <c r="N40" s="53"/>
      <c r="O40" s="54"/>
    </row>
    <row r="41" spans="1:15" ht="16.5" customHeight="1" thickBot="1">
      <c r="A41" s="308" t="str">
        <f>IF(H40="All Day","","2nd Judge:" )</f>
        <v/>
      </c>
      <c r="B41" s="309"/>
      <c r="C41" s="314"/>
      <c r="D41" s="315"/>
      <c r="E41" s="222" t="str">
        <f>IF(H40="All Day","","Level:" )</f>
        <v/>
      </c>
      <c r="F41" s="306"/>
      <c r="G41" s="307"/>
      <c r="H41" s="291" t="str">
        <f>IF(H40="All Day","",IF(H40="Morning","Afternoon","Morning"))</f>
        <v/>
      </c>
      <c r="I41" s="292"/>
      <c r="J41" s="293"/>
      <c r="K41" s="81"/>
      <c r="L41" s="77"/>
      <c r="M41" s="82"/>
      <c r="N41" s="53"/>
      <c r="O41" s="54"/>
    </row>
    <row r="42" spans="1:15" ht="16.5" customHeight="1" thickBot="1">
      <c r="A42" s="310" t="s">
        <v>58</v>
      </c>
      <c r="B42" s="328"/>
      <c r="C42" s="318"/>
      <c r="D42" s="319"/>
      <c r="E42" s="222" t="s">
        <v>37</v>
      </c>
      <c r="F42" s="306"/>
      <c r="G42" s="307"/>
      <c r="H42" s="288" t="s">
        <v>15</v>
      </c>
      <c r="I42" s="289"/>
      <c r="J42" s="290"/>
      <c r="K42" s="81"/>
      <c r="L42" s="77"/>
      <c r="M42" s="82"/>
      <c r="N42" s="53"/>
      <c r="O42" s="54"/>
    </row>
    <row r="43" spans="1:15" ht="16.5" customHeight="1" thickBot="1">
      <c r="A43" s="308" t="str">
        <f>IF(H42="All Day","","2nd Judge:" )</f>
        <v/>
      </c>
      <c r="B43" s="309"/>
      <c r="C43" s="314"/>
      <c r="D43" s="315"/>
      <c r="E43" s="222" t="str">
        <f>IF(H42="All Day","","Level:" )</f>
        <v/>
      </c>
      <c r="F43" s="306"/>
      <c r="G43" s="307"/>
      <c r="H43" s="291" t="str">
        <f>IF(H42="All Day","",IF(H42="Morning","Afternoon","Morning"))</f>
        <v/>
      </c>
      <c r="I43" s="292"/>
      <c r="J43" s="293"/>
      <c r="K43" s="81"/>
      <c r="L43" s="77"/>
      <c r="M43" s="82"/>
      <c r="N43" s="53"/>
      <c r="O43" s="54"/>
    </row>
    <row r="44" spans="1:15" ht="16.5" customHeight="1" thickBot="1">
      <c r="A44" s="310" t="s">
        <v>59</v>
      </c>
      <c r="B44" s="311"/>
      <c r="C44" s="318"/>
      <c r="D44" s="319"/>
      <c r="E44" s="222" t="s">
        <v>36</v>
      </c>
      <c r="F44" s="306"/>
      <c r="G44" s="307"/>
      <c r="H44" s="288" t="s">
        <v>15</v>
      </c>
      <c r="I44" s="289"/>
      <c r="J44" s="290"/>
      <c r="K44" s="81"/>
      <c r="L44" s="77"/>
      <c r="M44" s="82"/>
      <c r="N44" s="51"/>
      <c r="O44" s="52"/>
    </row>
    <row r="45" spans="1:15" ht="16.5" customHeight="1" thickBot="1">
      <c r="A45" s="308" t="str">
        <f>IF(H44="All Day","","2nd Official:" )</f>
        <v/>
      </c>
      <c r="B45" s="331"/>
      <c r="C45" s="314"/>
      <c r="D45" s="315"/>
      <c r="E45" s="222" t="str">
        <f>IF(H44="All Day","","Job:" )</f>
        <v/>
      </c>
      <c r="F45" s="306"/>
      <c r="G45" s="307"/>
      <c r="H45" s="291" t="str">
        <f>IF(H44="All Day","",IF(H44="Morning","Afternoon","Morning"))</f>
        <v/>
      </c>
      <c r="I45" s="292"/>
      <c r="J45" s="293"/>
      <c r="K45" s="81"/>
      <c r="L45" s="77"/>
      <c r="M45" s="82"/>
      <c r="N45" s="51"/>
      <c r="O45" s="52"/>
    </row>
    <row r="46" spans="1:15" ht="16.5" customHeight="1" thickBot="1">
      <c r="A46" s="310" t="s">
        <v>59</v>
      </c>
      <c r="B46" s="311"/>
      <c r="C46" s="329"/>
      <c r="D46" s="330"/>
      <c r="E46" s="222" t="s">
        <v>36</v>
      </c>
      <c r="F46" s="306"/>
      <c r="G46" s="307"/>
      <c r="H46" s="288" t="s">
        <v>15</v>
      </c>
      <c r="I46" s="289"/>
      <c r="J46" s="290"/>
      <c r="K46" s="81"/>
      <c r="L46" s="77"/>
      <c r="M46" s="82"/>
      <c r="N46" s="51"/>
      <c r="O46" s="52"/>
    </row>
    <row r="47" spans="1:15" ht="16.5" customHeight="1" thickBot="1">
      <c r="A47" s="308" t="str">
        <f>IF(H46="All Day","","2nd Official:" )</f>
        <v/>
      </c>
      <c r="B47" s="309"/>
      <c r="C47" s="314"/>
      <c r="D47" s="315"/>
      <c r="E47" s="222" t="str">
        <f>IF(H46="All Day","","Job:" )</f>
        <v/>
      </c>
      <c r="F47" s="306"/>
      <c r="G47" s="307"/>
      <c r="H47" s="291" t="str">
        <f>IF(H46="All Day","",IF(H46="Morning","Afternoon","Morning"))</f>
        <v/>
      </c>
      <c r="I47" s="292"/>
      <c r="J47" s="293"/>
      <c r="K47" s="81"/>
      <c r="L47" s="77"/>
      <c r="M47" s="82"/>
      <c r="N47" s="51"/>
      <c r="O47" s="52"/>
    </row>
    <row r="48" spans="1:15" ht="16.5" thickBot="1">
      <c r="A48" s="26">
        <v>21</v>
      </c>
      <c r="B48" s="199"/>
      <c r="C48" s="202"/>
      <c r="D48" s="212"/>
      <c r="E48" s="204"/>
      <c r="F48" s="205"/>
      <c r="G48" s="206"/>
      <c r="H48" s="207" t="str">
        <f t="shared" ref="H48:H77" ca="1" si="4">IF(INDIRECT("E"&amp;ROW())="","",IF(INDIRECT("G"&amp;ROW())="",INDIRECT("Lists!K"&amp;INDIRECT("L"&amp;ROW())),HLOOKUP(INDIRECT("G"&amp;ROW()),GradeAges,INDIRECT("L"&amp;ROW()),FALSE)))</f>
        <v/>
      </c>
      <c r="I48" s="213"/>
      <c r="J48" s="209"/>
      <c r="K48" s="81" t="str">
        <f t="shared" ca="1" si="0"/>
        <v/>
      </c>
      <c r="L48" s="77" t="str">
        <f>IF(E48="","",VLOOKUP(E48,Lists!V$5:W$19,2,FALSE))</f>
        <v/>
      </c>
      <c r="M48" s="82" t="str">
        <f t="shared" ca="1" si="1"/>
        <v/>
      </c>
      <c r="N48" s="51"/>
      <c r="O48" s="52"/>
    </row>
    <row r="49" spans="1:15" ht="16.5" thickBot="1">
      <c r="A49" s="26">
        <v>22</v>
      </c>
      <c r="B49" s="200"/>
      <c r="C49" s="202"/>
      <c r="D49" s="203"/>
      <c r="E49" s="204"/>
      <c r="F49" s="205"/>
      <c r="G49" s="206"/>
      <c r="H49" s="207" t="str">
        <f t="shared" ca="1" si="4"/>
        <v/>
      </c>
      <c r="I49" s="213"/>
      <c r="J49" s="209"/>
      <c r="K49" s="81" t="str">
        <f t="shared" ca="1" si="0"/>
        <v/>
      </c>
      <c r="L49" s="77" t="str">
        <f>IF(E49="","",VLOOKUP(E49,Lists!V$5:W$19,2,FALSE))</f>
        <v/>
      </c>
      <c r="M49" s="82" t="str">
        <f t="shared" ca="1" si="1"/>
        <v/>
      </c>
      <c r="N49" s="51"/>
      <c r="O49" s="52"/>
    </row>
    <row r="50" spans="1:15" ht="16.5" thickBot="1">
      <c r="A50" s="26">
        <v>23</v>
      </c>
      <c r="B50" s="200"/>
      <c r="C50" s="202"/>
      <c r="D50" s="210"/>
      <c r="E50" s="204"/>
      <c r="F50" s="205"/>
      <c r="G50" s="206"/>
      <c r="H50" s="207" t="str">
        <f t="shared" ca="1" si="4"/>
        <v/>
      </c>
      <c r="I50" s="213"/>
      <c r="J50" s="209"/>
      <c r="K50" s="81" t="str">
        <f t="shared" ca="1" si="0"/>
        <v/>
      </c>
      <c r="L50" s="77" t="str">
        <f>IF(E50="","",VLOOKUP(E50,Lists!V$5:W$19,2,FALSE))</f>
        <v/>
      </c>
      <c r="M50" s="82" t="str">
        <f t="shared" ca="1" si="1"/>
        <v/>
      </c>
      <c r="N50" s="51"/>
      <c r="O50" s="52"/>
    </row>
    <row r="51" spans="1:15" ht="16.5" thickBot="1">
      <c r="A51" s="26">
        <v>24</v>
      </c>
      <c r="B51" s="200"/>
      <c r="C51" s="202"/>
      <c r="D51" s="212"/>
      <c r="E51" s="204"/>
      <c r="F51" s="205"/>
      <c r="G51" s="206"/>
      <c r="H51" s="207" t="str">
        <f t="shared" ca="1" si="4"/>
        <v/>
      </c>
      <c r="I51" s="213"/>
      <c r="J51" s="209"/>
      <c r="K51" s="81" t="str">
        <f t="shared" ca="1" si="0"/>
        <v/>
      </c>
      <c r="L51" s="77" t="str">
        <f>IF(E51="","",VLOOKUP(E51,Lists!V$5:W$19,2,FALSE))</f>
        <v/>
      </c>
      <c r="M51" s="82" t="str">
        <f t="shared" ca="1" si="1"/>
        <v/>
      </c>
      <c r="N51" s="51"/>
      <c r="O51" s="52"/>
    </row>
    <row r="52" spans="1:15" ht="16.5" thickBot="1">
      <c r="A52" s="26">
        <v>25</v>
      </c>
      <c r="B52" s="200"/>
      <c r="C52" s="202"/>
      <c r="D52" s="203"/>
      <c r="E52" s="204"/>
      <c r="F52" s="205"/>
      <c r="G52" s="206"/>
      <c r="H52" s="207" t="str">
        <f t="shared" ca="1" si="4"/>
        <v/>
      </c>
      <c r="I52" s="213"/>
      <c r="J52" s="209"/>
      <c r="K52" s="81" t="str">
        <f t="shared" ca="1" si="0"/>
        <v/>
      </c>
      <c r="L52" s="77" t="str">
        <f>IF(E52="","",VLOOKUP(E52,Lists!V$5:W$19,2,FALSE))</f>
        <v/>
      </c>
      <c r="M52" s="82" t="str">
        <f t="shared" ca="1" si="1"/>
        <v/>
      </c>
      <c r="N52" s="51"/>
      <c r="O52" s="52"/>
    </row>
    <row r="53" spans="1:15" ht="16.5" thickBot="1">
      <c r="A53" s="26">
        <v>26</v>
      </c>
      <c r="B53" s="200"/>
      <c r="C53" s="218"/>
      <c r="D53" s="203"/>
      <c r="E53" s="204"/>
      <c r="F53" s="205"/>
      <c r="G53" s="206"/>
      <c r="H53" s="207" t="str">
        <f t="shared" ca="1" si="4"/>
        <v/>
      </c>
      <c r="I53" s="213"/>
      <c r="J53" s="209"/>
      <c r="K53" s="81" t="str">
        <f t="shared" ca="1" si="0"/>
        <v/>
      </c>
      <c r="L53" s="77" t="str">
        <f>IF(E53="","",VLOOKUP(E53,Lists!V$5:W$19,2,FALSE))</f>
        <v/>
      </c>
      <c r="M53" s="82" t="str">
        <f t="shared" ca="1" si="1"/>
        <v/>
      </c>
      <c r="N53" s="51"/>
      <c r="O53" s="52"/>
    </row>
    <row r="54" spans="1:15" ht="16.5" thickBot="1">
      <c r="A54" s="27">
        <v>27</v>
      </c>
      <c r="B54" s="201"/>
      <c r="C54" s="218"/>
      <c r="D54" s="219"/>
      <c r="E54" s="204"/>
      <c r="F54" s="205"/>
      <c r="G54" s="206"/>
      <c r="H54" s="207" t="str">
        <f t="shared" ca="1" si="4"/>
        <v/>
      </c>
      <c r="I54" s="213"/>
      <c r="J54" s="209"/>
      <c r="K54" s="81" t="str">
        <f t="shared" ca="1" si="0"/>
        <v/>
      </c>
      <c r="L54" s="77" t="str">
        <f>IF(E54="","",VLOOKUP(E54,Lists!V$5:W$19,2,FALSE))</f>
        <v/>
      </c>
      <c r="M54" s="82" t="str">
        <f t="shared" ca="1" si="1"/>
        <v/>
      </c>
      <c r="N54" s="51"/>
      <c r="O54" s="52"/>
    </row>
    <row r="55" spans="1:15" ht="16.5" thickBot="1">
      <c r="A55" s="18">
        <v>28</v>
      </c>
      <c r="B55" s="199"/>
      <c r="C55" s="218"/>
      <c r="D55" s="212"/>
      <c r="E55" s="204"/>
      <c r="F55" s="205"/>
      <c r="G55" s="206"/>
      <c r="H55" s="207" t="str">
        <f t="shared" ca="1" si="4"/>
        <v/>
      </c>
      <c r="I55" s="213"/>
      <c r="J55" s="209"/>
      <c r="K55" s="81" t="str">
        <f t="shared" ca="1" si="0"/>
        <v/>
      </c>
      <c r="L55" s="77" t="str">
        <f>IF(E55="","",VLOOKUP(E55,Lists!V$5:W$19,2,FALSE))</f>
        <v/>
      </c>
      <c r="M55" s="82" t="str">
        <f t="shared" ca="1" si="1"/>
        <v/>
      </c>
      <c r="N55" s="51"/>
      <c r="O55" s="52"/>
    </row>
    <row r="56" spans="1:15" ht="16.5" thickBot="1">
      <c r="A56" s="26">
        <v>29</v>
      </c>
      <c r="B56" s="199"/>
      <c r="C56" s="218"/>
      <c r="D56" s="203"/>
      <c r="E56" s="204"/>
      <c r="F56" s="205"/>
      <c r="G56" s="206"/>
      <c r="H56" s="207" t="str">
        <f t="shared" ca="1" si="4"/>
        <v/>
      </c>
      <c r="I56" s="213"/>
      <c r="J56" s="209"/>
      <c r="K56" s="81" t="str">
        <f t="shared" ca="1" si="0"/>
        <v/>
      </c>
      <c r="L56" s="77" t="str">
        <f>IF(E56="","",VLOOKUP(E56,Lists!V$5:W$19,2,FALSE))</f>
        <v/>
      </c>
      <c r="M56" s="82" t="str">
        <f t="shared" ca="1" si="1"/>
        <v/>
      </c>
      <c r="N56" s="51"/>
      <c r="O56" s="52"/>
    </row>
    <row r="57" spans="1:15" ht="16.5" thickBot="1">
      <c r="A57" s="26">
        <f t="shared" ref="A57:A62" si="5">A56+1</f>
        <v>30</v>
      </c>
      <c r="B57" s="200"/>
      <c r="C57" s="218"/>
      <c r="D57" s="203"/>
      <c r="E57" s="204"/>
      <c r="F57" s="205"/>
      <c r="G57" s="206"/>
      <c r="H57" s="207" t="str">
        <f t="shared" ca="1" si="4"/>
        <v/>
      </c>
      <c r="I57" s="213"/>
      <c r="J57" s="209"/>
      <c r="K57" s="81" t="str">
        <f t="shared" ca="1" si="0"/>
        <v/>
      </c>
      <c r="L57" s="77" t="str">
        <f>IF(E57="","",VLOOKUP(E57,Lists!V$5:W$19,2,FALSE))</f>
        <v/>
      </c>
      <c r="M57" s="82" t="str">
        <f t="shared" ca="1" si="1"/>
        <v/>
      </c>
      <c r="N57" s="51"/>
      <c r="O57" s="52"/>
    </row>
    <row r="58" spans="1:15" ht="16.5" thickBot="1">
      <c r="A58" s="26">
        <f t="shared" si="5"/>
        <v>31</v>
      </c>
      <c r="B58" s="200"/>
      <c r="C58" s="218"/>
      <c r="D58" s="203"/>
      <c r="E58" s="204"/>
      <c r="F58" s="205"/>
      <c r="G58" s="206"/>
      <c r="H58" s="207" t="str">
        <f t="shared" ca="1" si="4"/>
        <v/>
      </c>
      <c r="I58" s="213"/>
      <c r="J58" s="209"/>
      <c r="K58" s="81" t="str">
        <f t="shared" ca="1" si="0"/>
        <v/>
      </c>
      <c r="L58" s="77" t="str">
        <f>IF(E58="","",VLOOKUP(E58,Lists!V$5:W$19,2,FALSE))</f>
        <v/>
      </c>
      <c r="M58" s="82" t="str">
        <f t="shared" ca="1" si="1"/>
        <v/>
      </c>
      <c r="N58" s="51"/>
      <c r="O58" s="52"/>
    </row>
    <row r="59" spans="1:15" ht="16.5" thickBot="1">
      <c r="A59" s="26">
        <f t="shared" si="5"/>
        <v>32</v>
      </c>
      <c r="B59" s="200"/>
      <c r="C59" s="218"/>
      <c r="D59" s="203"/>
      <c r="E59" s="204"/>
      <c r="F59" s="205"/>
      <c r="G59" s="206"/>
      <c r="H59" s="207" t="str">
        <f t="shared" ca="1" si="4"/>
        <v/>
      </c>
      <c r="I59" s="213"/>
      <c r="J59" s="209"/>
      <c r="K59" s="81" t="str">
        <f t="shared" ca="1" si="0"/>
        <v/>
      </c>
      <c r="L59" s="77" t="str">
        <f>IF(E59="","",VLOOKUP(E59,Lists!V$5:W$19,2,FALSE))</f>
        <v/>
      </c>
      <c r="M59" s="82" t="str">
        <f t="shared" ca="1" si="1"/>
        <v/>
      </c>
      <c r="N59" s="51"/>
      <c r="O59" s="52"/>
    </row>
    <row r="60" spans="1:15" ht="16.5" thickBot="1">
      <c r="A60" s="26">
        <f t="shared" si="5"/>
        <v>33</v>
      </c>
      <c r="B60" s="200"/>
      <c r="C60" s="220"/>
      <c r="D60" s="203"/>
      <c r="E60" s="204"/>
      <c r="F60" s="213"/>
      <c r="G60" s="206"/>
      <c r="H60" s="207" t="str">
        <f t="shared" ca="1" si="4"/>
        <v/>
      </c>
      <c r="I60" s="213"/>
      <c r="J60" s="209"/>
      <c r="K60" s="81" t="str">
        <f t="shared" ref="K60:K77" ca="1" si="6">IF(INDIRECT("E"&amp;ROW())="","",IF(MONTH(INDIRECT("E"&amp;ROW()))&lt;9,(1+$I$3-YEAR(INDIRECT("E"&amp;ROW()))),($I$3-YEAR(INDIRECT("E"&amp;ROW())))))</f>
        <v/>
      </c>
      <c r="L60" s="77" t="str">
        <f>IF(E60="","",VLOOKUP(E60,Lists!V$5:W$19,2,FALSE))</f>
        <v/>
      </c>
      <c r="M60" s="82" t="str">
        <f t="shared" ref="M60:M77" ca="1" si="7">IF(INDIRECT("K"&amp; ROW())="","",INDIRECT("Lists!K"&amp; INDIRECT("K"&amp; ROW())))</f>
        <v/>
      </c>
      <c r="N60" s="51"/>
      <c r="O60" s="52"/>
    </row>
    <row r="61" spans="1:15" ht="16.5" thickBot="1">
      <c r="A61" s="26">
        <f t="shared" si="5"/>
        <v>34</v>
      </c>
      <c r="B61" s="200"/>
      <c r="C61" s="218"/>
      <c r="D61" s="203"/>
      <c r="E61" s="204"/>
      <c r="F61" s="205"/>
      <c r="G61" s="206"/>
      <c r="H61" s="207" t="str">
        <f t="shared" ca="1" si="4"/>
        <v/>
      </c>
      <c r="I61" s="213"/>
      <c r="J61" s="209"/>
      <c r="K61" s="81" t="str">
        <f t="shared" ca="1" si="6"/>
        <v/>
      </c>
      <c r="L61" s="77" t="str">
        <f>IF(E61="","",VLOOKUP(E61,Lists!V$5:W$19,2,FALSE))</f>
        <v/>
      </c>
      <c r="M61" s="82" t="str">
        <f t="shared" ca="1" si="7"/>
        <v/>
      </c>
      <c r="N61" s="51"/>
      <c r="O61" s="52"/>
    </row>
    <row r="62" spans="1:15" ht="16.5" thickBot="1">
      <c r="A62" s="26">
        <f t="shared" si="5"/>
        <v>35</v>
      </c>
      <c r="B62" s="200"/>
      <c r="C62" s="218"/>
      <c r="D62" s="203"/>
      <c r="E62" s="204"/>
      <c r="F62" s="205"/>
      <c r="G62" s="206"/>
      <c r="H62" s="207" t="str">
        <f t="shared" ca="1" si="4"/>
        <v/>
      </c>
      <c r="I62" s="213"/>
      <c r="J62" s="209"/>
      <c r="K62" s="81" t="str">
        <f t="shared" ca="1" si="6"/>
        <v/>
      </c>
      <c r="L62" s="77" t="str">
        <f>IF(E62="","",VLOOKUP(E62,Lists!V$5:W$19,2,FALSE))</f>
        <v/>
      </c>
      <c r="M62" s="82" t="str">
        <f t="shared" ca="1" si="7"/>
        <v/>
      </c>
      <c r="N62" s="51"/>
      <c r="O62" s="52"/>
    </row>
    <row r="63" spans="1:15" ht="16.5" thickBot="1">
      <c r="A63" s="26">
        <f>A62+1</f>
        <v>36</v>
      </c>
      <c r="B63" s="200"/>
      <c r="C63" s="218"/>
      <c r="D63" s="203"/>
      <c r="E63" s="204"/>
      <c r="F63" s="205"/>
      <c r="G63" s="206"/>
      <c r="H63" s="207" t="str">
        <f t="shared" ca="1" si="4"/>
        <v/>
      </c>
      <c r="I63" s="213"/>
      <c r="J63" s="209"/>
      <c r="K63" s="81" t="str">
        <f t="shared" ca="1" si="6"/>
        <v/>
      </c>
      <c r="L63" s="77" t="str">
        <f>IF(E63="","",VLOOKUP(E63,Lists!V$5:W$19,2,FALSE))</f>
        <v/>
      </c>
      <c r="M63" s="82" t="str">
        <f t="shared" ca="1" si="7"/>
        <v/>
      </c>
      <c r="N63" s="51"/>
      <c r="O63" s="52"/>
    </row>
    <row r="64" spans="1:15" ht="16.5" thickBot="1">
      <c r="A64" s="26">
        <f>A63+1</f>
        <v>37</v>
      </c>
      <c r="B64" s="200"/>
      <c r="C64" s="218"/>
      <c r="D64" s="203"/>
      <c r="E64" s="204"/>
      <c r="F64" s="205"/>
      <c r="G64" s="206"/>
      <c r="H64" s="207" t="str">
        <f t="shared" ca="1" si="4"/>
        <v/>
      </c>
      <c r="I64" s="213"/>
      <c r="J64" s="209"/>
      <c r="K64" s="81" t="str">
        <f t="shared" ca="1" si="6"/>
        <v/>
      </c>
      <c r="L64" s="77" t="str">
        <f>IF(E64="","",VLOOKUP(E64,Lists!V$5:W$19,2,FALSE))</f>
        <v/>
      </c>
      <c r="M64" s="82" t="str">
        <f t="shared" ca="1" si="7"/>
        <v/>
      </c>
      <c r="N64" s="51"/>
      <c r="O64" s="52"/>
    </row>
    <row r="65" spans="1:15" ht="16.5" thickBot="1">
      <c r="A65" s="26">
        <f>A64+1</f>
        <v>38</v>
      </c>
      <c r="B65" s="200"/>
      <c r="C65" s="218"/>
      <c r="D65" s="203"/>
      <c r="E65" s="204"/>
      <c r="F65" s="205"/>
      <c r="G65" s="206"/>
      <c r="H65" s="207" t="str">
        <f t="shared" ca="1" si="4"/>
        <v/>
      </c>
      <c r="I65" s="213"/>
      <c r="J65" s="209"/>
      <c r="K65" s="81" t="str">
        <f t="shared" ca="1" si="6"/>
        <v/>
      </c>
      <c r="L65" s="77" t="str">
        <f>IF(E65="","",VLOOKUP(E65,Lists!V$5:W$19,2,FALSE))</f>
        <v/>
      </c>
      <c r="M65" s="82" t="str">
        <f t="shared" ca="1" si="7"/>
        <v/>
      </c>
      <c r="N65" s="51"/>
      <c r="O65" s="52"/>
    </row>
    <row r="66" spans="1:15" ht="16.5" thickBot="1">
      <c r="A66" s="26">
        <f>A65+1</f>
        <v>39</v>
      </c>
      <c r="B66" s="200"/>
      <c r="C66" s="218"/>
      <c r="D66" s="203"/>
      <c r="E66" s="204"/>
      <c r="F66" s="205"/>
      <c r="G66" s="206"/>
      <c r="H66" s="207" t="str">
        <f t="shared" ca="1" si="4"/>
        <v/>
      </c>
      <c r="I66" s="213"/>
      <c r="J66" s="209"/>
      <c r="K66" s="81" t="str">
        <f t="shared" ca="1" si="6"/>
        <v/>
      </c>
      <c r="L66" s="77" t="str">
        <f>IF(E66="","",VLOOKUP(E66,Lists!V$5:W$19,2,FALSE))</f>
        <v/>
      </c>
      <c r="M66" s="82" t="str">
        <f t="shared" ca="1" si="7"/>
        <v/>
      </c>
      <c r="N66" s="51"/>
      <c r="O66" s="52"/>
    </row>
    <row r="67" spans="1:15" ht="16.5" thickBot="1">
      <c r="A67" s="26">
        <f>A66+1</f>
        <v>40</v>
      </c>
      <c r="B67" s="200"/>
      <c r="C67" s="218"/>
      <c r="D67" s="203"/>
      <c r="E67" s="204"/>
      <c r="F67" s="205"/>
      <c r="G67" s="206"/>
      <c r="H67" s="207" t="str">
        <f t="shared" ca="1" si="4"/>
        <v/>
      </c>
      <c r="I67" s="213"/>
      <c r="J67" s="209"/>
      <c r="K67" s="81" t="str">
        <f t="shared" ca="1" si="6"/>
        <v/>
      </c>
      <c r="L67" s="77" t="str">
        <f>IF(E67="","",VLOOKUP(E67,Lists!V$5:W$19,2,FALSE))</f>
        <v/>
      </c>
      <c r="M67" s="82" t="str">
        <f t="shared" ca="1" si="7"/>
        <v/>
      </c>
      <c r="N67" s="51"/>
      <c r="O67" s="52"/>
    </row>
    <row r="68" spans="1:15" ht="16.5" thickBot="1">
      <c r="A68" s="26">
        <f t="shared" ref="A68:A77" si="8">A67+1</f>
        <v>41</v>
      </c>
      <c r="B68" s="200"/>
      <c r="C68" s="218"/>
      <c r="D68" s="203"/>
      <c r="E68" s="204"/>
      <c r="F68" s="205"/>
      <c r="G68" s="206"/>
      <c r="H68" s="207" t="str">
        <f t="shared" ca="1" si="4"/>
        <v/>
      </c>
      <c r="I68" s="213"/>
      <c r="J68" s="209"/>
      <c r="K68" s="81" t="str">
        <f t="shared" ca="1" si="6"/>
        <v/>
      </c>
      <c r="L68" s="77" t="str">
        <f>IF(E68="","",VLOOKUP(E68,Lists!V$5:W$19,2,FALSE))</f>
        <v/>
      </c>
      <c r="M68" s="82" t="str">
        <f t="shared" ca="1" si="7"/>
        <v/>
      </c>
      <c r="N68" s="51"/>
      <c r="O68" s="52"/>
    </row>
    <row r="69" spans="1:15" ht="16.5" thickBot="1">
      <c r="A69" s="26">
        <f t="shared" si="8"/>
        <v>42</v>
      </c>
      <c r="B69" s="200"/>
      <c r="C69" s="218"/>
      <c r="D69" s="203"/>
      <c r="E69" s="204"/>
      <c r="F69" s="205"/>
      <c r="G69" s="206"/>
      <c r="H69" s="207" t="str">
        <f t="shared" ca="1" si="4"/>
        <v/>
      </c>
      <c r="I69" s="213"/>
      <c r="J69" s="209"/>
      <c r="K69" s="81" t="str">
        <f t="shared" ca="1" si="6"/>
        <v/>
      </c>
      <c r="L69" s="77" t="str">
        <f>IF(E69="","",VLOOKUP(E69,Lists!V$5:W$19,2,FALSE))</f>
        <v/>
      </c>
      <c r="M69" s="82" t="str">
        <f t="shared" ca="1" si="7"/>
        <v/>
      </c>
      <c r="N69" s="51"/>
      <c r="O69" s="52"/>
    </row>
    <row r="70" spans="1:15" ht="16.5" thickBot="1">
      <c r="A70" s="26">
        <f t="shared" si="8"/>
        <v>43</v>
      </c>
      <c r="B70" s="200"/>
      <c r="C70" s="218"/>
      <c r="D70" s="203"/>
      <c r="E70" s="204"/>
      <c r="F70" s="205"/>
      <c r="G70" s="206"/>
      <c r="H70" s="207" t="str">
        <f t="shared" ca="1" si="4"/>
        <v/>
      </c>
      <c r="I70" s="213"/>
      <c r="J70" s="209"/>
      <c r="K70" s="81" t="str">
        <f t="shared" ca="1" si="6"/>
        <v/>
      </c>
      <c r="L70" s="77" t="str">
        <f>IF(E70="","",VLOOKUP(E70,Lists!V$5:W$19,2,FALSE))</f>
        <v/>
      </c>
      <c r="M70" s="82" t="str">
        <f t="shared" ca="1" si="7"/>
        <v/>
      </c>
      <c r="N70" s="51"/>
      <c r="O70" s="52"/>
    </row>
    <row r="71" spans="1:15" ht="16.5" thickBot="1">
      <c r="A71" s="26">
        <f t="shared" si="8"/>
        <v>44</v>
      </c>
      <c r="B71" s="200"/>
      <c r="C71" s="218"/>
      <c r="D71" s="203"/>
      <c r="E71" s="204"/>
      <c r="F71" s="205"/>
      <c r="G71" s="206"/>
      <c r="H71" s="207" t="str">
        <f t="shared" ca="1" si="4"/>
        <v/>
      </c>
      <c r="I71" s="213"/>
      <c r="J71" s="209"/>
      <c r="K71" s="81" t="str">
        <f t="shared" ca="1" si="6"/>
        <v/>
      </c>
      <c r="L71" s="77" t="str">
        <f>IF(E71="","",VLOOKUP(E71,Lists!V$5:W$19,2,FALSE))</f>
        <v/>
      </c>
      <c r="M71" s="82" t="str">
        <f t="shared" ca="1" si="7"/>
        <v/>
      </c>
      <c r="N71" s="51"/>
      <c r="O71" s="52"/>
    </row>
    <row r="72" spans="1:15" ht="16.5" thickBot="1">
      <c r="A72" s="26">
        <f t="shared" si="8"/>
        <v>45</v>
      </c>
      <c r="B72" s="200"/>
      <c r="C72" s="218"/>
      <c r="D72" s="203"/>
      <c r="E72" s="204"/>
      <c r="F72" s="205"/>
      <c r="G72" s="206"/>
      <c r="H72" s="207" t="str">
        <f t="shared" ca="1" si="4"/>
        <v/>
      </c>
      <c r="I72" s="213"/>
      <c r="J72" s="209"/>
      <c r="K72" s="81" t="str">
        <f t="shared" ca="1" si="6"/>
        <v/>
      </c>
      <c r="L72" s="77" t="str">
        <f>IF(E72="","",VLOOKUP(E72,Lists!V$5:W$19,2,FALSE))</f>
        <v/>
      </c>
      <c r="M72" s="82" t="str">
        <f t="shared" ca="1" si="7"/>
        <v/>
      </c>
      <c r="N72" s="51"/>
      <c r="O72" s="52"/>
    </row>
    <row r="73" spans="1:15" ht="16.5" thickBot="1">
      <c r="A73" s="26">
        <f t="shared" si="8"/>
        <v>46</v>
      </c>
      <c r="B73" s="200"/>
      <c r="C73" s="218"/>
      <c r="D73" s="203"/>
      <c r="E73" s="204"/>
      <c r="F73" s="205"/>
      <c r="G73" s="206"/>
      <c r="H73" s="207" t="str">
        <f t="shared" ca="1" si="4"/>
        <v/>
      </c>
      <c r="I73" s="213"/>
      <c r="J73" s="221"/>
      <c r="K73" s="81" t="str">
        <f t="shared" ca="1" si="6"/>
        <v/>
      </c>
      <c r="L73" s="77" t="str">
        <f>IF(E73="","",VLOOKUP(E73,Lists!V$5:W$19,2,FALSE))</f>
        <v/>
      </c>
      <c r="M73" s="82" t="str">
        <f t="shared" ca="1" si="7"/>
        <v/>
      </c>
      <c r="N73" s="51"/>
      <c r="O73" s="52"/>
    </row>
    <row r="74" spans="1:15" ht="16.5" thickBot="1">
      <c r="A74" s="26">
        <f t="shared" si="8"/>
        <v>47</v>
      </c>
      <c r="B74" s="200"/>
      <c r="C74" s="218"/>
      <c r="D74" s="203"/>
      <c r="E74" s="204"/>
      <c r="F74" s="205"/>
      <c r="G74" s="206"/>
      <c r="H74" s="207" t="str">
        <f t="shared" ca="1" si="4"/>
        <v/>
      </c>
      <c r="I74" s="213"/>
      <c r="J74" s="221"/>
      <c r="K74" s="81" t="str">
        <f t="shared" ca="1" si="6"/>
        <v/>
      </c>
      <c r="L74" s="77" t="str">
        <f>IF(E74="","",VLOOKUP(E74,Lists!V$5:W$19,2,FALSE))</f>
        <v/>
      </c>
      <c r="M74" s="82" t="str">
        <f t="shared" ca="1" si="7"/>
        <v/>
      </c>
      <c r="N74" s="51"/>
      <c r="O74" s="52"/>
    </row>
    <row r="75" spans="1:15" ht="16.5" thickBot="1">
      <c r="A75" s="26">
        <f t="shared" si="8"/>
        <v>48</v>
      </c>
      <c r="B75" s="200"/>
      <c r="C75" s="218"/>
      <c r="D75" s="203"/>
      <c r="E75" s="204"/>
      <c r="F75" s="205"/>
      <c r="G75" s="206"/>
      <c r="H75" s="207" t="str">
        <f t="shared" ca="1" si="4"/>
        <v/>
      </c>
      <c r="I75" s="213"/>
      <c r="J75" s="221"/>
      <c r="K75" s="81" t="str">
        <f t="shared" ca="1" si="6"/>
        <v/>
      </c>
      <c r="L75" s="77" t="str">
        <f>IF(E75="","",VLOOKUP(E75,Lists!V$5:W$19,2,FALSE))</f>
        <v/>
      </c>
      <c r="M75" s="82" t="str">
        <f t="shared" ca="1" si="7"/>
        <v/>
      </c>
      <c r="N75" s="51"/>
      <c r="O75" s="52"/>
    </row>
    <row r="76" spans="1:15" ht="16.5" thickBot="1">
      <c r="A76" s="26">
        <f t="shared" si="8"/>
        <v>49</v>
      </c>
      <c r="B76" s="200"/>
      <c r="C76" s="218"/>
      <c r="D76" s="203"/>
      <c r="E76" s="204"/>
      <c r="F76" s="205"/>
      <c r="G76" s="206"/>
      <c r="H76" s="207" t="str">
        <f t="shared" ca="1" si="4"/>
        <v/>
      </c>
      <c r="I76" s="213"/>
      <c r="J76" s="221"/>
      <c r="K76" s="81" t="str">
        <f t="shared" ca="1" si="6"/>
        <v/>
      </c>
      <c r="L76" s="77" t="str">
        <f>IF(E76="","",VLOOKUP(E76,Lists!V$5:W$19,2,FALSE))</f>
        <v/>
      </c>
      <c r="M76" s="82" t="str">
        <f t="shared" ca="1" si="7"/>
        <v/>
      </c>
      <c r="N76" s="51"/>
      <c r="O76" s="52"/>
    </row>
    <row r="77" spans="1:15" ht="16.5" thickBot="1">
      <c r="A77" s="26">
        <f t="shared" si="8"/>
        <v>50</v>
      </c>
      <c r="B77" s="200"/>
      <c r="C77" s="218"/>
      <c r="D77" s="203"/>
      <c r="E77" s="204"/>
      <c r="F77" s="205"/>
      <c r="G77" s="206"/>
      <c r="H77" s="207" t="str">
        <f t="shared" ca="1" si="4"/>
        <v/>
      </c>
      <c r="I77" s="213"/>
      <c r="J77" s="221"/>
      <c r="K77" s="83" t="str">
        <f t="shared" ca="1" si="6"/>
        <v/>
      </c>
      <c r="L77" s="77" t="str">
        <f>IF(E77="","",VLOOKUP(E77,Lists!V$5:W$19,2,FALSE))</f>
        <v/>
      </c>
      <c r="M77" s="84" t="str">
        <f t="shared" ca="1" si="7"/>
        <v/>
      </c>
      <c r="N77" s="51"/>
      <c r="O77" s="52"/>
    </row>
    <row r="78" spans="1:15" s="68" customFormat="1" ht="15.75">
      <c r="A78" s="60"/>
      <c r="B78" s="22"/>
      <c r="C78" s="61"/>
      <c r="D78" s="61"/>
      <c r="E78" s="62"/>
      <c r="F78" s="63"/>
      <c r="G78" s="64"/>
      <c r="H78" s="65"/>
      <c r="I78" s="63"/>
      <c r="J78" s="20"/>
      <c r="K78" s="77"/>
      <c r="L78" s="77"/>
      <c r="M78" s="77"/>
      <c r="N78" s="66"/>
      <c r="O78" s="67"/>
    </row>
    <row r="79" spans="1:15" s="68" customFormat="1" ht="15.75">
      <c r="A79" s="60"/>
      <c r="B79" s="22"/>
      <c r="C79" s="61"/>
      <c r="D79" s="61"/>
      <c r="E79" s="62"/>
      <c r="F79" s="63"/>
      <c r="G79" s="64"/>
      <c r="H79" s="65"/>
      <c r="I79" s="63"/>
      <c r="J79" s="20"/>
      <c r="K79" s="77"/>
      <c r="L79" s="77"/>
      <c r="M79" s="77"/>
      <c r="N79" s="66"/>
      <c r="O79" s="67"/>
    </row>
    <row r="80" spans="1:15" s="68" customFormat="1" ht="15.75">
      <c r="A80" s="60"/>
      <c r="B80" s="22"/>
      <c r="C80" s="61"/>
      <c r="D80" s="61"/>
      <c r="E80" s="62"/>
      <c r="F80" s="63"/>
      <c r="G80" s="64"/>
      <c r="H80" s="65"/>
      <c r="I80" s="63"/>
      <c r="J80" s="20"/>
      <c r="K80" s="77"/>
      <c r="L80" s="77"/>
      <c r="M80" s="77"/>
      <c r="N80" s="66"/>
      <c r="O80" s="67"/>
    </row>
    <row r="81" spans="1:15" s="68" customFormat="1" ht="15.75">
      <c r="A81" s="60"/>
      <c r="B81" s="22"/>
      <c r="C81" s="61"/>
      <c r="D81" s="61"/>
      <c r="E81" s="62"/>
      <c r="F81" s="63"/>
      <c r="G81" s="64"/>
      <c r="H81" s="65"/>
      <c r="I81" s="63"/>
      <c r="J81" s="20"/>
      <c r="K81" s="77"/>
      <c r="L81" s="77"/>
      <c r="M81" s="77"/>
      <c r="N81" s="66"/>
      <c r="O81" s="67"/>
    </row>
    <row r="82" spans="1:15" s="68" customFormat="1" ht="15.75">
      <c r="A82" s="60"/>
      <c r="B82" s="22"/>
      <c r="C82" s="61"/>
      <c r="D82" s="61"/>
      <c r="E82" s="62"/>
      <c r="F82" s="63"/>
      <c r="G82" s="64"/>
      <c r="H82" s="65"/>
      <c r="I82" s="63"/>
      <c r="J82" s="20"/>
      <c r="K82" s="77"/>
      <c r="L82" s="77"/>
      <c r="M82" s="77"/>
      <c r="N82" s="66"/>
      <c r="O82" s="67"/>
    </row>
    <row r="83" spans="1:15" s="68" customFormat="1" ht="15.75">
      <c r="A83" s="60"/>
      <c r="B83" s="22"/>
      <c r="C83" s="61"/>
      <c r="D83" s="61"/>
      <c r="E83" s="62"/>
      <c r="F83" s="63"/>
      <c r="G83" s="64"/>
      <c r="H83" s="65"/>
      <c r="I83" s="63"/>
      <c r="J83" s="20"/>
      <c r="K83" s="77"/>
      <c r="L83" s="77"/>
      <c r="M83" s="77"/>
      <c r="N83" s="66"/>
      <c r="O83" s="67"/>
    </row>
    <row r="84" spans="1:15" s="68" customFormat="1" ht="15.75">
      <c r="A84" s="60"/>
      <c r="B84" s="22"/>
      <c r="C84" s="61"/>
      <c r="D84" s="61"/>
      <c r="E84" s="62"/>
      <c r="F84" s="63"/>
      <c r="G84" s="64"/>
      <c r="H84" s="65"/>
      <c r="I84" s="63"/>
      <c r="J84" s="20"/>
      <c r="K84" s="77"/>
      <c r="L84" s="77"/>
      <c r="M84" s="77"/>
      <c r="N84" s="66"/>
      <c r="O84" s="67"/>
    </row>
    <row r="85" spans="1:15" s="68" customFormat="1" ht="15.75">
      <c r="A85" s="60"/>
      <c r="B85" s="22"/>
      <c r="C85" s="61"/>
      <c r="D85" s="61"/>
      <c r="E85" s="62"/>
      <c r="F85" s="63"/>
      <c r="G85" s="64"/>
      <c r="H85" s="65"/>
      <c r="I85" s="63"/>
      <c r="J85" s="20"/>
      <c r="K85" s="77"/>
      <c r="L85" s="77"/>
      <c r="M85" s="77"/>
      <c r="N85" s="66"/>
      <c r="O85" s="67"/>
    </row>
    <row r="86" spans="1:15" s="68" customFormat="1" ht="15.75">
      <c r="A86" s="60"/>
      <c r="B86" s="22"/>
      <c r="C86" s="61"/>
      <c r="D86" s="61"/>
      <c r="E86" s="62"/>
      <c r="F86" s="63"/>
      <c r="G86" s="64"/>
      <c r="H86" s="65"/>
      <c r="I86" s="63"/>
      <c r="J86" s="20"/>
      <c r="K86" s="77"/>
      <c r="L86" s="77"/>
      <c r="M86" s="77"/>
      <c r="N86" s="66"/>
      <c r="O86" s="67"/>
    </row>
    <row r="87" spans="1:15" s="68" customFormat="1" ht="15.75">
      <c r="A87" s="60"/>
      <c r="B87" s="22"/>
      <c r="C87" s="61"/>
      <c r="D87" s="61"/>
      <c r="E87" s="62"/>
      <c r="F87" s="63"/>
      <c r="G87" s="64"/>
      <c r="H87" s="65"/>
      <c r="I87" s="63"/>
      <c r="J87" s="20"/>
      <c r="K87" s="77"/>
      <c r="L87" s="77"/>
      <c r="M87" s="77"/>
      <c r="N87" s="66"/>
      <c r="O87" s="67"/>
    </row>
    <row r="88" spans="1:15" s="68" customFormat="1" ht="15.75">
      <c r="A88" s="60"/>
      <c r="B88" s="22"/>
      <c r="C88" s="61"/>
      <c r="D88" s="61"/>
      <c r="E88" s="62"/>
      <c r="F88" s="63"/>
      <c r="G88" s="64"/>
      <c r="H88" s="65"/>
      <c r="I88" s="63"/>
      <c r="J88" s="20"/>
      <c r="K88" s="77"/>
      <c r="L88" s="77"/>
      <c r="M88" s="77"/>
      <c r="N88" s="66"/>
      <c r="O88" s="67"/>
    </row>
    <row r="89" spans="1:15" s="68" customFormat="1" ht="15.75">
      <c r="A89" s="60"/>
      <c r="B89" s="22"/>
      <c r="C89" s="61"/>
      <c r="D89" s="61"/>
      <c r="E89" s="62"/>
      <c r="F89" s="63"/>
      <c r="G89" s="64"/>
      <c r="H89" s="65"/>
      <c r="I89" s="63"/>
      <c r="J89" s="20"/>
      <c r="K89" s="77"/>
      <c r="L89" s="77"/>
      <c r="M89" s="77"/>
      <c r="N89" s="66"/>
      <c r="O89" s="67"/>
    </row>
    <row r="90" spans="1:15" s="68" customFormat="1" ht="15.75">
      <c r="A90" s="60"/>
      <c r="B90" s="22"/>
      <c r="C90" s="61"/>
      <c r="D90" s="61"/>
      <c r="E90" s="62"/>
      <c r="F90" s="63"/>
      <c r="G90" s="64"/>
      <c r="H90" s="65"/>
      <c r="I90" s="63"/>
      <c r="J90" s="20"/>
      <c r="K90" s="77"/>
      <c r="L90" s="77"/>
      <c r="M90" s="77"/>
      <c r="N90" s="66"/>
      <c r="O90" s="67"/>
    </row>
    <row r="91" spans="1:15" s="68" customFormat="1" ht="15.75">
      <c r="A91" s="60"/>
      <c r="B91" s="22"/>
      <c r="C91" s="61"/>
      <c r="D91" s="61"/>
      <c r="E91" s="62"/>
      <c r="F91" s="63"/>
      <c r="G91" s="64"/>
      <c r="H91" s="65"/>
      <c r="I91" s="63"/>
      <c r="J91" s="20"/>
      <c r="K91" s="77"/>
      <c r="L91" s="77"/>
      <c r="M91" s="77"/>
      <c r="N91" s="66"/>
      <c r="O91" s="67"/>
    </row>
    <row r="92" spans="1:15" s="68" customFormat="1" ht="15.75">
      <c r="A92" s="60"/>
      <c r="B92" s="22"/>
      <c r="C92" s="61"/>
      <c r="D92" s="61"/>
      <c r="E92" s="62"/>
      <c r="F92" s="63"/>
      <c r="G92" s="64"/>
      <c r="H92" s="65"/>
      <c r="I92" s="63"/>
      <c r="J92" s="20"/>
      <c r="K92" s="77"/>
      <c r="L92" s="77"/>
      <c r="M92" s="77"/>
      <c r="N92" s="66"/>
      <c r="O92" s="67"/>
    </row>
    <row r="93" spans="1:15" s="68" customFormat="1" ht="15.75">
      <c r="A93" s="60"/>
      <c r="B93" s="22"/>
      <c r="C93" s="61"/>
      <c r="D93" s="61"/>
      <c r="E93" s="62"/>
      <c r="F93" s="63"/>
      <c r="G93" s="64"/>
      <c r="H93" s="65"/>
      <c r="I93" s="63"/>
      <c r="J93" s="20"/>
      <c r="K93" s="77"/>
      <c r="L93" s="77"/>
      <c r="M93" s="77"/>
      <c r="N93" s="66"/>
      <c r="O93" s="67"/>
    </row>
    <row r="94" spans="1:15" s="68" customFormat="1" ht="15.75">
      <c r="A94" s="60"/>
      <c r="B94" s="22"/>
      <c r="C94" s="61"/>
      <c r="D94" s="61"/>
      <c r="E94" s="62"/>
      <c r="F94" s="63"/>
      <c r="G94" s="64"/>
      <c r="H94" s="65"/>
      <c r="I94" s="63"/>
      <c r="J94" s="20"/>
      <c r="K94" s="77"/>
      <c r="L94" s="77"/>
      <c r="M94" s="77"/>
      <c r="N94" s="66"/>
      <c r="O94" s="67"/>
    </row>
    <row r="95" spans="1:15" s="68" customFormat="1" ht="15.75">
      <c r="A95" s="60"/>
      <c r="B95" s="22"/>
      <c r="C95" s="61"/>
      <c r="D95" s="61"/>
      <c r="E95" s="62"/>
      <c r="F95" s="63"/>
      <c r="G95" s="64"/>
      <c r="H95" s="65"/>
      <c r="I95" s="63"/>
      <c r="J95" s="20"/>
      <c r="K95" s="77"/>
      <c r="L95" s="77"/>
      <c r="M95" s="77"/>
      <c r="N95" s="66"/>
      <c r="O95" s="67"/>
    </row>
    <row r="96" spans="1:15" s="68" customFormat="1" ht="15.75">
      <c r="A96" s="60"/>
      <c r="B96" s="22"/>
      <c r="C96" s="61"/>
      <c r="D96" s="61"/>
      <c r="E96" s="62"/>
      <c r="F96" s="63"/>
      <c r="G96" s="64"/>
      <c r="H96" s="65"/>
      <c r="I96" s="63"/>
      <c r="J96" s="20"/>
      <c r="K96" s="77"/>
      <c r="L96" s="77"/>
      <c r="M96" s="77"/>
      <c r="N96" s="66"/>
      <c r="O96" s="67"/>
    </row>
    <row r="97" spans="1:15" s="68" customFormat="1" ht="15.75">
      <c r="A97" s="60"/>
      <c r="B97" s="22"/>
      <c r="C97" s="61"/>
      <c r="D97" s="61"/>
      <c r="E97" s="62"/>
      <c r="F97" s="63"/>
      <c r="G97" s="64"/>
      <c r="H97" s="65"/>
      <c r="I97" s="63"/>
      <c r="J97" s="20"/>
      <c r="K97" s="77"/>
      <c r="L97" s="77"/>
      <c r="M97" s="77"/>
      <c r="N97" s="66"/>
      <c r="O97" s="67"/>
    </row>
    <row r="98" spans="1:15" s="68" customFormat="1" ht="15.75">
      <c r="A98" s="60"/>
      <c r="B98" s="22"/>
      <c r="C98" s="61"/>
      <c r="D98" s="61"/>
      <c r="E98" s="62"/>
      <c r="F98" s="63"/>
      <c r="G98" s="64"/>
      <c r="H98" s="65"/>
      <c r="I98" s="63"/>
      <c r="J98" s="20"/>
      <c r="K98" s="77"/>
      <c r="L98" s="77"/>
      <c r="M98" s="77"/>
      <c r="N98" s="66"/>
      <c r="O98" s="67"/>
    </row>
    <row r="99" spans="1:15" s="68" customFormat="1" ht="15.75">
      <c r="A99" s="60"/>
      <c r="B99" s="22"/>
      <c r="C99" s="61"/>
      <c r="D99" s="61"/>
      <c r="E99" s="62"/>
      <c r="F99" s="63"/>
      <c r="G99" s="64"/>
      <c r="H99" s="65"/>
      <c r="I99" s="63"/>
      <c r="J99" s="20"/>
      <c r="K99" s="77"/>
      <c r="L99" s="77"/>
      <c r="M99" s="77"/>
      <c r="N99" s="66"/>
      <c r="O99" s="67"/>
    </row>
    <row r="100" spans="1:15" s="68" customFormat="1" ht="15.75">
      <c r="A100" s="60"/>
      <c r="B100" s="22"/>
      <c r="C100" s="61"/>
      <c r="D100" s="61"/>
      <c r="E100" s="62"/>
      <c r="F100" s="63"/>
      <c r="G100" s="64"/>
      <c r="H100" s="65"/>
      <c r="I100" s="63"/>
      <c r="J100" s="20"/>
      <c r="K100" s="77"/>
      <c r="L100" s="77"/>
      <c r="M100" s="77"/>
      <c r="N100" s="66"/>
      <c r="O100" s="67"/>
    </row>
    <row r="101" spans="1:15" s="68" customFormat="1" ht="15.75">
      <c r="A101" s="60"/>
      <c r="B101" s="22"/>
      <c r="C101" s="61"/>
      <c r="D101" s="61"/>
      <c r="E101" s="62"/>
      <c r="F101" s="63"/>
      <c r="G101" s="64"/>
      <c r="H101" s="65"/>
      <c r="I101" s="63"/>
      <c r="J101" s="20"/>
      <c r="K101" s="77"/>
      <c r="L101" s="77"/>
      <c r="M101" s="77"/>
      <c r="N101" s="66"/>
      <c r="O101" s="67"/>
    </row>
    <row r="102" spans="1:15" s="68" customFormat="1" ht="15.75">
      <c r="A102" s="60"/>
      <c r="B102" s="22"/>
      <c r="C102" s="61"/>
      <c r="D102" s="61"/>
      <c r="E102" s="62"/>
      <c r="F102" s="63"/>
      <c r="G102" s="64"/>
      <c r="H102" s="65"/>
      <c r="I102" s="63"/>
      <c r="J102" s="20"/>
      <c r="K102" s="77"/>
      <c r="L102" s="77"/>
      <c r="M102" s="77"/>
      <c r="N102" s="66"/>
      <c r="O102" s="67"/>
    </row>
    <row r="103" spans="1:15" s="68" customFormat="1" ht="15.75">
      <c r="A103" s="60"/>
      <c r="B103" s="22"/>
      <c r="C103" s="61"/>
      <c r="D103" s="61"/>
      <c r="E103" s="62"/>
      <c r="F103" s="63"/>
      <c r="G103" s="64"/>
      <c r="H103" s="65"/>
      <c r="I103" s="63"/>
      <c r="J103" s="20"/>
      <c r="K103" s="77"/>
      <c r="L103" s="77"/>
      <c r="M103" s="77"/>
      <c r="N103" s="66"/>
      <c r="O103" s="67"/>
    </row>
    <row r="104" spans="1:15" s="68" customFormat="1" ht="15.75">
      <c r="A104" s="60"/>
      <c r="B104" s="22"/>
      <c r="C104" s="61"/>
      <c r="D104" s="61"/>
      <c r="E104" s="62"/>
      <c r="F104" s="63"/>
      <c r="G104" s="64"/>
      <c r="H104" s="65"/>
      <c r="I104" s="63"/>
      <c r="J104" s="20"/>
      <c r="K104" s="77"/>
      <c r="L104" s="77"/>
      <c r="M104" s="77"/>
      <c r="N104" s="66"/>
      <c r="O104" s="67"/>
    </row>
    <row r="105" spans="1:15" s="68" customFormat="1" ht="15.75">
      <c r="A105" s="60"/>
      <c r="B105" s="22"/>
      <c r="C105" s="61"/>
      <c r="D105" s="61"/>
      <c r="E105" s="62"/>
      <c r="F105" s="63"/>
      <c r="G105" s="64"/>
      <c r="H105" s="65"/>
      <c r="I105" s="63"/>
      <c r="J105" s="20"/>
      <c r="K105" s="77"/>
      <c r="L105" s="77"/>
      <c r="M105" s="77"/>
      <c r="N105" s="66"/>
      <c r="O105" s="67"/>
    </row>
    <row r="106" spans="1:15" s="68" customFormat="1" ht="15.75">
      <c r="A106" s="60"/>
      <c r="B106" s="22"/>
      <c r="C106" s="61"/>
      <c r="D106" s="61"/>
      <c r="E106" s="62"/>
      <c r="F106" s="63"/>
      <c r="G106" s="64"/>
      <c r="H106" s="65"/>
      <c r="I106" s="63"/>
      <c r="J106" s="20"/>
      <c r="K106" s="77"/>
      <c r="L106" s="77"/>
      <c r="M106" s="77"/>
      <c r="N106" s="66"/>
      <c r="O106" s="67"/>
    </row>
    <row r="107" spans="1:15" s="68" customFormat="1" ht="15.75">
      <c r="A107" s="60"/>
      <c r="B107" s="22"/>
      <c r="C107" s="61"/>
      <c r="D107" s="61"/>
      <c r="E107" s="62"/>
      <c r="F107" s="63"/>
      <c r="G107" s="64"/>
      <c r="H107" s="65"/>
      <c r="I107" s="63"/>
      <c r="J107" s="20"/>
      <c r="K107" s="77"/>
      <c r="L107" s="77"/>
      <c r="M107" s="77"/>
      <c r="N107" s="66"/>
      <c r="O107" s="67"/>
    </row>
    <row r="108" spans="1:15" s="68" customFormat="1" ht="15.75">
      <c r="A108" s="60"/>
      <c r="B108" s="22"/>
      <c r="C108" s="61"/>
      <c r="D108" s="61"/>
      <c r="E108" s="62"/>
      <c r="F108" s="63"/>
      <c r="G108" s="64"/>
      <c r="H108" s="65"/>
      <c r="I108" s="63"/>
      <c r="J108" s="20"/>
      <c r="K108" s="77"/>
      <c r="L108" s="77"/>
      <c r="M108" s="77"/>
      <c r="N108" s="66"/>
      <c r="O108" s="67"/>
    </row>
    <row r="109" spans="1:15" s="68" customFormat="1" ht="15.75">
      <c r="A109" s="60"/>
      <c r="B109" s="22"/>
      <c r="C109" s="61"/>
      <c r="D109" s="61"/>
      <c r="E109" s="62"/>
      <c r="F109" s="63"/>
      <c r="G109" s="64"/>
      <c r="H109" s="65"/>
      <c r="I109" s="63"/>
      <c r="J109" s="20"/>
      <c r="K109" s="77"/>
      <c r="L109" s="77"/>
      <c r="M109" s="77"/>
      <c r="N109" s="66"/>
      <c r="O109" s="67"/>
    </row>
    <row r="110" spans="1:15" s="68" customFormat="1" ht="15.75">
      <c r="A110" s="60"/>
      <c r="B110" s="22"/>
      <c r="C110" s="61"/>
      <c r="D110" s="61"/>
      <c r="E110" s="62"/>
      <c r="F110" s="63"/>
      <c r="G110" s="64"/>
      <c r="H110" s="65"/>
      <c r="I110" s="63"/>
      <c r="J110" s="20"/>
      <c r="K110" s="77"/>
      <c r="L110" s="77"/>
      <c r="M110" s="77"/>
      <c r="N110" s="66"/>
      <c r="O110" s="67"/>
    </row>
    <row r="111" spans="1:15" s="68" customFormat="1" ht="15.75">
      <c r="A111" s="60"/>
      <c r="B111" s="22"/>
      <c r="C111" s="61"/>
      <c r="D111" s="61"/>
      <c r="E111" s="62"/>
      <c r="F111" s="63"/>
      <c r="G111" s="64"/>
      <c r="H111" s="65"/>
      <c r="I111" s="63"/>
      <c r="J111" s="20"/>
      <c r="K111" s="77"/>
      <c r="L111" s="77"/>
      <c r="M111" s="77"/>
      <c r="N111" s="66"/>
      <c r="O111" s="67"/>
    </row>
    <row r="112" spans="1:15" s="68" customFormat="1" ht="15.75">
      <c r="A112" s="60"/>
      <c r="B112" s="22"/>
      <c r="C112" s="61"/>
      <c r="D112" s="61"/>
      <c r="E112" s="62"/>
      <c r="F112" s="63"/>
      <c r="G112" s="64"/>
      <c r="H112" s="65"/>
      <c r="I112" s="63"/>
      <c r="J112" s="20"/>
      <c r="K112" s="77"/>
      <c r="L112" s="77"/>
      <c r="M112" s="77"/>
      <c r="N112" s="66"/>
      <c r="O112" s="67"/>
    </row>
    <row r="113" spans="1:15" s="68" customFormat="1" ht="15.75">
      <c r="A113" s="60"/>
      <c r="B113" s="22"/>
      <c r="C113" s="61"/>
      <c r="D113" s="61"/>
      <c r="E113" s="62"/>
      <c r="F113" s="63"/>
      <c r="G113" s="64"/>
      <c r="H113" s="65"/>
      <c r="I113" s="63"/>
      <c r="J113" s="20"/>
      <c r="K113" s="77"/>
      <c r="L113" s="77"/>
      <c r="M113" s="77"/>
      <c r="N113" s="66"/>
      <c r="O113" s="67"/>
    </row>
    <row r="114" spans="1:15" s="68" customFormat="1" ht="15.75">
      <c r="A114" s="60"/>
      <c r="B114" s="22"/>
      <c r="C114" s="61"/>
      <c r="D114" s="61"/>
      <c r="E114" s="62"/>
      <c r="F114" s="63"/>
      <c r="G114" s="64"/>
      <c r="H114" s="65"/>
      <c r="I114" s="63"/>
      <c r="J114" s="20"/>
      <c r="K114" s="77"/>
      <c r="L114" s="77"/>
      <c r="M114" s="77"/>
      <c r="N114" s="66"/>
      <c r="O114" s="67"/>
    </row>
    <row r="115" spans="1:15" s="68" customFormat="1" ht="15.75">
      <c r="A115" s="60"/>
      <c r="B115" s="22"/>
      <c r="C115" s="61"/>
      <c r="D115" s="61"/>
      <c r="E115" s="62"/>
      <c r="F115" s="63"/>
      <c r="G115" s="64"/>
      <c r="H115" s="65"/>
      <c r="I115" s="63"/>
      <c r="J115" s="20"/>
      <c r="K115" s="77"/>
      <c r="L115" s="77"/>
      <c r="M115" s="77"/>
      <c r="N115" s="66"/>
      <c r="O115" s="67"/>
    </row>
    <row r="116" spans="1:15" s="68" customFormat="1" ht="15.75">
      <c r="A116" s="60"/>
      <c r="B116" s="22"/>
      <c r="C116" s="61"/>
      <c r="D116" s="61"/>
      <c r="E116" s="62"/>
      <c r="F116" s="63"/>
      <c r="G116" s="64"/>
      <c r="H116" s="65"/>
      <c r="I116" s="63"/>
      <c r="J116" s="20"/>
      <c r="K116" s="77"/>
      <c r="L116" s="77"/>
      <c r="M116" s="77"/>
      <c r="N116" s="66"/>
      <c r="O116" s="67"/>
    </row>
    <row r="117" spans="1:15" s="68" customFormat="1" ht="15.75">
      <c r="A117" s="60"/>
      <c r="B117" s="22"/>
      <c r="C117" s="61"/>
      <c r="D117" s="61"/>
      <c r="E117" s="62"/>
      <c r="F117" s="63"/>
      <c r="G117" s="64"/>
      <c r="H117" s="65"/>
      <c r="I117" s="63"/>
      <c r="J117" s="20"/>
      <c r="K117" s="77"/>
      <c r="L117" s="77"/>
      <c r="M117" s="77"/>
      <c r="N117" s="66"/>
      <c r="O117" s="67"/>
    </row>
    <row r="118" spans="1:15" s="68" customFormat="1" ht="15.75">
      <c r="A118" s="60"/>
      <c r="B118" s="22"/>
      <c r="C118" s="61"/>
      <c r="D118" s="61"/>
      <c r="E118" s="62"/>
      <c r="F118" s="63"/>
      <c r="G118" s="64"/>
      <c r="H118" s="65"/>
      <c r="I118" s="63"/>
      <c r="J118" s="20"/>
      <c r="K118" s="77"/>
      <c r="L118" s="77"/>
      <c r="M118" s="77"/>
      <c r="N118" s="66"/>
      <c r="O118" s="67"/>
    </row>
    <row r="119" spans="1:15" s="68" customFormat="1" ht="15.75">
      <c r="A119" s="60"/>
      <c r="B119" s="22"/>
      <c r="C119" s="61"/>
      <c r="D119" s="61"/>
      <c r="E119" s="62"/>
      <c r="F119" s="63"/>
      <c r="G119" s="64"/>
      <c r="H119" s="65"/>
      <c r="I119" s="63"/>
      <c r="J119" s="20"/>
      <c r="K119" s="77"/>
      <c r="L119" s="77"/>
      <c r="M119" s="77"/>
      <c r="N119" s="66"/>
      <c r="O119" s="67"/>
    </row>
    <row r="120" spans="1:15" s="68" customFormat="1" ht="15.75">
      <c r="A120" s="60"/>
      <c r="B120" s="22"/>
      <c r="C120" s="61"/>
      <c r="D120" s="61"/>
      <c r="E120" s="62"/>
      <c r="F120" s="63"/>
      <c r="G120" s="64"/>
      <c r="H120" s="65"/>
      <c r="I120" s="63"/>
      <c r="J120" s="20"/>
      <c r="K120" s="77"/>
      <c r="L120" s="77"/>
      <c r="M120" s="77"/>
      <c r="N120" s="66"/>
      <c r="O120" s="67"/>
    </row>
    <row r="121" spans="1:15" s="68" customFormat="1" ht="15.75">
      <c r="A121" s="60"/>
      <c r="B121" s="22"/>
      <c r="C121" s="61"/>
      <c r="D121" s="61"/>
      <c r="E121" s="62"/>
      <c r="F121" s="63"/>
      <c r="G121" s="64"/>
      <c r="H121" s="65"/>
      <c r="I121" s="63"/>
      <c r="J121" s="20"/>
      <c r="K121" s="77"/>
      <c r="L121" s="77"/>
      <c r="M121" s="77"/>
      <c r="N121" s="66"/>
      <c r="O121" s="67"/>
    </row>
    <row r="122" spans="1:15" s="68" customFormat="1" ht="15.75">
      <c r="A122" s="60"/>
      <c r="B122" s="22"/>
      <c r="C122" s="61"/>
      <c r="D122" s="61"/>
      <c r="E122" s="62"/>
      <c r="F122" s="63"/>
      <c r="G122" s="64"/>
      <c r="H122" s="65"/>
      <c r="I122" s="63"/>
      <c r="J122" s="20"/>
      <c r="K122" s="77"/>
      <c r="L122" s="77"/>
      <c r="M122" s="77"/>
      <c r="N122" s="66"/>
      <c r="O122" s="67"/>
    </row>
    <row r="123" spans="1:15" s="68" customFormat="1" ht="15.75">
      <c r="A123" s="60"/>
      <c r="B123" s="22"/>
      <c r="C123" s="61"/>
      <c r="D123" s="61"/>
      <c r="E123" s="62"/>
      <c r="F123" s="63"/>
      <c r="G123" s="64"/>
      <c r="H123" s="65"/>
      <c r="I123" s="63"/>
      <c r="J123" s="20"/>
      <c r="K123" s="77"/>
      <c r="L123" s="77"/>
      <c r="M123" s="77"/>
      <c r="N123" s="66"/>
      <c r="O123" s="67"/>
    </row>
    <row r="124" spans="1:15" s="68" customFormat="1" ht="15.75">
      <c r="A124" s="60"/>
      <c r="B124" s="22"/>
      <c r="C124" s="61"/>
      <c r="D124" s="61"/>
      <c r="E124" s="62"/>
      <c r="F124" s="63"/>
      <c r="G124" s="64"/>
      <c r="H124" s="65"/>
      <c r="I124" s="63"/>
      <c r="J124" s="20"/>
      <c r="K124" s="77"/>
      <c r="L124" s="77"/>
      <c r="M124" s="77"/>
      <c r="N124" s="66"/>
      <c r="O124" s="67"/>
    </row>
    <row r="125" spans="1:15" s="68" customFormat="1" ht="15.75">
      <c r="A125" s="60"/>
      <c r="B125" s="22"/>
      <c r="C125" s="61"/>
      <c r="D125" s="61"/>
      <c r="E125" s="62"/>
      <c r="F125" s="63"/>
      <c r="G125" s="64"/>
      <c r="H125" s="65"/>
      <c r="I125" s="63"/>
      <c r="J125" s="20"/>
      <c r="K125" s="77"/>
      <c r="L125" s="77"/>
      <c r="M125" s="77"/>
      <c r="N125" s="66"/>
      <c r="O125" s="67"/>
    </row>
    <row r="126" spans="1:15" s="68" customFormat="1" ht="15.75">
      <c r="A126" s="60"/>
      <c r="B126" s="22"/>
      <c r="C126" s="61"/>
      <c r="D126" s="61"/>
      <c r="E126" s="62"/>
      <c r="F126" s="63"/>
      <c r="G126" s="64"/>
      <c r="H126" s="65"/>
      <c r="I126" s="63"/>
      <c r="J126" s="20"/>
      <c r="K126" s="77"/>
      <c r="L126" s="77"/>
      <c r="M126" s="77"/>
      <c r="N126" s="66"/>
      <c r="O126" s="67"/>
    </row>
    <row r="127" spans="1:15" s="68" customFormat="1" ht="15.75">
      <c r="A127" s="60"/>
      <c r="B127" s="22"/>
      <c r="C127" s="61"/>
      <c r="D127" s="61"/>
      <c r="E127" s="62"/>
      <c r="F127" s="63"/>
      <c r="G127" s="64"/>
      <c r="H127" s="65"/>
      <c r="I127" s="63"/>
      <c r="J127" s="20"/>
      <c r="K127" s="77"/>
      <c r="L127" s="77"/>
      <c r="M127" s="77"/>
      <c r="N127" s="66"/>
      <c r="O127" s="67"/>
    </row>
    <row r="128" spans="1:15" s="68" customFormat="1">
      <c r="A128" s="69"/>
      <c r="B128" s="69"/>
      <c r="E128" s="69"/>
      <c r="F128" s="69"/>
      <c r="H128" s="70"/>
      <c r="I128" s="69"/>
      <c r="J128" s="71"/>
      <c r="K128" s="78"/>
      <c r="L128" s="78"/>
      <c r="M128" s="78"/>
      <c r="N128" s="72"/>
      <c r="O128" s="73"/>
    </row>
    <row r="129" spans="1:15" s="68" customFormat="1">
      <c r="A129" s="69"/>
      <c r="B129" s="69"/>
      <c r="E129" s="69"/>
      <c r="F129" s="69"/>
      <c r="H129" s="70"/>
      <c r="I129" s="69"/>
      <c r="J129" s="71"/>
      <c r="K129" s="78"/>
      <c r="L129" s="78"/>
      <c r="M129" s="78"/>
      <c r="N129" s="72"/>
      <c r="O129" s="73"/>
    </row>
    <row r="130" spans="1:15" s="68" customFormat="1">
      <c r="A130" s="69"/>
      <c r="B130" s="69"/>
      <c r="E130" s="69"/>
      <c r="F130" s="69"/>
      <c r="H130" s="70"/>
      <c r="I130" s="69"/>
      <c r="J130" s="71"/>
      <c r="K130" s="78"/>
      <c r="L130" s="78"/>
      <c r="M130" s="78"/>
      <c r="N130" s="72"/>
      <c r="O130" s="73"/>
    </row>
    <row r="131" spans="1:15" s="68" customFormat="1">
      <c r="A131" s="69"/>
      <c r="B131" s="69"/>
      <c r="E131" s="69"/>
      <c r="F131" s="69"/>
      <c r="H131" s="70"/>
      <c r="I131" s="69"/>
      <c r="J131" s="71"/>
      <c r="K131" s="78"/>
      <c r="L131" s="78"/>
      <c r="M131" s="78"/>
      <c r="N131" s="72"/>
      <c r="O131" s="73"/>
    </row>
    <row r="132" spans="1:15" s="68" customFormat="1">
      <c r="A132" s="69"/>
      <c r="B132" s="69"/>
      <c r="E132" s="69"/>
      <c r="F132" s="69"/>
      <c r="H132" s="70"/>
      <c r="I132" s="69"/>
      <c r="J132" s="71"/>
      <c r="K132" s="78"/>
      <c r="L132" s="78"/>
      <c r="M132" s="78"/>
      <c r="N132" s="72"/>
      <c r="O132" s="73"/>
    </row>
    <row r="133" spans="1:15" s="68" customFormat="1">
      <c r="A133" s="69"/>
      <c r="B133" s="69"/>
      <c r="E133" s="69"/>
      <c r="F133" s="69"/>
      <c r="H133" s="70"/>
      <c r="I133" s="69"/>
      <c r="J133" s="71"/>
      <c r="K133" s="78"/>
      <c r="L133" s="78"/>
      <c r="M133" s="78"/>
      <c r="N133" s="72"/>
      <c r="O133" s="73"/>
    </row>
    <row r="134" spans="1:15" s="68" customFormat="1">
      <c r="A134" s="69"/>
      <c r="B134" s="69"/>
      <c r="E134" s="69"/>
      <c r="F134" s="69"/>
      <c r="H134" s="70"/>
      <c r="I134" s="69"/>
      <c r="J134" s="71"/>
      <c r="K134" s="78"/>
      <c r="L134" s="78"/>
      <c r="M134" s="78"/>
      <c r="N134" s="72"/>
      <c r="O134" s="73"/>
    </row>
    <row r="135" spans="1:15" s="68" customFormat="1">
      <c r="A135" s="69"/>
      <c r="B135" s="69"/>
      <c r="E135" s="69"/>
      <c r="F135" s="69"/>
      <c r="H135" s="70"/>
      <c r="I135" s="69"/>
      <c r="J135" s="71"/>
      <c r="K135" s="78"/>
      <c r="L135" s="78"/>
      <c r="M135" s="78"/>
      <c r="N135" s="72"/>
      <c r="O135" s="73"/>
    </row>
    <row r="136" spans="1:15" s="68" customFormat="1">
      <c r="A136" s="69"/>
      <c r="B136" s="69"/>
      <c r="E136" s="69"/>
      <c r="F136" s="69"/>
      <c r="H136" s="70"/>
      <c r="I136" s="69"/>
      <c r="J136" s="71"/>
      <c r="K136" s="78"/>
      <c r="L136" s="78"/>
      <c r="M136" s="78"/>
      <c r="N136" s="72"/>
      <c r="O136" s="73"/>
    </row>
    <row r="137" spans="1:15" s="68" customFormat="1">
      <c r="A137" s="69"/>
      <c r="B137" s="69"/>
      <c r="E137" s="69"/>
      <c r="F137" s="69"/>
      <c r="H137" s="70"/>
      <c r="I137" s="69"/>
      <c r="J137" s="71"/>
      <c r="K137" s="78"/>
      <c r="L137" s="78"/>
      <c r="M137" s="78"/>
      <c r="N137" s="72"/>
      <c r="O137" s="73"/>
    </row>
    <row r="138" spans="1:15" s="68" customFormat="1">
      <c r="A138" s="69"/>
      <c r="B138" s="69"/>
      <c r="E138" s="69"/>
      <c r="F138" s="69"/>
      <c r="H138" s="70"/>
      <c r="I138" s="69"/>
      <c r="J138" s="71"/>
      <c r="K138" s="78"/>
      <c r="L138" s="78"/>
      <c r="M138" s="78"/>
      <c r="N138" s="72"/>
      <c r="O138" s="73"/>
    </row>
    <row r="139" spans="1:15" s="68" customFormat="1">
      <c r="A139" s="69"/>
      <c r="B139" s="69"/>
      <c r="E139" s="69"/>
      <c r="F139" s="69"/>
      <c r="H139" s="70"/>
      <c r="I139" s="69"/>
      <c r="J139" s="71"/>
      <c r="K139" s="78"/>
      <c r="L139" s="78"/>
      <c r="M139" s="78"/>
      <c r="N139" s="72"/>
      <c r="O139" s="73"/>
    </row>
    <row r="140" spans="1:15" s="68" customFormat="1">
      <c r="A140" s="69"/>
      <c r="B140" s="69"/>
      <c r="E140" s="69"/>
      <c r="F140" s="69"/>
      <c r="H140" s="70"/>
      <c r="I140" s="69"/>
      <c r="J140" s="71"/>
      <c r="K140" s="78"/>
      <c r="L140" s="78"/>
      <c r="M140" s="78"/>
      <c r="N140" s="72"/>
      <c r="O140" s="73"/>
    </row>
    <row r="141" spans="1:15" s="68" customFormat="1">
      <c r="A141" s="69"/>
      <c r="B141" s="69"/>
      <c r="E141" s="69"/>
      <c r="F141" s="69"/>
      <c r="H141" s="70"/>
      <c r="I141" s="69"/>
      <c r="J141" s="71"/>
      <c r="K141" s="78"/>
      <c r="L141" s="78"/>
      <c r="M141" s="78"/>
      <c r="N141" s="72"/>
      <c r="O141" s="73"/>
    </row>
    <row r="142" spans="1:15" s="68" customFormat="1">
      <c r="A142" s="69"/>
      <c r="B142" s="69"/>
      <c r="E142" s="69"/>
      <c r="F142" s="69"/>
      <c r="H142" s="70"/>
      <c r="I142" s="69"/>
      <c r="J142" s="71"/>
      <c r="K142" s="78"/>
      <c r="L142" s="78"/>
      <c r="M142" s="78"/>
      <c r="N142" s="72"/>
      <c r="O142" s="73"/>
    </row>
    <row r="143" spans="1:15" s="68" customFormat="1">
      <c r="A143" s="69"/>
      <c r="B143" s="69"/>
      <c r="E143" s="69"/>
      <c r="F143" s="69"/>
      <c r="H143" s="70"/>
      <c r="I143" s="69"/>
      <c r="J143" s="71"/>
      <c r="K143" s="78"/>
      <c r="L143" s="78"/>
      <c r="M143" s="78"/>
      <c r="N143" s="72"/>
      <c r="O143" s="73"/>
    </row>
    <row r="144" spans="1:15" s="68" customFormat="1">
      <c r="A144" s="69"/>
      <c r="B144" s="69"/>
      <c r="E144" s="69"/>
      <c r="F144" s="69"/>
      <c r="H144" s="70"/>
      <c r="I144" s="69"/>
      <c r="J144" s="71"/>
      <c r="K144" s="78"/>
      <c r="L144" s="78"/>
      <c r="M144" s="78"/>
      <c r="N144" s="72"/>
      <c r="O144" s="73"/>
    </row>
    <row r="145" spans="1:15" s="68" customFormat="1">
      <c r="A145" s="69"/>
      <c r="B145" s="69"/>
      <c r="E145" s="69"/>
      <c r="F145" s="69"/>
      <c r="H145" s="70"/>
      <c r="I145" s="69"/>
      <c r="J145" s="71"/>
      <c r="K145" s="78"/>
      <c r="L145" s="78"/>
      <c r="M145" s="78"/>
      <c r="N145" s="72"/>
      <c r="O145" s="73"/>
    </row>
    <row r="146" spans="1:15" s="68" customFormat="1">
      <c r="A146" s="69"/>
      <c r="B146" s="69"/>
      <c r="E146" s="69"/>
      <c r="F146" s="69"/>
      <c r="H146" s="70"/>
      <c r="I146" s="69"/>
      <c r="J146" s="71"/>
      <c r="K146" s="78"/>
      <c r="L146" s="78"/>
      <c r="M146" s="78"/>
      <c r="N146" s="72"/>
      <c r="O146" s="73"/>
    </row>
    <row r="147" spans="1:15" s="68" customFormat="1">
      <c r="A147" s="69"/>
      <c r="B147" s="69"/>
      <c r="E147" s="69"/>
      <c r="F147" s="69"/>
      <c r="H147" s="70"/>
      <c r="I147" s="69"/>
      <c r="J147" s="71"/>
      <c r="K147" s="78"/>
      <c r="L147" s="78"/>
      <c r="M147" s="78"/>
      <c r="N147" s="72"/>
      <c r="O147" s="73"/>
    </row>
    <row r="148" spans="1:15" s="68" customFormat="1">
      <c r="A148" s="69"/>
      <c r="B148" s="69"/>
      <c r="E148" s="69"/>
      <c r="F148" s="69"/>
      <c r="H148" s="70"/>
      <c r="I148" s="69"/>
      <c r="J148" s="71"/>
      <c r="K148" s="78"/>
      <c r="L148" s="78"/>
      <c r="M148" s="78"/>
      <c r="N148" s="72"/>
      <c r="O148" s="73"/>
    </row>
    <row r="149" spans="1:15" s="68" customFormat="1">
      <c r="A149" s="69"/>
      <c r="B149" s="69"/>
      <c r="E149" s="69"/>
      <c r="F149" s="69"/>
      <c r="H149" s="70"/>
      <c r="I149" s="69"/>
      <c r="J149" s="71"/>
      <c r="K149" s="78"/>
      <c r="L149" s="78"/>
      <c r="M149" s="78"/>
      <c r="N149" s="72"/>
      <c r="O149" s="73"/>
    </row>
    <row r="150" spans="1:15" s="68" customFormat="1">
      <c r="A150" s="69"/>
      <c r="B150" s="69"/>
      <c r="E150" s="69"/>
      <c r="F150" s="69"/>
      <c r="H150" s="70"/>
      <c r="I150" s="69"/>
      <c r="J150" s="71"/>
      <c r="K150" s="78"/>
      <c r="L150" s="78"/>
      <c r="M150" s="78"/>
      <c r="N150" s="72"/>
      <c r="O150" s="73"/>
    </row>
    <row r="151" spans="1:15" s="68" customFormat="1">
      <c r="A151" s="69"/>
      <c r="B151" s="69"/>
      <c r="E151" s="69"/>
      <c r="F151" s="69"/>
      <c r="H151" s="70"/>
      <c r="I151" s="69"/>
      <c r="J151" s="71"/>
      <c r="K151" s="78"/>
      <c r="L151" s="78"/>
      <c r="M151" s="78"/>
      <c r="N151" s="72"/>
      <c r="O151" s="73"/>
    </row>
    <row r="152" spans="1:15" s="68" customFormat="1">
      <c r="A152" s="69"/>
      <c r="B152" s="69"/>
      <c r="E152" s="69"/>
      <c r="F152" s="69"/>
      <c r="H152" s="70"/>
      <c r="I152" s="69"/>
      <c r="J152" s="71"/>
      <c r="K152" s="78"/>
      <c r="L152" s="78"/>
      <c r="M152" s="78"/>
      <c r="N152" s="72"/>
      <c r="O152" s="73"/>
    </row>
    <row r="153" spans="1:15" s="68" customFormat="1">
      <c r="A153" s="69"/>
      <c r="B153" s="69"/>
      <c r="E153" s="69"/>
      <c r="F153" s="69"/>
      <c r="H153" s="70"/>
      <c r="I153" s="69"/>
      <c r="J153" s="71"/>
      <c r="K153" s="78"/>
      <c r="L153" s="78"/>
      <c r="M153" s="78"/>
      <c r="N153" s="72"/>
      <c r="O153" s="73"/>
    </row>
    <row r="154" spans="1:15" s="68" customFormat="1">
      <c r="A154" s="69"/>
      <c r="B154" s="69"/>
      <c r="E154" s="69"/>
      <c r="F154" s="69"/>
      <c r="H154" s="70"/>
      <c r="I154" s="69"/>
      <c r="J154" s="71"/>
      <c r="K154" s="78"/>
      <c r="L154" s="78"/>
      <c r="M154" s="78"/>
      <c r="N154" s="72"/>
      <c r="O154" s="73"/>
    </row>
    <row r="155" spans="1:15" s="68" customFormat="1">
      <c r="A155" s="69"/>
      <c r="B155" s="69"/>
      <c r="E155" s="69"/>
      <c r="F155" s="69"/>
      <c r="H155" s="70"/>
      <c r="I155" s="69"/>
      <c r="J155" s="71"/>
      <c r="K155" s="78"/>
      <c r="L155" s="78"/>
      <c r="M155" s="78"/>
      <c r="N155" s="72"/>
      <c r="O155" s="73"/>
    </row>
    <row r="156" spans="1:15" s="68" customFormat="1">
      <c r="A156" s="69"/>
      <c r="B156" s="69"/>
      <c r="E156" s="69"/>
      <c r="F156" s="69"/>
      <c r="H156" s="70"/>
      <c r="I156" s="69"/>
      <c r="J156" s="71"/>
      <c r="K156" s="78"/>
      <c r="L156" s="78"/>
      <c r="M156" s="78"/>
      <c r="N156" s="72"/>
      <c r="O156" s="73"/>
    </row>
    <row r="157" spans="1:15" s="68" customFormat="1">
      <c r="A157" s="69"/>
      <c r="B157" s="69"/>
      <c r="E157" s="69"/>
      <c r="F157" s="69"/>
      <c r="H157" s="70"/>
      <c r="I157" s="69"/>
      <c r="J157" s="71"/>
      <c r="K157" s="78"/>
      <c r="L157" s="78"/>
      <c r="M157" s="78"/>
      <c r="N157" s="72"/>
      <c r="O157" s="73"/>
    </row>
    <row r="158" spans="1:15" s="68" customFormat="1">
      <c r="A158" s="69"/>
      <c r="B158" s="69"/>
      <c r="E158" s="69"/>
      <c r="F158" s="69"/>
      <c r="H158" s="70"/>
      <c r="I158" s="69"/>
      <c r="J158" s="71"/>
      <c r="K158" s="78"/>
      <c r="L158" s="78"/>
      <c r="M158" s="78"/>
      <c r="N158" s="72"/>
      <c r="O158" s="73"/>
    </row>
    <row r="159" spans="1:15" s="68" customFormat="1">
      <c r="A159" s="69"/>
      <c r="B159" s="69"/>
      <c r="E159" s="69"/>
      <c r="F159" s="69"/>
      <c r="H159" s="70"/>
      <c r="I159" s="69"/>
      <c r="J159" s="71"/>
      <c r="K159" s="78"/>
      <c r="L159" s="78"/>
      <c r="M159" s="78"/>
      <c r="N159" s="72"/>
      <c r="O159" s="73"/>
    </row>
    <row r="160" spans="1:15" s="68" customFormat="1">
      <c r="A160" s="69"/>
      <c r="B160" s="69"/>
      <c r="E160" s="69"/>
      <c r="F160" s="69"/>
      <c r="H160" s="70"/>
      <c r="I160" s="69"/>
      <c r="J160" s="71"/>
      <c r="K160" s="78"/>
      <c r="L160" s="78"/>
      <c r="M160" s="78"/>
      <c r="N160" s="72"/>
      <c r="O160" s="73"/>
    </row>
    <row r="161" spans="1:15" s="68" customFormat="1">
      <c r="A161" s="69"/>
      <c r="B161" s="69"/>
      <c r="E161" s="69"/>
      <c r="F161" s="69"/>
      <c r="H161" s="70"/>
      <c r="I161" s="69"/>
      <c r="J161" s="71"/>
      <c r="K161" s="78"/>
      <c r="L161" s="78"/>
      <c r="M161" s="78"/>
      <c r="N161" s="72"/>
      <c r="O161" s="73"/>
    </row>
    <row r="162" spans="1:15" s="68" customFormat="1">
      <c r="A162" s="69"/>
      <c r="B162" s="69"/>
      <c r="E162" s="69"/>
      <c r="F162" s="69"/>
      <c r="H162" s="70"/>
      <c r="I162" s="69"/>
      <c r="J162" s="71"/>
      <c r="K162" s="78"/>
      <c r="L162" s="78"/>
      <c r="M162" s="78"/>
      <c r="N162" s="72"/>
      <c r="O162" s="73"/>
    </row>
    <row r="163" spans="1:15" s="68" customFormat="1">
      <c r="A163" s="69"/>
      <c r="B163" s="69"/>
      <c r="E163" s="69"/>
      <c r="F163" s="69"/>
      <c r="H163" s="70"/>
      <c r="I163" s="69"/>
      <c r="J163" s="71"/>
      <c r="K163" s="78"/>
      <c r="L163" s="78"/>
      <c r="M163" s="78"/>
      <c r="N163" s="72"/>
      <c r="O163" s="73"/>
    </row>
    <row r="164" spans="1:15" s="68" customFormat="1">
      <c r="A164" s="69"/>
      <c r="B164" s="69"/>
      <c r="E164" s="69"/>
      <c r="F164" s="69"/>
      <c r="H164" s="70"/>
      <c r="I164" s="69"/>
      <c r="J164" s="71"/>
      <c r="K164" s="78"/>
      <c r="L164" s="78"/>
      <c r="M164" s="78"/>
      <c r="N164" s="72"/>
      <c r="O164" s="73"/>
    </row>
    <row r="165" spans="1:15" s="68" customFormat="1">
      <c r="A165" s="69"/>
      <c r="B165" s="69"/>
      <c r="E165" s="69"/>
      <c r="F165" s="69"/>
      <c r="H165" s="70"/>
      <c r="I165" s="69"/>
      <c r="J165" s="71"/>
      <c r="K165" s="78"/>
      <c r="L165" s="78"/>
      <c r="M165" s="78"/>
      <c r="N165" s="72"/>
      <c r="O165" s="73"/>
    </row>
    <row r="166" spans="1:15" s="68" customFormat="1">
      <c r="A166" s="69"/>
      <c r="B166" s="69"/>
      <c r="E166" s="69"/>
      <c r="F166" s="69"/>
      <c r="H166" s="70"/>
      <c r="I166" s="69"/>
      <c r="J166" s="71"/>
      <c r="K166" s="78"/>
      <c r="L166" s="78"/>
      <c r="M166" s="78"/>
      <c r="N166" s="72"/>
      <c r="O166" s="73"/>
    </row>
    <row r="167" spans="1:15" s="68" customFormat="1">
      <c r="A167" s="69"/>
      <c r="B167" s="69"/>
      <c r="E167" s="69"/>
      <c r="F167" s="69"/>
      <c r="H167" s="70"/>
      <c r="I167" s="69"/>
      <c r="J167" s="71"/>
      <c r="K167" s="78"/>
      <c r="L167" s="78"/>
      <c r="M167" s="78"/>
      <c r="N167" s="72"/>
      <c r="O167" s="73"/>
    </row>
    <row r="168" spans="1:15" s="68" customFormat="1">
      <c r="A168" s="69"/>
      <c r="B168" s="69"/>
      <c r="E168" s="69"/>
      <c r="F168" s="69"/>
      <c r="H168" s="70"/>
      <c r="I168" s="69"/>
      <c r="J168" s="71"/>
      <c r="K168" s="78"/>
      <c r="L168" s="78"/>
      <c r="M168" s="78"/>
      <c r="N168" s="72"/>
      <c r="O168" s="73"/>
    </row>
    <row r="169" spans="1:15" s="68" customFormat="1">
      <c r="A169" s="69"/>
      <c r="B169" s="69"/>
      <c r="E169" s="69"/>
      <c r="F169" s="69"/>
      <c r="H169" s="70"/>
      <c r="I169" s="69"/>
      <c r="J169" s="71"/>
      <c r="K169" s="78"/>
      <c r="L169" s="78"/>
      <c r="M169" s="78"/>
      <c r="N169" s="72"/>
      <c r="O169" s="73"/>
    </row>
    <row r="170" spans="1:15" s="68" customFormat="1">
      <c r="A170" s="69"/>
      <c r="B170" s="69"/>
      <c r="E170" s="69"/>
      <c r="F170" s="69"/>
      <c r="H170" s="70"/>
      <c r="I170" s="69"/>
      <c r="J170" s="71"/>
      <c r="K170" s="78"/>
      <c r="L170" s="78"/>
      <c r="M170" s="78"/>
      <c r="N170" s="72"/>
      <c r="O170" s="73"/>
    </row>
    <row r="171" spans="1:15" s="68" customFormat="1">
      <c r="A171" s="69"/>
      <c r="B171" s="69"/>
      <c r="E171" s="69"/>
      <c r="F171" s="69"/>
      <c r="H171" s="70"/>
      <c r="I171" s="69"/>
      <c r="J171" s="71"/>
      <c r="K171" s="78"/>
      <c r="L171" s="78"/>
      <c r="M171" s="78"/>
      <c r="N171" s="72"/>
      <c r="O171" s="73"/>
    </row>
    <row r="172" spans="1:15" s="68" customFormat="1">
      <c r="A172" s="69"/>
      <c r="B172" s="69"/>
      <c r="E172" s="69"/>
      <c r="F172" s="69"/>
      <c r="H172" s="70"/>
      <c r="I172" s="69"/>
      <c r="J172" s="71"/>
      <c r="K172" s="78"/>
      <c r="L172" s="78"/>
      <c r="M172" s="78"/>
      <c r="N172" s="72"/>
      <c r="O172" s="73"/>
    </row>
    <row r="173" spans="1:15" s="68" customFormat="1">
      <c r="A173" s="69"/>
      <c r="B173" s="69"/>
      <c r="E173" s="69"/>
      <c r="F173" s="69"/>
      <c r="H173" s="70"/>
      <c r="I173" s="69"/>
      <c r="J173" s="71"/>
      <c r="K173" s="78"/>
      <c r="L173" s="78"/>
      <c r="M173" s="78"/>
      <c r="N173" s="72"/>
      <c r="O173" s="73"/>
    </row>
    <row r="174" spans="1:15" s="68" customFormat="1">
      <c r="A174" s="69"/>
      <c r="B174" s="69"/>
      <c r="E174" s="69"/>
      <c r="F174" s="69"/>
      <c r="H174" s="70"/>
      <c r="I174" s="69"/>
      <c r="J174" s="71"/>
      <c r="K174" s="78"/>
      <c r="L174" s="78"/>
      <c r="M174" s="78"/>
      <c r="N174" s="72"/>
      <c r="O174" s="73"/>
    </row>
    <row r="175" spans="1:15" s="68" customFormat="1">
      <c r="A175" s="69"/>
      <c r="B175" s="69"/>
      <c r="E175" s="69"/>
      <c r="F175" s="69"/>
      <c r="H175" s="70"/>
      <c r="I175" s="69"/>
      <c r="J175" s="71"/>
      <c r="K175" s="78"/>
      <c r="L175" s="78"/>
      <c r="M175" s="78"/>
      <c r="N175" s="72"/>
      <c r="O175" s="73"/>
    </row>
    <row r="176" spans="1:15" s="68" customFormat="1">
      <c r="A176" s="69"/>
      <c r="B176" s="69"/>
      <c r="E176" s="69"/>
      <c r="F176" s="69"/>
      <c r="H176" s="70"/>
      <c r="I176" s="69"/>
      <c r="J176" s="71"/>
      <c r="K176" s="78"/>
      <c r="L176" s="78"/>
      <c r="M176" s="78"/>
      <c r="N176" s="72"/>
      <c r="O176" s="73"/>
    </row>
    <row r="177" spans="1:15" s="68" customFormat="1">
      <c r="A177" s="69"/>
      <c r="B177" s="69"/>
      <c r="E177" s="69"/>
      <c r="F177" s="69"/>
      <c r="H177" s="70"/>
      <c r="I177" s="69"/>
      <c r="J177" s="71"/>
      <c r="K177" s="78"/>
      <c r="L177" s="78"/>
      <c r="M177" s="78"/>
      <c r="N177" s="72"/>
      <c r="O177" s="73"/>
    </row>
    <row r="178" spans="1:15" s="68" customFormat="1">
      <c r="A178" s="69"/>
      <c r="B178" s="69"/>
      <c r="E178" s="69"/>
      <c r="F178" s="69"/>
      <c r="H178" s="70"/>
      <c r="I178" s="69"/>
      <c r="J178" s="71"/>
      <c r="K178" s="78"/>
      <c r="L178" s="78"/>
      <c r="M178" s="78"/>
      <c r="N178" s="72"/>
      <c r="O178" s="73"/>
    </row>
    <row r="179" spans="1:15" s="68" customFormat="1">
      <c r="A179" s="69"/>
      <c r="B179" s="69"/>
      <c r="E179" s="69"/>
      <c r="F179" s="69"/>
      <c r="H179" s="70"/>
      <c r="I179" s="69"/>
      <c r="J179" s="71"/>
      <c r="K179" s="78"/>
      <c r="L179" s="78"/>
      <c r="M179" s="78"/>
      <c r="N179" s="72"/>
      <c r="O179" s="73"/>
    </row>
    <row r="180" spans="1:15" s="68" customFormat="1">
      <c r="A180" s="69"/>
      <c r="B180" s="69"/>
      <c r="E180" s="69"/>
      <c r="F180" s="69"/>
      <c r="H180" s="70"/>
      <c r="I180" s="69"/>
      <c r="J180" s="71"/>
      <c r="K180" s="78"/>
      <c r="L180" s="78"/>
      <c r="M180" s="78"/>
      <c r="N180" s="72"/>
      <c r="O180" s="73"/>
    </row>
    <row r="181" spans="1:15" s="68" customFormat="1">
      <c r="A181" s="69"/>
      <c r="B181" s="69"/>
      <c r="E181" s="69"/>
      <c r="F181" s="69"/>
      <c r="H181" s="70"/>
      <c r="I181" s="69"/>
      <c r="J181" s="71"/>
      <c r="K181" s="78"/>
      <c r="L181" s="78"/>
      <c r="M181" s="78"/>
      <c r="N181" s="72"/>
      <c r="O181" s="73"/>
    </row>
    <row r="182" spans="1:15" s="68" customFormat="1">
      <c r="A182" s="69"/>
      <c r="B182" s="69"/>
      <c r="E182" s="69"/>
      <c r="F182" s="69"/>
      <c r="H182" s="70"/>
      <c r="I182" s="69"/>
      <c r="J182" s="71"/>
      <c r="K182" s="78"/>
      <c r="L182" s="78"/>
      <c r="M182" s="78"/>
      <c r="N182" s="72"/>
      <c r="O182" s="73"/>
    </row>
  </sheetData>
  <sheetProtection password="DD0D" sheet="1" objects="1" scenarios="1" formatCells="0" selectLockedCells="1"/>
  <mergeCells count="89">
    <mergeCell ref="H1:I1"/>
    <mergeCell ref="C4:D4"/>
    <mergeCell ref="E4:F4"/>
    <mergeCell ref="C3:H3"/>
    <mergeCell ref="A4:B4"/>
    <mergeCell ref="C5:D5"/>
    <mergeCell ref="A5:B5"/>
    <mergeCell ref="H45:J45"/>
    <mergeCell ref="F43:G43"/>
    <mergeCell ref="F45:G45"/>
    <mergeCell ref="H42:J42"/>
    <mergeCell ref="H43:J43"/>
    <mergeCell ref="E5:F5"/>
    <mergeCell ref="H44:J44"/>
    <mergeCell ref="F20:G20"/>
    <mergeCell ref="H15:J15"/>
    <mergeCell ref="H16:J16"/>
    <mergeCell ref="C19:D19"/>
    <mergeCell ref="C20:D20"/>
    <mergeCell ref="C6:D6"/>
    <mergeCell ref="E6:F6"/>
    <mergeCell ref="C7:D8"/>
    <mergeCell ref="E7:F7"/>
    <mergeCell ref="E8:F8"/>
    <mergeCell ref="F15:G15"/>
    <mergeCell ref="G9:J9"/>
    <mergeCell ref="C15:D15"/>
    <mergeCell ref="A6:B6"/>
    <mergeCell ref="A7:B8"/>
    <mergeCell ref="A9:B9"/>
    <mergeCell ref="A38:B38"/>
    <mergeCell ref="A15:B15"/>
    <mergeCell ref="A19:B19"/>
    <mergeCell ref="A20:B20"/>
    <mergeCell ref="A16:B16"/>
    <mergeCell ref="C47:D47"/>
    <mergeCell ref="A46:B46"/>
    <mergeCell ref="F46:G46"/>
    <mergeCell ref="C39:D39"/>
    <mergeCell ref="C40:D40"/>
    <mergeCell ref="C41:D41"/>
    <mergeCell ref="A40:B40"/>
    <mergeCell ref="F40:G40"/>
    <mergeCell ref="A47:B47"/>
    <mergeCell ref="F47:G47"/>
    <mergeCell ref="C46:D46"/>
    <mergeCell ref="F44:G44"/>
    <mergeCell ref="A45:B45"/>
    <mergeCell ref="C45:D45"/>
    <mergeCell ref="A39:B39"/>
    <mergeCell ref="H40:J40"/>
    <mergeCell ref="C44:D44"/>
    <mergeCell ref="A42:B42"/>
    <mergeCell ref="C42:D42"/>
    <mergeCell ref="F42:G42"/>
    <mergeCell ref="A44:B44"/>
    <mergeCell ref="A43:B43"/>
    <mergeCell ref="C43:D43"/>
    <mergeCell ref="C16:D16"/>
    <mergeCell ref="C9:D9"/>
    <mergeCell ref="F39:G39"/>
    <mergeCell ref="C38:D38"/>
    <mergeCell ref="H39:J39"/>
    <mergeCell ref="E9:F9"/>
    <mergeCell ref="H19:J19"/>
    <mergeCell ref="H28:J28"/>
    <mergeCell ref="F16:G16"/>
    <mergeCell ref="F19:G19"/>
    <mergeCell ref="H29:J29"/>
    <mergeCell ref="H20:J20"/>
    <mergeCell ref="C28:D28"/>
    <mergeCell ref="C29:D29"/>
    <mergeCell ref="F29:G29"/>
    <mergeCell ref="H46:J46"/>
    <mergeCell ref="H47:J47"/>
    <mergeCell ref="H41:J41"/>
    <mergeCell ref="G8:J8"/>
    <mergeCell ref="A2:J2"/>
    <mergeCell ref="G4:J4"/>
    <mergeCell ref="G5:J5"/>
    <mergeCell ref="G6:J6"/>
    <mergeCell ref="G7:J7"/>
    <mergeCell ref="H38:J38"/>
    <mergeCell ref="F38:G38"/>
    <mergeCell ref="A41:B41"/>
    <mergeCell ref="F41:G41"/>
    <mergeCell ref="A28:B28"/>
    <mergeCell ref="F28:G28"/>
    <mergeCell ref="A29:B29"/>
  </mergeCells>
  <phoneticPr fontId="6" type="noConversion"/>
  <dataValidations count="11">
    <dataValidation type="list" allowBlank="1" showInputMessage="1" showErrorMessage="1" sqref="H46 H44 H38 H19 H15 H42 H40 H28" xr:uid="{00000000-0002-0000-0000-000000000000}">
      <formula1>When</formula1>
    </dataValidation>
    <dataValidation type="list" allowBlank="1" showInputMessage="1" showErrorMessage="1" sqref="I48:I127 I17:I18 I21:I27 I30:I37 I13:I14" xr:uid="{00000000-0002-0000-0000-000001000000}">
      <formula1>Teams</formula1>
    </dataValidation>
    <dataValidation type="list" allowBlank="1" showInputMessage="1" showErrorMessage="1" sqref="F48:F127 F17:F18 F21:F27 F30:F37 F12:F14" xr:uid="{00000000-0002-0000-0000-000002000000}">
      <formula1>Gender</formula1>
    </dataValidation>
    <dataValidation type="list" allowBlank="1" showInputMessage="1" showErrorMessage="1" errorTitle="Invalid School Year" error="Please pick a year from the list" prompt="Please choose the entrant's school year" sqref="E48:E127 E17:E18 E21:E27 E30:E37 E12:E14" xr:uid="{00000000-0002-0000-0000-000003000000}">
      <formula1>SchoolYear</formula1>
    </dataValidation>
    <dataValidation type="list" allowBlank="1" showInputMessage="1" showErrorMessage="1" errorTitle="Invalid Grade" error="Please enter a grade in the range 3 to 6" sqref="G48:G127 G17:G18 G21:G27 G30:G37 G13:G14" xr:uid="{00000000-0002-0000-0000-000004000000}">
      <formula1>SchoolClass</formula1>
    </dataValidation>
    <dataValidation type="list" allowBlank="1" showInputMessage="1" showErrorMessage="1" sqref="J48:J77 J12:J14 J21:J27 J30:J37 J17:J18" xr:uid="{00000000-0002-0000-0000-000005000000}">
      <formula1>Individual</formula1>
    </dataValidation>
    <dataValidation type="list" allowBlank="1" showInputMessage="1" showErrorMessage="1" sqref="F44:G47 F28:G29 F15:G16" xr:uid="{00000000-0002-0000-0000-000006000000}">
      <formula1>Jobs</formula1>
    </dataValidation>
    <dataValidation type="list" allowBlank="1" showInputMessage="1" showErrorMessage="1" sqref="F38:G43 F19:G20" xr:uid="{00000000-0002-0000-0000-000007000000}">
      <formula1>Judges</formula1>
    </dataValidation>
    <dataValidation type="list" allowBlank="1" showInputMessage="1" showErrorMessage="1" errorTitle="Invalid Grade" error="Please choose either Novice or Elite" sqref="G12" xr:uid="{00000000-0002-0000-0000-000008000000}">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xr:uid="{00000000-0002-0000-0000-000009000000}">
      <formula1>Teams</formula1>
    </dataValidation>
    <dataValidation type="list" allowBlank="1" showInputMessage="1" showErrorMessage="1" sqref="G9:J9" xr:uid="{00000000-0002-0000-0000-00000A000000}">
      <formula1>Beds</formula1>
    </dataValidation>
  </dataValidations>
  <pageMargins left="0.25" right="0.25" top="0.75" bottom="0.75" header="0.3" footer="0.3"/>
  <pageSetup paperSize="9" scale="77" fitToHeight="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1"/>
  <sheetViews>
    <sheetView topLeftCell="A4" workbookViewId="0">
      <selection activeCell="A21" sqref="A21:H21"/>
    </sheetView>
  </sheetViews>
  <sheetFormatPr defaultRowHeight="15"/>
  <cols>
    <col min="1" max="1" width="14" style="1" customWidth="1"/>
    <col min="2" max="2" width="17" style="1" customWidth="1"/>
    <col min="3" max="3" width="9.42578125" style="1" customWidth="1"/>
    <col min="4" max="4" width="4.28515625" style="1" customWidth="1"/>
    <col min="5" max="5" width="9.42578125" style="1" customWidth="1"/>
    <col min="6" max="6" width="4.42578125" style="1" customWidth="1"/>
    <col min="7" max="7" width="21.85546875" style="1" customWidth="1"/>
    <col min="8" max="9" width="27.5703125" style="1" customWidth="1"/>
    <col min="10" max="10" width="27.5703125" style="57" customWidth="1"/>
    <col min="11" max="11" width="27.5703125" style="1" customWidth="1"/>
  </cols>
  <sheetData>
    <row r="1" spans="1:11" ht="21" thickBot="1">
      <c r="A1" s="369" t="s">
        <v>281</v>
      </c>
      <c r="B1" s="369"/>
      <c r="C1" s="369"/>
      <c r="D1" s="369"/>
      <c r="E1" s="369"/>
      <c r="F1" s="369"/>
      <c r="G1" s="369"/>
      <c r="H1" s="369"/>
    </row>
    <row r="2" spans="1:11" s="31" customFormat="1" ht="75.75" customHeight="1">
      <c r="A2" s="32" t="str">
        <f>Entries!A4</f>
        <v>Event :</v>
      </c>
      <c r="B2" s="379" t="str">
        <f>IF(Entries!C4&lt;&gt;"",Entries!C4,"")</f>
        <v/>
      </c>
      <c r="C2" s="380"/>
      <c r="D2" s="390" t="str">
        <f>Entries!E4</f>
        <v>Venue :</v>
      </c>
      <c r="E2" s="390"/>
      <c r="F2" s="390"/>
      <c r="G2" s="383" t="str">
        <f>IF(Entries!G4="","",Entries!G4)</f>
        <v>Ards Blair Mayne Wellbeing and Leisure Complex- 1 Dairy Hall Lane , Newtownards, BT23 4DG</v>
      </c>
      <c r="H2" s="384"/>
      <c r="I2" s="30"/>
      <c r="J2" s="86"/>
      <c r="K2" s="30"/>
    </row>
    <row r="3" spans="1:11" ht="16.5" thickBot="1">
      <c r="A3" s="33" t="str">
        <f>Entries!A5</f>
        <v>School :</v>
      </c>
      <c r="B3" s="381" t="str">
        <f>IF(Entries!C5="","",Entries!C5)</f>
        <v/>
      </c>
      <c r="C3" s="382"/>
      <c r="D3" s="391" t="str">
        <f>Entries!E5</f>
        <v>Date :</v>
      </c>
      <c r="E3" s="391"/>
      <c r="F3" s="391"/>
      <c r="G3" s="385" t="str">
        <f>IF(Entries!G5="","",Entries!G5)</f>
        <v>Saturday 26th January 20419</v>
      </c>
      <c r="H3" s="386"/>
    </row>
    <row r="4" spans="1:11" ht="9.9499999999999993" customHeight="1">
      <c r="A4" s="37"/>
      <c r="B4" s="38"/>
      <c r="C4" s="39"/>
      <c r="D4" s="39"/>
      <c r="E4" s="37"/>
      <c r="F4" s="37"/>
      <c r="G4" s="40"/>
      <c r="H4" s="40"/>
    </row>
    <row r="5" spans="1:11" ht="15.75">
      <c r="A5" s="371" t="s">
        <v>139</v>
      </c>
      <c r="B5" s="371"/>
      <c r="C5" s="56">
        <f>106-COUNTBLANK(Entries!J12:J117)</f>
        <v>0</v>
      </c>
      <c r="D5" s="264" t="s">
        <v>221</v>
      </c>
      <c r="E5" s="270">
        <v>15</v>
      </c>
      <c r="F5" s="269" t="s">
        <v>222</v>
      </c>
      <c r="G5" s="132">
        <f xml:space="preserve"> E5*C5</f>
        <v>0</v>
      </c>
      <c r="H5" s="130" t="s">
        <v>140</v>
      </c>
    </row>
    <row r="6" spans="1:11" ht="15.75" customHeight="1">
      <c r="A6" s="371" t="s">
        <v>141</v>
      </c>
      <c r="B6" s="371"/>
      <c r="C6" s="235">
        <f ca="1">J6</f>
        <v>0</v>
      </c>
      <c r="D6" s="265" t="s">
        <v>221</v>
      </c>
      <c r="E6" s="270">
        <v>20</v>
      </c>
      <c r="F6" s="269" t="s">
        <v>222</v>
      </c>
      <c r="G6" s="132">
        <f ca="1" xml:space="preserve"> E6*C6</f>
        <v>0</v>
      </c>
      <c r="H6" s="131">
        <f ca="1">SUM(G5:G6)</f>
        <v>0</v>
      </c>
      <c r="J6" s="234">
        <f ca="1">IF(106-COUNTBLANK(Entries!I12:I117) &lt; 3,0,INDIRECT("Lists!T"&amp;(106-COUNTBLANK(Entries!I12:I117))))</f>
        <v>0</v>
      </c>
    </row>
    <row r="7" spans="1:11" s="13" customFormat="1" ht="9.9499999999999993" customHeight="1">
      <c r="A7" s="41"/>
      <c r="B7" s="41"/>
      <c r="C7" s="42"/>
      <c r="D7" s="42"/>
      <c r="E7" s="43"/>
      <c r="F7" s="43"/>
      <c r="G7" s="44"/>
      <c r="H7" s="45"/>
      <c r="I7" s="45"/>
      <c r="J7" s="87"/>
      <c r="K7" s="45"/>
    </row>
    <row r="8" spans="1:11" ht="15.75" customHeight="1">
      <c r="A8" s="378" t="s">
        <v>284</v>
      </c>
      <c r="B8" s="378"/>
      <c r="C8" s="378"/>
      <c r="D8" s="378"/>
      <c r="E8" s="378"/>
      <c r="F8" s="378"/>
      <c r="G8" s="378"/>
      <c r="H8" s="378"/>
    </row>
    <row r="9" spans="1:11" s="29" customFormat="1">
      <c r="A9" s="377" t="str">
        <f xml:space="preserve"> CONCATENATE( "ALL ENTRIES ARE £", $E$5, " PER INDIVIDUAL OR £", $E$6,  " FOR TEAMS (BACS AVAILABLE UPON REQUEST)" )</f>
        <v>ALL ENTRIES ARE £15 PER INDIVIDUAL OR £20 FOR TEAMS (BACS AVAILABLE UPON REQUEST)</v>
      </c>
      <c r="B9" s="377"/>
      <c r="C9" s="377"/>
      <c r="D9" s="377"/>
      <c r="E9" s="377"/>
      <c r="F9" s="377"/>
      <c r="G9" s="377"/>
      <c r="H9" s="377"/>
      <c r="I9" s="28"/>
      <c r="J9" s="57"/>
      <c r="K9" s="28"/>
    </row>
    <row r="10" spans="1:11" s="29" customFormat="1" ht="15.75" thickBot="1">
      <c r="A10" s="470" t="s">
        <v>287</v>
      </c>
      <c r="B10" s="471"/>
      <c r="C10" s="471"/>
      <c r="D10" s="471"/>
      <c r="E10" s="471"/>
      <c r="F10" s="249"/>
      <c r="G10" s="46"/>
      <c r="H10" s="46"/>
      <c r="I10" s="28"/>
      <c r="J10" s="57"/>
      <c r="K10" s="28"/>
    </row>
    <row r="11" spans="1:11" s="29" customFormat="1" ht="18" customHeight="1" thickTop="1">
      <c r="A11" s="374" t="s">
        <v>285</v>
      </c>
      <c r="B11" s="375"/>
      <c r="C11" s="375"/>
      <c r="D11" s="375"/>
      <c r="E11" s="375"/>
      <c r="F11" s="375"/>
      <c r="G11" s="376"/>
      <c r="H11" s="46"/>
      <c r="J11" s="88"/>
    </row>
    <row r="12" spans="1:11" s="29" customFormat="1" ht="18" customHeight="1">
      <c r="A12" s="186"/>
      <c r="B12" s="187"/>
      <c r="C12" s="187"/>
      <c r="D12" s="248"/>
      <c r="E12" s="187"/>
      <c r="F12" s="248"/>
      <c r="G12" s="188"/>
      <c r="H12" s="46"/>
      <c r="J12" s="88"/>
    </row>
    <row r="13" spans="1:11" s="29" customFormat="1" ht="18" customHeight="1">
      <c r="A13" s="186"/>
      <c r="B13" s="187"/>
      <c r="C13" s="187"/>
      <c r="D13" s="248"/>
      <c r="E13" s="187"/>
      <c r="F13" s="248"/>
      <c r="G13" s="188"/>
      <c r="H13" s="46"/>
      <c r="J13" s="88"/>
    </row>
    <row r="14" spans="1:11" ht="18" customHeight="1">
      <c r="A14" s="387" t="s">
        <v>286</v>
      </c>
      <c r="B14" s="388"/>
      <c r="C14" s="388"/>
      <c r="D14" s="388"/>
      <c r="E14" s="388"/>
      <c r="F14" s="388"/>
      <c r="G14" s="389"/>
    </row>
    <row r="15" spans="1:11" ht="18" customHeight="1">
      <c r="A15" s="387"/>
      <c r="B15" s="388"/>
      <c r="C15" s="388"/>
      <c r="D15" s="388"/>
      <c r="E15" s="388"/>
      <c r="F15" s="388"/>
      <c r="G15" s="389"/>
    </row>
    <row r="16" spans="1:11" ht="18" customHeight="1" thickBot="1">
      <c r="A16" s="401"/>
      <c r="B16" s="402"/>
      <c r="C16" s="402"/>
      <c r="D16" s="402"/>
      <c r="E16" s="402"/>
      <c r="F16" s="402"/>
      <c r="G16" s="403"/>
    </row>
    <row r="17" spans="1:11" ht="17.25" customHeight="1" thickTop="1">
      <c r="A17" s="236"/>
      <c r="B17" s="236"/>
      <c r="C17" s="236"/>
      <c r="D17" s="236"/>
      <c r="E17" s="236"/>
      <c r="F17" s="236"/>
      <c r="G17" s="237"/>
      <c r="H17" s="237"/>
      <c r="I17" s="47"/>
    </row>
    <row r="18" spans="1:11" ht="20.25" customHeight="1">
      <c r="A18" s="404" t="s">
        <v>134</v>
      </c>
      <c r="B18" s="404"/>
      <c r="C18" s="404"/>
      <c r="D18" s="404"/>
      <c r="E18" s="404"/>
      <c r="F18" s="404"/>
      <c r="G18" s="404"/>
      <c r="H18" s="404"/>
    </row>
    <row r="19" spans="1:11" ht="20.25" customHeight="1">
      <c r="A19" s="372" t="s">
        <v>288</v>
      </c>
      <c r="B19" s="372"/>
      <c r="C19" s="372"/>
      <c r="D19" s="372"/>
      <c r="E19" s="372"/>
      <c r="F19" s="372"/>
      <c r="G19" s="372"/>
      <c r="H19" s="372"/>
      <c r="J19" s="185"/>
    </row>
    <row r="20" spans="1:11" ht="20.25" customHeight="1">
      <c r="A20" s="372" t="s">
        <v>211</v>
      </c>
      <c r="B20" s="372"/>
      <c r="C20" s="372"/>
      <c r="D20" s="372"/>
      <c r="E20" s="372"/>
      <c r="F20" s="372"/>
      <c r="G20" s="372"/>
      <c r="H20" s="372"/>
      <c r="J20" s="185"/>
    </row>
    <row r="21" spans="1:11" ht="20.25" customHeight="1">
      <c r="A21" s="372" t="s">
        <v>289</v>
      </c>
      <c r="B21" s="372"/>
      <c r="C21" s="372"/>
      <c r="D21" s="372"/>
      <c r="E21" s="372"/>
      <c r="F21" s="372"/>
      <c r="G21" s="372"/>
      <c r="H21" s="372"/>
    </row>
    <row r="22" spans="1:11" s="282" customFormat="1" ht="13.5" thickBot="1">
      <c r="A22" s="1"/>
      <c r="B22" s="1"/>
      <c r="C22" s="1"/>
      <c r="D22" s="1"/>
      <c r="E22" s="1"/>
      <c r="F22" s="1"/>
      <c r="G22" s="1"/>
      <c r="H22" s="1"/>
      <c r="I22" s="1"/>
      <c r="J22" s="1"/>
      <c r="K22" s="1"/>
    </row>
    <row r="23" spans="1:11" s="282" customFormat="1" ht="21" customHeight="1">
      <c r="A23" s="392" t="s">
        <v>259</v>
      </c>
      <c r="B23" s="393"/>
      <c r="C23" s="393"/>
      <c r="D23" s="393"/>
      <c r="E23" s="393"/>
      <c r="F23" s="393"/>
      <c r="G23" s="393"/>
      <c r="H23" s="394"/>
      <c r="I23" s="1"/>
      <c r="J23" s="1"/>
      <c r="K23" s="1"/>
    </row>
    <row r="24" spans="1:11" s="284" customFormat="1" ht="170.25" customHeight="1">
      <c r="A24" s="395" t="s">
        <v>261</v>
      </c>
      <c r="B24" s="396"/>
      <c r="C24" s="396"/>
      <c r="D24" s="396"/>
      <c r="E24" s="396"/>
      <c r="F24" s="396"/>
      <c r="G24" s="396"/>
      <c r="H24" s="397"/>
      <c r="I24" s="1"/>
      <c r="J24" s="283"/>
      <c r="K24" s="283"/>
    </row>
    <row r="25" spans="1:11" s="284" customFormat="1" ht="34.5" customHeight="1" thickBot="1">
      <c r="A25" s="398" t="s">
        <v>260</v>
      </c>
      <c r="B25" s="399"/>
      <c r="C25" s="399"/>
      <c r="D25" s="399"/>
      <c r="E25" s="399"/>
      <c r="F25" s="399"/>
      <c r="G25" s="399"/>
      <c r="H25" s="400"/>
      <c r="I25" s="283"/>
      <c r="J25" s="283"/>
      <c r="K25" s="283"/>
    </row>
    <row r="26" spans="1:11" s="282" customFormat="1" ht="24" customHeight="1">
      <c r="A26" s="1"/>
      <c r="B26" s="1"/>
      <c r="C26" s="1"/>
      <c r="D26" s="1"/>
      <c r="E26" s="1"/>
      <c r="F26" s="1"/>
      <c r="G26" s="1"/>
      <c r="H26" s="1"/>
      <c r="I26" s="1"/>
      <c r="J26" s="1"/>
      <c r="K26" s="1"/>
    </row>
    <row r="27" spans="1:11" s="29" customFormat="1" ht="61.5" customHeight="1">
      <c r="A27" s="355" t="s">
        <v>129</v>
      </c>
      <c r="B27" s="355"/>
      <c r="C27" s="355"/>
      <c r="D27" s="355"/>
      <c r="E27" s="355"/>
      <c r="F27" s="355"/>
      <c r="G27" s="355"/>
      <c r="H27" s="355"/>
      <c r="I27" s="28"/>
      <c r="J27" s="57"/>
      <c r="K27" s="28"/>
    </row>
    <row r="28" spans="1:11" ht="32.25" customHeight="1">
      <c r="A28" s="355" t="s">
        <v>85</v>
      </c>
      <c r="B28" s="355"/>
      <c r="C28" s="355"/>
      <c r="D28" s="355"/>
      <c r="E28" s="355"/>
      <c r="F28" s="355"/>
      <c r="G28" s="355"/>
      <c r="H28" s="355"/>
    </row>
    <row r="29" spans="1:11" ht="17.25" customHeight="1">
      <c r="A29" s="355" t="s">
        <v>92</v>
      </c>
      <c r="B29" s="355"/>
      <c r="C29" s="355"/>
      <c r="D29" s="355"/>
      <c r="E29" s="355"/>
      <c r="F29" s="355"/>
      <c r="G29" s="355"/>
      <c r="H29" s="355"/>
    </row>
    <row r="30" spans="1:11" ht="15" customHeight="1">
      <c r="A30" s="355" t="s">
        <v>87</v>
      </c>
      <c r="B30" s="355"/>
      <c r="C30" s="355"/>
      <c r="D30" s="355"/>
      <c r="E30" s="355"/>
      <c r="F30" s="355"/>
      <c r="G30" s="355"/>
      <c r="H30" s="355"/>
    </row>
    <row r="31" spans="1:11" ht="29.25" customHeight="1">
      <c r="A31" s="355" t="s">
        <v>88</v>
      </c>
      <c r="B31" s="355"/>
      <c r="C31" s="355"/>
      <c r="D31" s="355"/>
      <c r="E31" s="355"/>
      <c r="F31" s="355"/>
      <c r="G31" s="355"/>
      <c r="H31" s="355"/>
      <c r="J31" s="89"/>
    </row>
    <row r="32" spans="1:11">
      <c r="A32" s="373" t="s">
        <v>86</v>
      </c>
      <c r="B32" s="373"/>
      <c r="C32" s="373"/>
      <c r="D32" s="373"/>
      <c r="E32" s="373"/>
      <c r="F32" s="373"/>
      <c r="G32" s="373"/>
      <c r="H32" s="373"/>
    </row>
    <row r="33" spans="1:8" ht="64.5" customHeight="1">
      <c r="A33" s="355" t="s">
        <v>121</v>
      </c>
      <c r="B33" s="355"/>
      <c r="C33" s="355"/>
      <c r="D33" s="355"/>
      <c r="E33" s="355"/>
      <c r="F33" s="355"/>
      <c r="G33" s="355"/>
      <c r="H33" s="355"/>
    </row>
    <row r="34" spans="1:8" ht="33.75" customHeight="1">
      <c r="A34" s="366" t="s">
        <v>89</v>
      </c>
      <c r="B34" s="366"/>
      <c r="C34" s="366"/>
      <c r="D34" s="366"/>
      <c r="E34" s="366"/>
      <c r="F34" s="366"/>
      <c r="G34" s="366"/>
      <c r="H34" s="366"/>
    </row>
    <row r="35" spans="1:8" ht="34.5" customHeight="1">
      <c r="A35" s="366" t="s">
        <v>90</v>
      </c>
      <c r="B35" s="366"/>
      <c r="C35" s="366"/>
      <c r="D35" s="366"/>
      <c r="E35" s="366"/>
      <c r="F35" s="366"/>
      <c r="G35" s="366"/>
      <c r="H35" s="366"/>
    </row>
    <row r="36" spans="1:8" ht="20.25" customHeight="1">
      <c r="A36" s="366" t="s">
        <v>41</v>
      </c>
      <c r="B36" s="366"/>
      <c r="C36" s="366"/>
      <c r="D36" s="366"/>
      <c r="E36" s="366"/>
      <c r="F36" s="366"/>
      <c r="G36" s="366"/>
      <c r="H36" s="366"/>
    </row>
    <row r="37" spans="1:8" ht="78.75" customHeight="1">
      <c r="A37" s="370" t="s">
        <v>91</v>
      </c>
      <c r="B37" s="370"/>
      <c r="C37" s="370"/>
      <c r="D37" s="370"/>
      <c r="E37" s="370"/>
      <c r="F37" s="370"/>
      <c r="G37" s="370"/>
      <c r="H37" s="370"/>
    </row>
    <row r="38" spans="1:8" ht="15.75" customHeight="1">
      <c r="A38" s="362" t="s">
        <v>122</v>
      </c>
      <c r="B38" s="362"/>
      <c r="C38" s="362"/>
      <c r="D38" s="362"/>
      <c r="E38" s="362"/>
      <c r="F38" s="362"/>
      <c r="G38" s="362"/>
      <c r="H38" s="362"/>
    </row>
    <row r="39" spans="1:8" ht="18.75" customHeight="1">
      <c r="A39" s="368" t="s">
        <v>4</v>
      </c>
      <c r="B39" s="368"/>
      <c r="C39" s="368"/>
      <c r="D39" s="368"/>
      <c r="E39" s="368"/>
      <c r="F39" s="368"/>
      <c r="G39" s="368"/>
      <c r="H39" s="368"/>
    </row>
    <row r="40" spans="1:8" ht="18.75" customHeight="1" thickBot="1">
      <c r="A40" s="34"/>
      <c r="B40" s="34"/>
      <c r="C40" s="34"/>
      <c r="D40" s="250"/>
      <c r="E40" s="34"/>
      <c r="F40" s="250"/>
      <c r="G40" s="34"/>
      <c r="H40" s="34"/>
    </row>
    <row r="41" spans="1:8" ht="17.25" customHeight="1" thickTop="1">
      <c r="A41" s="363" t="s">
        <v>123</v>
      </c>
      <c r="B41" s="364"/>
      <c r="C41" s="364"/>
      <c r="D41" s="364"/>
      <c r="E41" s="364"/>
      <c r="F41" s="364"/>
      <c r="G41" s="364"/>
      <c r="H41" s="365"/>
    </row>
    <row r="42" spans="1:8" ht="21.75" customHeight="1" thickBot="1">
      <c r="A42" s="93" t="s">
        <v>95</v>
      </c>
      <c r="B42" s="361"/>
      <c r="C42" s="361"/>
      <c r="D42" s="361"/>
      <c r="E42" s="361"/>
      <c r="F42" s="266"/>
      <c r="G42" s="90"/>
      <c r="H42" s="98"/>
    </row>
    <row r="43" spans="1:8" ht="25.5" customHeight="1" thickBot="1">
      <c r="A43" s="93" t="s">
        <v>96</v>
      </c>
      <c r="B43" s="360"/>
      <c r="C43" s="360"/>
      <c r="D43" s="360"/>
      <c r="E43" s="360"/>
      <c r="F43" s="266"/>
      <c r="G43" s="91" t="s">
        <v>97</v>
      </c>
      <c r="H43" s="103"/>
    </row>
    <row r="44" spans="1:8" ht="24.75" customHeight="1" thickBot="1">
      <c r="A44" s="93"/>
      <c r="B44" s="361"/>
      <c r="C44" s="361"/>
      <c r="D44" s="361"/>
      <c r="E44" s="361"/>
      <c r="F44" s="266"/>
      <c r="G44" s="91" t="s">
        <v>98</v>
      </c>
      <c r="H44" s="246"/>
    </row>
    <row r="45" spans="1:8" ht="33.75" customHeight="1" thickBot="1">
      <c r="A45" s="93" t="s">
        <v>94</v>
      </c>
      <c r="B45" s="367"/>
      <c r="C45" s="367"/>
      <c r="D45" s="367"/>
      <c r="E45" s="367"/>
      <c r="F45" s="267"/>
      <c r="G45" s="92" t="s">
        <v>5</v>
      </c>
      <c r="H45" s="247"/>
    </row>
    <row r="46" spans="1:8" ht="15" customHeight="1" thickBot="1">
      <c r="A46" s="99"/>
      <c r="B46" s="100"/>
      <c r="C46" s="100"/>
      <c r="D46" s="100"/>
      <c r="E46" s="100"/>
      <c r="F46" s="100"/>
      <c r="G46" s="101"/>
      <c r="H46" s="102"/>
    </row>
    <row r="47" spans="1:8" ht="17.25" thickTop="1" thickBot="1">
      <c r="A47" s="36"/>
      <c r="B47" s="36"/>
      <c r="C47" s="35"/>
      <c r="D47" s="35"/>
    </row>
    <row r="48" spans="1:8" ht="17.25" customHeight="1" thickTop="1">
      <c r="A48" s="357" t="s">
        <v>124</v>
      </c>
      <c r="B48" s="358"/>
      <c r="C48" s="358"/>
      <c r="D48" s="358"/>
      <c r="E48" s="358"/>
      <c r="F48" s="358"/>
      <c r="G48" s="358"/>
      <c r="H48" s="359"/>
    </row>
    <row r="49" spans="1:8" ht="38.25" customHeight="1" thickBot="1">
      <c r="A49" s="93" t="s">
        <v>93</v>
      </c>
      <c r="B49" s="356" t="s">
        <v>223</v>
      </c>
      <c r="C49" s="356"/>
      <c r="D49" s="356"/>
      <c r="E49" s="356"/>
      <c r="F49" s="268"/>
      <c r="G49" s="92"/>
      <c r="H49" s="94"/>
    </row>
    <row r="50" spans="1:8" ht="15.75" thickBot="1">
      <c r="A50" s="95"/>
      <c r="B50" s="96"/>
      <c r="C50" s="96"/>
      <c r="D50" s="96"/>
      <c r="E50" s="96"/>
      <c r="F50" s="96"/>
      <c r="G50" s="96"/>
      <c r="H50" s="97"/>
    </row>
    <row r="51" spans="1:8" ht="15.75" thickTop="1"/>
  </sheetData>
  <sheetProtection selectLockedCells="1"/>
  <mergeCells count="42">
    <mergeCell ref="D2:F2"/>
    <mergeCell ref="D3:F3"/>
    <mergeCell ref="A23:H23"/>
    <mergeCell ref="A24:H24"/>
    <mergeCell ref="A25:H25"/>
    <mergeCell ref="A16:G16"/>
    <mergeCell ref="A18:H18"/>
    <mergeCell ref="A10:E10"/>
    <mergeCell ref="A19:H19"/>
    <mergeCell ref="A20:H20"/>
    <mergeCell ref="A1:H1"/>
    <mergeCell ref="A37:H37"/>
    <mergeCell ref="A5:B5"/>
    <mergeCell ref="A33:H33"/>
    <mergeCell ref="A21:H21"/>
    <mergeCell ref="A32:H32"/>
    <mergeCell ref="A11:G11"/>
    <mergeCell ref="A6:B6"/>
    <mergeCell ref="A9:H9"/>
    <mergeCell ref="A8:H8"/>
    <mergeCell ref="B2:C2"/>
    <mergeCell ref="B3:C3"/>
    <mergeCell ref="G2:H2"/>
    <mergeCell ref="G3:H3"/>
    <mergeCell ref="A14:G14"/>
    <mergeCell ref="A15:G15"/>
    <mergeCell ref="A27:H27"/>
    <mergeCell ref="A28:H28"/>
    <mergeCell ref="B49:E49"/>
    <mergeCell ref="A48:H48"/>
    <mergeCell ref="B43:E44"/>
    <mergeCell ref="A38:H38"/>
    <mergeCell ref="A29:H29"/>
    <mergeCell ref="A41:H41"/>
    <mergeCell ref="B42:E42"/>
    <mergeCell ref="A36:H36"/>
    <mergeCell ref="B45:E45"/>
    <mergeCell ref="A35:H35"/>
    <mergeCell ref="A39:H39"/>
    <mergeCell ref="A34:H34"/>
    <mergeCell ref="A31:H31"/>
    <mergeCell ref="A30:H30"/>
  </mergeCells>
  <phoneticPr fontId="6" type="noConversion"/>
  <dataValidations disablePrompts="1" count="1">
    <dataValidation allowBlank="1" showInputMessage="1" showErrorMessage="1" prompt="The number of teams is guessed from the number of team members, but you can just put the number of teams in here youself if you prefer." sqref="C6:D6" xr:uid="{00000000-0002-0000-0100-000000000000}"/>
  </dataValidations>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152400</xdr:colOff>
                    <xdr:row>24</xdr:row>
                    <xdr:rowOff>57150</xdr:rowOff>
                  </from>
                  <to>
                    <xdr:col>0</xdr:col>
                    <xdr:colOff>676275</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0"/>
  <sheetViews>
    <sheetView zoomScaleNormal="100" workbookViewId="0">
      <selection activeCell="A2" sqref="A2:E2"/>
    </sheetView>
  </sheetViews>
  <sheetFormatPr defaultRowHeight="12.75"/>
  <cols>
    <col min="1" max="1" width="35.7109375" style="273" customWidth="1"/>
    <col min="2" max="2" width="60.7109375" style="273" customWidth="1"/>
    <col min="3" max="3" width="10.7109375" style="273" customWidth="1"/>
    <col min="4" max="4" width="24.7109375" style="273" customWidth="1"/>
    <col min="5" max="5" width="2.7109375" style="273" hidden="1" customWidth="1"/>
    <col min="6" max="16384" width="9.140625" style="273"/>
  </cols>
  <sheetData>
    <row r="1" spans="1:5" ht="28.5" customHeight="1">
      <c r="A1" s="406" t="s">
        <v>224</v>
      </c>
      <c r="B1" s="406"/>
      <c r="C1" s="271"/>
      <c r="D1" s="272" t="s">
        <v>225</v>
      </c>
      <c r="E1" s="271"/>
    </row>
    <row r="2" spans="1:5" ht="139.5" customHeight="1">
      <c r="A2" s="405" t="s">
        <v>253</v>
      </c>
      <c r="B2" s="405"/>
      <c r="C2" s="405"/>
      <c r="D2" s="405"/>
      <c r="E2" s="405"/>
    </row>
    <row r="3" spans="1:5" s="274" customFormat="1" ht="21.95" customHeight="1">
      <c r="A3" s="407" t="s">
        <v>226</v>
      </c>
      <c r="B3" s="407"/>
      <c r="C3" s="407"/>
      <c r="D3" s="407"/>
      <c r="E3" s="407"/>
    </row>
    <row r="4" spans="1:5" ht="66.75" customHeight="1">
      <c r="A4" s="405" t="s">
        <v>258</v>
      </c>
      <c r="B4" s="405"/>
      <c r="C4" s="405"/>
      <c r="D4" s="405"/>
      <c r="E4" s="405"/>
    </row>
    <row r="5" spans="1:5" s="275" customFormat="1" ht="21.95" customHeight="1">
      <c r="A5" s="408" t="s">
        <v>227</v>
      </c>
      <c r="B5" s="408"/>
      <c r="C5" s="408"/>
      <c r="D5" s="408"/>
      <c r="E5" s="408"/>
    </row>
    <row r="6" spans="1:5" ht="57" customHeight="1">
      <c r="A6" s="405" t="s">
        <v>254</v>
      </c>
      <c r="B6" s="405"/>
      <c r="C6" s="405"/>
      <c r="D6" s="405"/>
      <c r="E6" s="405"/>
    </row>
    <row r="7" spans="1:5" s="275" customFormat="1" ht="21.95" customHeight="1">
      <c r="A7" s="408" t="s">
        <v>228</v>
      </c>
      <c r="B7" s="408"/>
      <c r="C7" s="408"/>
      <c r="D7" s="408"/>
      <c r="E7" s="408"/>
    </row>
    <row r="8" spans="1:5" ht="39" customHeight="1">
      <c r="A8" s="405" t="s">
        <v>229</v>
      </c>
      <c r="B8" s="405"/>
      <c r="C8" s="405"/>
      <c r="D8" s="405"/>
      <c r="E8" s="405"/>
    </row>
    <row r="9" spans="1:5" ht="66.75" customHeight="1">
      <c r="A9" s="405" t="s">
        <v>230</v>
      </c>
      <c r="B9" s="405"/>
      <c r="C9" s="405"/>
      <c r="D9" s="405"/>
      <c r="E9" s="405"/>
    </row>
    <row r="10" spans="1:5" s="275" customFormat="1" ht="21.95" customHeight="1">
      <c r="A10" s="408" t="s">
        <v>231</v>
      </c>
      <c r="B10" s="408"/>
      <c r="C10" s="408"/>
      <c r="D10" s="408"/>
      <c r="E10" s="408"/>
    </row>
    <row r="11" spans="1:5" ht="61.5" customHeight="1">
      <c r="A11" s="405" t="s">
        <v>232</v>
      </c>
      <c r="B11" s="405"/>
      <c r="C11" s="405"/>
      <c r="D11" s="405"/>
      <c r="E11" s="405"/>
    </row>
    <row r="12" spans="1:5" ht="112.5" customHeight="1">
      <c r="A12" s="405" t="s">
        <v>255</v>
      </c>
      <c r="B12" s="405"/>
      <c r="C12" s="405"/>
      <c r="D12" s="405"/>
      <c r="E12" s="405"/>
    </row>
    <row r="13" spans="1:5" s="275" customFormat="1" ht="21.95" customHeight="1">
      <c r="A13" s="408" t="s">
        <v>233</v>
      </c>
      <c r="B13" s="408"/>
      <c r="C13" s="408"/>
      <c r="D13" s="408"/>
      <c r="E13" s="408"/>
    </row>
    <row r="14" spans="1:5" ht="43.5" customHeight="1">
      <c r="A14" s="405" t="s">
        <v>234</v>
      </c>
      <c r="B14" s="405"/>
      <c r="C14" s="405"/>
      <c r="D14" s="405"/>
      <c r="E14" s="405"/>
    </row>
    <row r="15" spans="1:5" s="275" customFormat="1" ht="21.95" customHeight="1">
      <c r="A15" s="408" t="s">
        <v>235</v>
      </c>
      <c r="B15" s="408"/>
      <c r="C15" s="408"/>
      <c r="D15" s="408"/>
      <c r="E15" s="408"/>
    </row>
    <row r="16" spans="1:5" ht="39.75" customHeight="1">
      <c r="A16" s="405" t="s">
        <v>236</v>
      </c>
      <c r="B16" s="405"/>
      <c r="C16" s="405"/>
      <c r="D16" s="405"/>
      <c r="E16" s="405"/>
    </row>
    <row r="17" spans="1:5" s="275" customFormat="1" ht="21.95" customHeight="1">
      <c r="A17" s="408" t="s">
        <v>237</v>
      </c>
      <c r="B17" s="408"/>
      <c r="C17" s="408"/>
      <c r="D17" s="408"/>
      <c r="E17" s="408"/>
    </row>
    <row r="18" spans="1:5" ht="69.75" customHeight="1">
      <c r="A18" s="405" t="s">
        <v>257</v>
      </c>
      <c r="B18" s="405"/>
      <c r="C18" s="405"/>
      <c r="D18" s="405"/>
      <c r="E18" s="405"/>
    </row>
    <row r="19" spans="1:5" s="275" customFormat="1" ht="21.95" customHeight="1">
      <c r="A19" s="408" t="s">
        <v>238</v>
      </c>
      <c r="B19" s="408"/>
      <c r="C19" s="408"/>
      <c r="D19" s="408"/>
      <c r="E19" s="408"/>
    </row>
    <row r="20" spans="1:5" ht="130.5" customHeight="1">
      <c r="A20" s="405" t="s">
        <v>239</v>
      </c>
      <c r="B20" s="405"/>
      <c r="C20" s="405"/>
      <c r="D20" s="405"/>
      <c r="E20" s="405"/>
    </row>
    <row r="21" spans="1:5" s="275" customFormat="1" ht="21.95" customHeight="1">
      <c r="A21" s="408" t="s">
        <v>240</v>
      </c>
      <c r="B21" s="408"/>
      <c r="C21" s="408"/>
      <c r="D21" s="408"/>
      <c r="E21" s="408"/>
    </row>
    <row r="22" spans="1:5" ht="45.75" customHeight="1">
      <c r="A22" s="405" t="s">
        <v>241</v>
      </c>
      <c r="B22" s="405"/>
      <c r="C22" s="405"/>
      <c r="D22" s="405"/>
      <c r="E22" s="405"/>
    </row>
    <row r="23" spans="1:5" s="275" customFormat="1" ht="21.95" customHeight="1">
      <c r="A23" s="408" t="s">
        <v>242</v>
      </c>
      <c r="B23" s="408"/>
      <c r="C23" s="408"/>
      <c r="D23" s="408"/>
      <c r="E23" s="408"/>
    </row>
    <row r="24" spans="1:5" ht="37.5" customHeight="1">
      <c r="A24" s="405" t="s">
        <v>243</v>
      </c>
      <c r="B24" s="405"/>
      <c r="C24" s="405"/>
      <c r="D24" s="405"/>
      <c r="E24" s="405"/>
    </row>
    <row r="25" spans="1:5" ht="15" customHeight="1">
      <c r="A25" s="405" t="s">
        <v>244</v>
      </c>
      <c r="B25" s="405"/>
      <c r="C25" s="405"/>
      <c r="D25" s="405"/>
      <c r="E25" s="405"/>
    </row>
    <row r="26" spans="1:5" s="275" customFormat="1" ht="21.95" customHeight="1">
      <c r="A26" s="408" t="s">
        <v>245</v>
      </c>
      <c r="B26" s="408"/>
      <c r="C26" s="408"/>
      <c r="D26" s="408"/>
      <c r="E26" s="408"/>
    </row>
    <row r="27" spans="1:5" ht="37.5" customHeight="1">
      <c r="A27" s="405" t="s">
        <v>246</v>
      </c>
      <c r="B27" s="405"/>
      <c r="C27" s="405"/>
      <c r="D27" s="405"/>
      <c r="E27" s="405"/>
    </row>
    <row r="28" spans="1:5" ht="21.95" customHeight="1">
      <c r="A28" s="408" t="s">
        <v>247</v>
      </c>
      <c r="B28" s="408"/>
      <c r="C28" s="408"/>
      <c r="D28" s="408"/>
      <c r="E28" s="408"/>
    </row>
    <row r="29" spans="1:5" ht="28.5" customHeight="1">
      <c r="A29" s="411" t="s">
        <v>256</v>
      </c>
      <c r="B29" s="412"/>
      <c r="C29" s="412"/>
      <c r="D29" s="412"/>
      <c r="E29" s="276"/>
    </row>
    <row r="30" spans="1:5" ht="64.5" customHeight="1">
      <c r="A30" s="405" t="s">
        <v>248</v>
      </c>
      <c r="B30" s="405"/>
      <c r="C30" s="405"/>
      <c r="D30" s="405"/>
      <c r="E30" s="405"/>
    </row>
    <row r="31" spans="1:5" ht="36" customHeight="1">
      <c r="A31" s="277" t="s">
        <v>249</v>
      </c>
      <c r="B31" s="409"/>
      <c r="C31" s="409"/>
      <c r="D31" s="409"/>
      <c r="E31" s="278"/>
    </row>
    <row r="32" spans="1:5" s="281" customFormat="1" ht="36" customHeight="1">
      <c r="A32" s="277" t="s">
        <v>250</v>
      </c>
      <c r="B32" s="279"/>
      <c r="C32" s="277" t="s">
        <v>251</v>
      </c>
      <c r="D32" s="279"/>
      <c r="E32" s="280"/>
    </row>
    <row r="33" spans="1:5" ht="36" customHeight="1">
      <c r="A33" s="277" t="s">
        <v>252</v>
      </c>
      <c r="B33" s="410"/>
      <c r="C33" s="410"/>
      <c r="D33" s="410"/>
      <c r="E33" s="278"/>
    </row>
    <row r="34" spans="1:5" s="281" customFormat="1" ht="36" customHeight="1">
      <c r="A34" s="277" t="s">
        <v>93</v>
      </c>
      <c r="B34" s="279"/>
      <c r="C34" s="277" t="s">
        <v>251</v>
      </c>
      <c r="D34" s="279"/>
      <c r="E34" s="280"/>
    </row>
    <row r="35" spans="1:5" ht="36" customHeight="1"/>
    <row r="36" spans="1:5" ht="36" customHeight="1"/>
    <row r="37" spans="1:5" ht="36" customHeight="1"/>
    <row r="38" spans="1:5" ht="36" customHeight="1"/>
    <row r="39" spans="1:5" ht="36" customHeight="1"/>
    <row r="40" spans="1:5" ht="36" customHeight="1"/>
  </sheetData>
  <mergeCells count="32">
    <mergeCell ref="B31:D31"/>
    <mergeCell ref="B33:D33"/>
    <mergeCell ref="A25:E25"/>
    <mergeCell ref="A26:E26"/>
    <mergeCell ref="A27:E27"/>
    <mergeCell ref="A28:E28"/>
    <mergeCell ref="A29:D29"/>
    <mergeCell ref="A30:E30"/>
    <mergeCell ref="A24:E24"/>
    <mergeCell ref="A13:E13"/>
    <mergeCell ref="A14:E14"/>
    <mergeCell ref="A15:E15"/>
    <mergeCell ref="A16:E16"/>
    <mergeCell ref="A17:E17"/>
    <mergeCell ref="A18:E18"/>
    <mergeCell ref="A19:E19"/>
    <mergeCell ref="A20:E20"/>
    <mergeCell ref="A21:E21"/>
    <mergeCell ref="A22:E22"/>
    <mergeCell ref="A23:E23"/>
    <mergeCell ref="A12:E12"/>
    <mergeCell ref="A1:B1"/>
    <mergeCell ref="A2:E2"/>
    <mergeCell ref="A3:E3"/>
    <mergeCell ref="A4:E4"/>
    <mergeCell ref="A5:E5"/>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0"/>
  <sheetViews>
    <sheetView zoomScaleNormal="100" workbookViewId="0">
      <selection sqref="A1:B1"/>
    </sheetView>
  </sheetViews>
  <sheetFormatPr defaultRowHeight="15"/>
  <cols>
    <col min="1" max="1" width="4" style="285" customWidth="1"/>
    <col min="2" max="2" width="107.42578125" style="287" customWidth="1"/>
    <col min="3" max="16384" width="9.140625" style="112"/>
  </cols>
  <sheetData>
    <row r="1" spans="1:2" ht="21.75" customHeight="1">
      <c r="A1" s="413" t="s">
        <v>99</v>
      </c>
      <c r="B1" s="413"/>
    </row>
    <row r="2" spans="1:2">
      <c r="B2" s="286"/>
    </row>
    <row r="3" spans="1:2" ht="21.75" customHeight="1">
      <c r="A3" s="110">
        <v>1</v>
      </c>
      <c r="B3" s="110" t="s">
        <v>138</v>
      </c>
    </row>
    <row r="4" spans="1:2" ht="35.25" customHeight="1">
      <c r="A4" s="110">
        <v>2</v>
      </c>
      <c r="B4" s="110" t="s">
        <v>147</v>
      </c>
    </row>
    <row r="5" spans="1:2" ht="84.75" customHeight="1">
      <c r="A5" s="110">
        <v>3</v>
      </c>
      <c r="B5" s="110" t="s">
        <v>262</v>
      </c>
    </row>
    <row r="6" spans="1:2" ht="37.5" customHeight="1">
      <c r="A6" s="110">
        <v>4</v>
      </c>
      <c r="B6" s="110" t="s">
        <v>53</v>
      </c>
    </row>
    <row r="7" spans="1:2" ht="89.25" customHeight="1">
      <c r="A7" s="110">
        <v>5</v>
      </c>
      <c r="B7" s="179" t="s">
        <v>263</v>
      </c>
    </row>
    <row r="8" spans="1:2" ht="44.25" customHeight="1">
      <c r="A8" s="110">
        <v>5</v>
      </c>
      <c r="B8" s="110" t="s">
        <v>100</v>
      </c>
    </row>
    <row r="9" spans="1:2" ht="23.25" customHeight="1">
      <c r="A9" s="110">
        <v>6</v>
      </c>
      <c r="B9" s="110" t="s">
        <v>209</v>
      </c>
    </row>
    <row r="10" spans="1:2" ht="23.25" customHeight="1">
      <c r="A10" s="110">
        <v>7</v>
      </c>
      <c r="B10" s="110" t="s">
        <v>52</v>
      </c>
    </row>
    <row r="11" spans="1:2" ht="24" customHeight="1">
      <c r="A11" s="110">
        <v>8</v>
      </c>
      <c r="B11" s="110" t="s">
        <v>51</v>
      </c>
    </row>
    <row r="12" spans="1:2" ht="39" customHeight="1">
      <c r="A12" s="110">
        <v>9</v>
      </c>
      <c r="B12" s="179" t="s">
        <v>264</v>
      </c>
    </row>
    <row r="13" spans="1:2" ht="21" customHeight="1">
      <c r="A13" s="110">
        <v>10</v>
      </c>
      <c r="B13" s="110" t="s">
        <v>50</v>
      </c>
    </row>
    <row r="14" spans="1:2" ht="32.25" customHeight="1">
      <c r="A14" s="110">
        <v>11</v>
      </c>
      <c r="B14" s="110" t="s">
        <v>265</v>
      </c>
    </row>
    <row r="15" spans="1:2" ht="15.75">
      <c r="A15" s="110"/>
      <c r="B15" s="113" t="s">
        <v>101</v>
      </c>
    </row>
    <row r="16" spans="1:2" ht="15.75">
      <c r="A16" s="110"/>
      <c r="B16" s="113"/>
    </row>
    <row r="17" spans="1:2" ht="15.75">
      <c r="A17" s="110"/>
      <c r="B17" s="114"/>
    </row>
    <row r="18" spans="1:2" ht="15.75">
      <c r="A18" s="110"/>
      <c r="B18" s="115"/>
    </row>
    <row r="19" spans="1:2" ht="15.75">
      <c r="A19" s="110"/>
      <c r="B19" s="115"/>
    </row>
    <row r="20" spans="1:2" ht="15.75">
      <c r="A20" s="110"/>
      <c r="B20" s="116" t="s">
        <v>162</v>
      </c>
    </row>
  </sheetData>
  <sheetProtection selectLockedCells="1"/>
  <mergeCells count="1">
    <mergeCell ref="A1:B1"/>
  </mergeCells>
  <phoneticPr fontId="6" type="noConversion"/>
  <pageMargins left="0.75" right="0.75" top="1" bottom="1" header="0.5" footer="0.5"/>
  <pageSetup paperSize="9" scale="79" orientation="portrait" horizontalDpi="4294967294"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8:Y86"/>
  <sheetViews>
    <sheetView workbookViewId="0">
      <selection activeCell="A8" sqref="A8:K8"/>
    </sheetView>
  </sheetViews>
  <sheetFormatPr defaultRowHeight="15.75"/>
  <cols>
    <col min="1" max="1" width="9.140625" style="106" customWidth="1"/>
    <col min="2" max="2" width="9.140625" style="104" customWidth="1"/>
    <col min="3" max="3" width="28.5703125" style="104" customWidth="1"/>
    <col min="4" max="4" width="11" style="104" customWidth="1"/>
    <col min="5" max="5" width="31.7109375" style="104" customWidth="1"/>
    <col min="6" max="6" width="9.140625" style="104" customWidth="1"/>
    <col min="7" max="7" width="1.85546875" style="104" customWidth="1"/>
    <col min="8" max="8" width="1.42578125" style="104" customWidth="1"/>
    <col min="9" max="9" width="4" style="104" customWidth="1"/>
    <col min="10" max="10" width="5.7109375" style="104" customWidth="1"/>
    <col min="11" max="11" width="17.140625" style="104" customWidth="1"/>
  </cols>
  <sheetData>
    <row r="8" spans="1:11" ht="39.75" customHeight="1">
      <c r="A8" s="454" t="s">
        <v>266</v>
      </c>
      <c r="B8" s="454"/>
      <c r="C8" s="454"/>
      <c r="D8" s="454"/>
      <c r="E8" s="454"/>
      <c r="F8" s="454"/>
      <c r="G8" s="454"/>
      <c r="H8" s="454"/>
      <c r="I8" s="454"/>
      <c r="J8" s="454"/>
      <c r="K8" s="454"/>
    </row>
    <row r="9" spans="1:11" ht="25.5" customHeight="1">
      <c r="A9" s="404" t="s">
        <v>102</v>
      </c>
      <c r="B9" s="404"/>
      <c r="C9" s="404"/>
      <c r="D9" s="404"/>
      <c r="E9" s="404"/>
      <c r="F9" s="404"/>
      <c r="G9" s="404"/>
      <c r="H9" s="404"/>
      <c r="I9" s="404"/>
      <c r="J9" s="404"/>
      <c r="K9" s="404"/>
    </row>
    <row r="10" spans="1:11" ht="39.75" customHeight="1">
      <c r="A10" s="455" t="s">
        <v>210</v>
      </c>
      <c r="B10" s="455"/>
      <c r="C10" s="455"/>
      <c r="D10" s="455"/>
      <c r="E10" s="455"/>
      <c r="F10" s="455"/>
      <c r="G10" s="455"/>
      <c r="H10" s="455"/>
      <c r="I10" s="455"/>
      <c r="J10" s="455"/>
      <c r="K10" s="455"/>
    </row>
    <row r="11" spans="1:11" ht="53.25" customHeight="1">
      <c r="A11" s="455" t="s">
        <v>128</v>
      </c>
      <c r="B11" s="455"/>
      <c r="C11" s="455"/>
      <c r="D11" s="455"/>
      <c r="E11" s="455"/>
      <c r="F11" s="455"/>
      <c r="G11" s="455"/>
      <c r="H11" s="455"/>
      <c r="I11" s="455"/>
      <c r="J11" s="455"/>
      <c r="K11" s="455"/>
    </row>
    <row r="12" spans="1:11" ht="54.75" customHeight="1">
      <c r="A12" s="455" t="s">
        <v>144</v>
      </c>
      <c r="B12" s="455"/>
      <c r="C12" s="455"/>
      <c r="D12" s="455"/>
      <c r="E12" s="455"/>
      <c r="F12" s="455"/>
      <c r="G12" s="455"/>
      <c r="H12" s="455"/>
      <c r="I12" s="455"/>
      <c r="J12" s="455"/>
      <c r="K12" s="455"/>
    </row>
    <row r="13" spans="1:11" ht="71.25" customHeight="1">
      <c r="A13" s="455" t="s">
        <v>103</v>
      </c>
      <c r="B13" s="455"/>
      <c r="C13" s="455"/>
      <c r="D13" s="455"/>
      <c r="E13" s="455"/>
      <c r="F13" s="455"/>
      <c r="G13" s="455"/>
      <c r="H13" s="455"/>
      <c r="I13" s="455"/>
      <c r="J13" s="455"/>
      <c r="K13" s="455"/>
    </row>
    <row r="14" spans="1:11" ht="84.75" customHeight="1">
      <c r="A14" s="455" t="s">
        <v>125</v>
      </c>
      <c r="B14" s="455"/>
      <c r="C14" s="455"/>
      <c r="D14" s="455"/>
      <c r="E14" s="455"/>
      <c r="F14" s="455"/>
      <c r="G14" s="455"/>
      <c r="H14" s="455"/>
      <c r="I14" s="455"/>
      <c r="J14" s="455"/>
      <c r="K14" s="455"/>
    </row>
    <row r="15" spans="1:11" ht="37.5" customHeight="1">
      <c r="A15" s="455" t="s">
        <v>132</v>
      </c>
      <c r="B15" s="455"/>
      <c r="C15" s="455"/>
      <c r="D15" s="455"/>
      <c r="E15" s="455"/>
      <c r="F15" s="455"/>
      <c r="G15" s="455"/>
      <c r="H15" s="455"/>
      <c r="I15" s="455"/>
      <c r="J15" s="455"/>
      <c r="K15" s="455"/>
    </row>
    <row r="16" spans="1:11" ht="18.75" customHeight="1">
      <c r="A16" s="455" t="s">
        <v>126</v>
      </c>
      <c r="B16" s="455"/>
      <c r="C16" s="455"/>
      <c r="D16" s="455"/>
      <c r="E16" s="455"/>
      <c r="F16" s="455"/>
      <c r="G16" s="455"/>
      <c r="H16" s="455"/>
      <c r="I16" s="455"/>
      <c r="J16" s="455"/>
      <c r="K16" s="455"/>
    </row>
    <row r="17" spans="1:11" ht="18.75" customHeight="1">
      <c r="A17" s="457"/>
      <c r="B17" s="457"/>
      <c r="C17" s="457"/>
      <c r="D17" s="177"/>
      <c r="E17" s="178"/>
      <c r="F17" s="463"/>
      <c r="G17" s="464"/>
      <c r="H17" s="464"/>
      <c r="I17" s="464"/>
      <c r="J17" s="464"/>
      <c r="K17" s="464"/>
    </row>
    <row r="18" spans="1:11" ht="15" customHeight="1">
      <c r="A18" s="423"/>
      <c r="B18" s="423"/>
      <c r="C18" s="423"/>
      <c r="D18" s="177"/>
      <c r="E18" s="178"/>
      <c r="F18" s="456"/>
      <c r="G18" s="456"/>
      <c r="H18" s="456"/>
      <c r="I18" s="456"/>
      <c r="J18" s="456"/>
      <c r="K18" s="456"/>
    </row>
    <row r="19" spans="1:11" ht="12" customHeight="1">
      <c r="A19" s="107"/>
      <c r="B19" s="107"/>
      <c r="C19" s="107"/>
      <c r="D19" s="107"/>
      <c r="E19" s="107"/>
      <c r="F19" s="107"/>
      <c r="G19" s="107"/>
      <c r="H19" s="107"/>
      <c r="I19" s="107"/>
      <c r="J19" s="107"/>
      <c r="K19" s="107"/>
    </row>
    <row r="20" spans="1:11" ht="24.75" customHeight="1">
      <c r="A20" s="404" t="s">
        <v>118</v>
      </c>
      <c r="B20" s="404"/>
      <c r="C20" s="404"/>
      <c r="D20" s="404"/>
      <c r="E20" s="404"/>
      <c r="F20" s="404"/>
      <c r="G20" s="404"/>
      <c r="H20" s="404"/>
      <c r="I20" s="404"/>
      <c r="J20" s="404"/>
      <c r="K20" s="404"/>
    </row>
    <row r="22" spans="1:11" ht="19.5" customHeight="1">
      <c r="A22" s="458" t="s">
        <v>127</v>
      </c>
      <c r="B22" s="458"/>
      <c r="C22" s="458"/>
      <c r="D22" s="458"/>
      <c r="E22" s="458"/>
      <c r="F22" s="458"/>
      <c r="G22" s="458"/>
      <c r="H22" s="458"/>
      <c r="I22" s="458"/>
      <c r="J22" s="458"/>
      <c r="K22" s="458"/>
    </row>
    <row r="23" spans="1:11" ht="18" customHeight="1" thickBot="1">
      <c r="A23" s="429" t="s">
        <v>104</v>
      </c>
      <c r="B23" s="429"/>
      <c r="C23" s="429"/>
      <c r="D23" s="429"/>
      <c r="E23" s="429"/>
      <c r="F23" s="429"/>
      <c r="G23" s="429"/>
      <c r="H23" s="429"/>
      <c r="I23" s="429"/>
      <c r="J23" s="429"/>
      <c r="K23" s="429"/>
    </row>
    <row r="24" spans="1:11" ht="19.5" thickTop="1" thickBot="1">
      <c r="A24" s="160"/>
      <c r="B24" s="160"/>
      <c r="C24" s="238" t="s">
        <v>28</v>
      </c>
      <c r="D24" s="239"/>
      <c r="E24" s="453" t="s">
        <v>267</v>
      </c>
      <c r="F24" s="453"/>
      <c r="G24" s="160"/>
      <c r="H24" s="160"/>
      <c r="I24" s="160"/>
      <c r="J24" s="160"/>
      <c r="K24" s="160"/>
    </row>
    <row r="25" spans="1:11" s="105" customFormat="1" ht="20.25" customHeight="1" thickTop="1" thickBot="1">
      <c r="A25" s="161"/>
      <c r="B25" s="162"/>
      <c r="C25" s="445" t="s">
        <v>272</v>
      </c>
      <c r="D25" s="446"/>
      <c r="E25" s="414" t="s">
        <v>269</v>
      </c>
      <c r="F25" s="415"/>
      <c r="G25" s="162"/>
      <c r="H25" s="162"/>
      <c r="I25" s="162"/>
      <c r="J25" s="162"/>
      <c r="K25" s="162"/>
    </row>
    <row r="26" spans="1:11" s="105" customFormat="1" ht="19.5" thickTop="1" thickBot="1">
      <c r="A26" s="181"/>
      <c r="B26" s="182"/>
      <c r="C26" s="240" t="s">
        <v>21</v>
      </c>
      <c r="D26" s="241"/>
      <c r="E26" s="414" t="s">
        <v>270</v>
      </c>
      <c r="F26" s="415"/>
      <c r="G26" s="182"/>
      <c r="H26" s="182"/>
      <c r="I26" s="182"/>
      <c r="J26" s="182"/>
      <c r="K26" s="182"/>
    </row>
    <row r="27" spans="1:11" s="105" customFormat="1" ht="19.5" thickTop="1" thickBot="1">
      <c r="A27" s="181"/>
      <c r="B27" s="182"/>
      <c r="C27" s="240" t="s">
        <v>268</v>
      </c>
      <c r="D27" s="241"/>
      <c r="E27" s="414" t="s">
        <v>271</v>
      </c>
      <c r="F27" s="415"/>
      <c r="G27" s="182"/>
      <c r="H27" s="182"/>
      <c r="I27" s="182"/>
      <c r="J27" s="182"/>
      <c r="K27" s="182"/>
    </row>
    <row r="28" spans="1:11" s="105" customFormat="1" ht="19.5" thickTop="1" thickBot="1">
      <c r="A28" s="181"/>
      <c r="B28" s="182"/>
      <c r="C28" s="240" t="s">
        <v>67</v>
      </c>
      <c r="D28" s="241"/>
      <c r="E28" s="414" t="s">
        <v>271</v>
      </c>
      <c r="F28" s="415"/>
      <c r="G28" s="182"/>
      <c r="H28" s="182"/>
      <c r="I28" s="182"/>
      <c r="J28" s="182"/>
      <c r="K28" s="182"/>
    </row>
    <row r="29" spans="1:11" s="105" customFormat="1" ht="18.75" thickTop="1">
      <c r="A29" s="161"/>
      <c r="B29" s="162"/>
      <c r="C29" s="163"/>
      <c r="D29" s="164"/>
      <c r="E29" s="163"/>
      <c r="F29" s="162"/>
      <c r="G29" s="162"/>
      <c r="H29" s="162"/>
      <c r="I29" s="162"/>
      <c r="J29" s="162"/>
      <c r="K29" s="162"/>
    </row>
    <row r="30" spans="1:11" s="105" customFormat="1" ht="18">
      <c r="A30" s="181"/>
      <c r="B30" s="182"/>
      <c r="C30" s="183"/>
      <c r="D30" s="184"/>
      <c r="E30" s="183"/>
      <c r="F30" s="182"/>
      <c r="G30" s="182"/>
      <c r="H30" s="182"/>
      <c r="I30" s="182"/>
      <c r="J30" s="182"/>
      <c r="K30" s="182"/>
    </row>
    <row r="31" spans="1:11" s="105" customFormat="1" ht="83.25" customHeight="1">
      <c r="A31" s="429" t="s">
        <v>273</v>
      </c>
      <c r="B31" s="429"/>
      <c r="C31" s="429"/>
      <c r="D31" s="429"/>
      <c r="E31" s="429"/>
      <c r="F31" s="429"/>
      <c r="G31" s="429"/>
      <c r="H31" s="429"/>
      <c r="I31" s="429"/>
      <c r="J31" s="429"/>
      <c r="K31" s="429"/>
    </row>
    <row r="32" spans="1:11" s="105" customFormat="1" ht="18.75" customHeight="1">
      <c r="A32" s="106"/>
      <c r="B32" s="106"/>
      <c r="C32" s="106"/>
      <c r="D32" s="106"/>
      <c r="E32" s="106"/>
      <c r="F32" s="106"/>
      <c r="G32" s="106"/>
      <c r="H32" s="106"/>
      <c r="I32" s="106"/>
      <c r="J32" s="106"/>
      <c r="K32" s="106"/>
    </row>
    <row r="33" spans="1:25">
      <c r="C33" s="108"/>
      <c r="E33" s="109"/>
    </row>
    <row r="34" spans="1:25" ht="19.5" customHeight="1">
      <c r="A34" s="458" t="s">
        <v>105</v>
      </c>
      <c r="B34" s="458"/>
      <c r="C34" s="458"/>
      <c r="D34" s="458"/>
      <c r="E34" s="458"/>
      <c r="F34" s="458"/>
      <c r="G34" s="458"/>
      <c r="H34" s="458"/>
      <c r="I34" s="458"/>
      <c r="J34" s="458"/>
      <c r="K34" s="458"/>
    </row>
    <row r="35" spans="1:25" ht="49.5" customHeight="1">
      <c r="A35" s="429" t="s">
        <v>155</v>
      </c>
      <c r="B35" s="429"/>
      <c r="C35" s="429"/>
      <c r="D35" s="429"/>
      <c r="E35" s="429"/>
      <c r="F35" s="429"/>
      <c r="G35" s="429"/>
      <c r="H35" s="429"/>
      <c r="I35" s="429"/>
      <c r="J35" s="429"/>
      <c r="K35" s="429"/>
    </row>
    <row r="36" spans="1:25" ht="12.75" customHeight="1" thickBot="1">
      <c r="A36" s="159"/>
      <c r="B36" s="159"/>
      <c r="C36" s="159"/>
      <c r="D36" s="159"/>
      <c r="E36" s="165"/>
      <c r="F36" s="159"/>
      <c r="G36" s="159"/>
      <c r="H36" s="159"/>
      <c r="I36" s="159"/>
      <c r="J36" s="159"/>
      <c r="K36" s="159"/>
      <c r="L36" s="160"/>
      <c r="M36" s="160"/>
      <c r="N36" s="160"/>
      <c r="O36" s="160"/>
      <c r="P36" s="160"/>
      <c r="Q36" s="160"/>
      <c r="R36" s="160"/>
      <c r="S36" s="160"/>
      <c r="T36" s="160"/>
      <c r="U36" s="160"/>
      <c r="V36" s="160"/>
      <c r="W36" s="160"/>
      <c r="X36" s="160"/>
      <c r="Y36" s="160"/>
    </row>
    <row r="37" spans="1:25" s="105" customFormat="1" ht="22.5" customHeight="1" thickTop="1" thickBot="1">
      <c r="A37" s="161"/>
      <c r="B37" s="418" t="s">
        <v>150</v>
      </c>
      <c r="C37" s="419"/>
      <c r="D37" s="169"/>
      <c r="E37" s="242" t="s">
        <v>151</v>
      </c>
      <c r="F37" s="169"/>
      <c r="G37" s="426" t="s">
        <v>152</v>
      </c>
      <c r="H37" s="427"/>
      <c r="I37" s="427"/>
      <c r="J37" s="427"/>
      <c r="K37" s="428"/>
      <c r="L37" s="166"/>
      <c r="M37" s="166"/>
      <c r="N37" s="166"/>
      <c r="O37" s="166"/>
      <c r="P37" s="166"/>
      <c r="Q37" s="173"/>
      <c r="R37" s="166"/>
      <c r="S37" s="166"/>
      <c r="T37" s="166"/>
      <c r="U37" s="170"/>
      <c r="V37" s="170"/>
      <c r="W37" s="170"/>
      <c r="X37" s="170"/>
      <c r="Y37" s="170"/>
    </row>
    <row r="38" spans="1:25" s="105" customFormat="1" ht="30.75" customHeight="1" thickTop="1" thickBot="1">
      <c r="A38" s="168"/>
      <c r="B38" s="424" t="s">
        <v>274</v>
      </c>
      <c r="C38" s="425"/>
      <c r="D38" s="162"/>
      <c r="E38" s="243"/>
      <c r="F38" s="162"/>
      <c r="G38" s="442"/>
      <c r="H38" s="443"/>
      <c r="I38" s="443"/>
      <c r="J38" s="443"/>
      <c r="K38" s="444"/>
      <c r="L38" s="166"/>
      <c r="M38" s="166"/>
      <c r="N38" s="166"/>
      <c r="O38" s="166"/>
      <c r="P38" s="166"/>
      <c r="Q38" s="173"/>
      <c r="R38" s="166"/>
      <c r="S38" s="166"/>
      <c r="T38" s="166"/>
      <c r="U38" s="171"/>
      <c r="V38" s="172"/>
      <c r="W38" s="172"/>
      <c r="X38" s="172"/>
      <c r="Y38" s="172"/>
    </row>
    <row r="39" spans="1:25" s="105" customFormat="1" ht="18.75" customHeight="1" thickTop="1">
      <c r="A39" s="161"/>
      <c r="B39" s="447" t="s">
        <v>275</v>
      </c>
      <c r="C39" s="448"/>
      <c r="D39" s="175"/>
      <c r="E39" s="430" t="s">
        <v>207</v>
      </c>
      <c r="F39" s="176"/>
      <c r="G39" s="433" t="s">
        <v>208</v>
      </c>
      <c r="H39" s="434"/>
      <c r="I39" s="434"/>
      <c r="J39" s="434"/>
      <c r="K39" s="435"/>
      <c r="L39" s="166"/>
      <c r="M39" s="166"/>
      <c r="N39" s="166"/>
      <c r="O39" s="166"/>
      <c r="P39" s="166"/>
      <c r="Q39" s="173"/>
      <c r="R39" s="166"/>
      <c r="S39" s="166"/>
      <c r="T39" s="166"/>
      <c r="U39" s="171"/>
      <c r="V39" s="171"/>
      <c r="W39" s="171"/>
      <c r="X39" s="171"/>
      <c r="Y39" s="171"/>
    </row>
    <row r="40" spans="1:25" s="105" customFormat="1" ht="18.75" customHeight="1">
      <c r="A40" s="161"/>
      <c r="B40" s="449"/>
      <c r="C40" s="450"/>
      <c r="D40" s="175"/>
      <c r="E40" s="431"/>
      <c r="F40" s="176"/>
      <c r="G40" s="436"/>
      <c r="H40" s="437"/>
      <c r="I40" s="437"/>
      <c r="J40" s="437"/>
      <c r="K40" s="438"/>
      <c r="L40" s="166"/>
      <c r="M40" s="166"/>
      <c r="N40" s="166"/>
      <c r="O40" s="166"/>
      <c r="P40" s="166"/>
      <c r="Q40" s="173"/>
      <c r="R40" s="166"/>
      <c r="S40" s="166"/>
      <c r="T40" s="166"/>
      <c r="U40" s="171"/>
      <c r="V40" s="171"/>
      <c r="W40" s="171"/>
      <c r="X40" s="171"/>
      <c r="Y40" s="171"/>
    </row>
    <row r="41" spans="1:25" s="105" customFormat="1" ht="18.75" customHeight="1">
      <c r="A41" s="161"/>
      <c r="B41" s="449"/>
      <c r="C41" s="450"/>
      <c r="D41" s="175"/>
      <c r="E41" s="431"/>
      <c r="F41" s="176"/>
      <c r="G41" s="436"/>
      <c r="H41" s="437"/>
      <c r="I41" s="437"/>
      <c r="J41" s="437"/>
      <c r="K41" s="438"/>
      <c r="L41" s="166"/>
      <c r="M41" s="166"/>
      <c r="N41" s="166"/>
      <c r="O41" s="166"/>
      <c r="P41" s="166"/>
      <c r="Q41" s="173"/>
      <c r="R41" s="166"/>
      <c r="S41" s="166"/>
      <c r="T41" s="166"/>
      <c r="U41" s="171"/>
      <c r="V41" s="171"/>
      <c r="W41" s="171"/>
      <c r="X41" s="171"/>
      <c r="Y41" s="171"/>
    </row>
    <row r="42" spans="1:25" s="105" customFormat="1" ht="18.75" customHeight="1">
      <c r="A42" s="161"/>
      <c r="B42" s="449"/>
      <c r="C42" s="450"/>
      <c r="D42" s="175"/>
      <c r="E42" s="431"/>
      <c r="F42" s="176"/>
      <c r="G42" s="436"/>
      <c r="H42" s="437"/>
      <c r="I42" s="437"/>
      <c r="J42" s="437"/>
      <c r="K42" s="438"/>
      <c r="L42" s="166"/>
      <c r="M42" s="166"/>
      <c r="N42" s="166"/>
      <c r="O42" s="166"/>
      <c r="P42" s="166"/>
      <c r="Q42" s="173"/>
      <c r="R42" s="166"/>
      <c r="S42" s="166"/>
      <c r="T42" s="166"/>
      <c r="U42" s="171"/>
      <c r="V42" s="171"/>
      <c r="W42" s="171"/>
      <c r="X42" s="171"/>
      <c r="Y42" s="171"/>
    </row>
    <row r="43" spans="1:25" s="105" customFormat="1" ht="18.75" customHeight="1">
      <c r="A43" s="161"/>
      <c r="B43" s="449"/>
      <c r="C43" s="450"/>
      <c r="D43" s="175"/>
      <c r="E43" s="431"/>
      <c r="F43" s="176"/>
      <c r="G43" s="436"/>
      <c r="H43" s="437"/>
      <c r="I43" s="437"/>
      <c r="J43" s="437"/>
      <c r="K43" s="438"/>
      <c r="L43" s="166"/>
      <c r="M43" s="166"/>
      <c r="N43" s="166"/>
      <c r="O43" s="166"/>
      <c r="P43" s="166"/>
      <c r="Q43" s="173"/>
      <c r="R43" s="166"/>
      <c r="S43" s="166"/>
      <c r="T43" s="166"/>
      <c r="U43" s="171"/>
      <c r="V43" s="171"/>
      <c r="W43" s="171"/>
      <c r="X43" s="171"/>
      <c r="Y43" s="171"/>
    </row>
    <row r="44" spans="1:25" s="105" customFormat="1" ht="18.75" customHeight="1">
      <c r="A44" s="161"/>
      <c r="B44" s="449"/>
      <c r="C44" s="450"/>
      <c r="D44" s="175"/>
      <c r="E44" s="431"/>
      <c r="F44" s="176"/>
      <c r="G44" s="436"/>
      <c r="H44" s="437"/>
      <c r="I44" s="437"/>
      <c r="J44" s="437"/>
      <c r="K44" s="438"/>
      <c r="L44" s="166"/>
      <c r="M44" s="166"/>
      <c r="N44" s="166"/>
      <c r="O44" s="166"/>
      <c r="P44" s="166"/>
      <c r="Q44" s="173"/>
      <c r="R44" s="166"/>
      <c r="S44" s="166"/>
      <c r="T44" s="166"/>
      <c r="U44" s="171"/>
      <c r="V44" s="171"/>
      <c r="W44" s="171"/>
      <c r="X44" s="171"/>
      <c r="Y44" s="171"/>
    </row>
    <row r="45" spans="1:25" s="105" customFormat="1" ht="18.75" customHeight="1">
      <c r="A45" s="161"/>
      <c r="B45" s="449"/>
      <c r="C45" s="450"/>
      <c r="D45" s="175"/>
      <c r="E45" s="431"/>
      <c r="F45" s="176"/>
      <c r="G45" s="436"/>
      <c r="H45" s="437"/>
      <c r="I45" s="437"/>
      <c r="J45" s="437"/>
      <c r="K45" s="438"/>
      <c r="L45" s="166"/>
      <c r="M45" s="166"/>
      <c r="N45" s="166"/>
      <c r="O45" s="166"/>
      <c r="P45" s="166"/>
      <c r="Q45" s="173"/>
      <c r="R45" s="166"/>
      <c r="S45" s="166"/>
      <c r="T45" s="166"/>
      <c r="U45" s="171"/>
      <c r="V45" s="171"/>
      <c r="W45" s="171"/>
      <c r="X45" s="171"/>
      <c r="Y45" s="171"/>
    </row>
    <row r="46" spans="1:25" s="105" customFormat="1" ht="18.75" customHeight="1">
      <c r="A46" s="161"/>
      <c r="B46" s="449"/>
      <c r="C46" s="450"/>
      <c r="D46" s="175"/>
      <c r="E46" s="431"/>
      <c r="F46" s="176"/>
      <c r="G46" s="436"/>
      <c r="H46" s="437"/>
      <c r="I46" s="437"/>
      <c r="J46" s="437"/>
      <c r="K46" s="438"/>
      <c r="L46" s="166"/>
      <c r="M46" s="166"/>
      <c r="N46" s="166"/>
      <c r="O46" s="166"/>
      <c r="P46" s="166"/>
      <c r="Q46" s="173"/>
      <c r="R46" s="166"/>
      <c r="S46" s="166"/>
      <c r="T46" s="166"/>
      <c r="U46" s="171"/>
      <c r="V46" s="171"/>
      <c r="W46" s="171"/>
      <c r="X46" s="171"/>
      <c r="Y46" s="171"/>
    </row>
    <row r="47" spans="1:25" s="105" customFormat="1" ht="18.75" customHeight="1">
      <c r="A47" s="161"/>
      <c r="B47" s="449"/>
      <c r="C47" s="450"/>
      <c r="D47" s="175"/>
      <c r="E47" s="431"/>
      <c r="F47" s="176"/>
      <c r="G47" s="436"/>
      <c r="H47" s="437"/>
      <c r="I47" s="437"/>
      <c r="J47" s="437"/>
      <c r="K47" s="438"/>
      <c r="L47" s="166"/>
      <c r="M47" s="166"/>
      <c r="N47" s="166"/>
      <c r="O47" s="166"/>
      <c r="P47" s="166"/>
      <c r="Q47" s="166"/>
      <c r="R47" s="166"/>
      <c r="S47" s="166"/>
      <c r="T47" s="166"/>
      <c r="U47" s="171"/>
      <c r="V47" s="171"/>
      <c r="W47" s="171"/>
      <c r="X47" s="171"/>
      <c r="Y47" s="171"/>
    </row>
    <row r="48" spans="1:25" s="105" customFormat="1" ht="18.75" customHeight="1" thickBot="1">
      <c r="A48" s="161"/>
      <c r="B48" s="451"/>
      <c r="C48" s="452"/>
      <c r="D48" s="175"/>
      <c r="E48" s="432"/>
      <c r="F48" s="176"/>
      <c r="G48" s="439"/>
      <c r="H48" s="440"/>
      <c r="I48" s="440"/>
      <c r="J48" s="440"/>
      <c r="K48" s="441"/>
      <c r="L48" s="166"/>
      <c r="M48" s="166"/>
      <c r="N48" s="166"/>
      <c r="O48" s="166"/>
      <c r="P48" s="166"/>
      <c r="Q48" s="166"/>
      <c r="R48" s="166"/>
      <c r="S48" s="166"/>
      <c r="T48" s="166"/>
      <c r="U48" s="171"/>
      <c r="V48" s="171"/>
      <c r="W48" s="171"/>
      <c r="X48" s="171"/>
      <c r="Y48" s="171"/>
    </row>
    <row r="49" spans="1:25" ht="13.5" thickTop="1">
      <c r="A49" s="160"/>
      <c r="B49" s="160"/>
      <c r="C49" s="167"/>
      <c r="D49" s="160"/>
      <c r="E49" s="167"/>
      <c r="F49" s="160"/>
      <c r="G49" s="160"/>
      <c r="H49" s="160"/>
      <c r="I49" s="160"/>
      <c r="J49" s="160"/>
      <c r="K49" s="160"/>
      <c r="L49" s="160"/>
      <c r="M49" s="160"/>
      <c r="N49" s="160"/>
      <c r="O49" s="160"/>
      <c r="P49" s="160"/>
      <c r="Q49" s="160"/>
      <c r="R49" s="160"/>
      <c r="S49" s="160"/>
      <c r="T49" s="160"/>
      <c r="U49" s="160"/>
      <c r="V49" s="160"/>
      <c r="W49" s="160"/>
      <c r="X49" s="160"/>
      <c r="Y49" s="160"/>
    </row>
    <row r="50" spans="1:25" ht="12.75" customHeight="1" thickBot="1">
      <c r="A50" s="159"/>
      <c r="B50" s="159"/>
      <c r="C50" s="159"/>
      <c r="D50" s="159"/>
      <c r="E50" s="159"/>
      <c r="F50" s="159"/>
      <c r="G50" s="159"/>
      <c r="H50" s="159"/>
      <c r="I50" s="159"/>
      <c r="J50" s="159"/>
      <c r="K50" s="159"/>
      <c r="L50" s="160"/>
      <c r="M50" s="160"/>
      <c r="N50" s="160"/>
      <c r="O50" s="160"/>
      <c r="P50" s="160"/>
      <c r="Q50" s="160"/>
      <c r="R50" s="160"/>
      <c r="S50" s="160"/>
      <c r="T50" s="160"/>
      <c r="U50" s="160"/>
      <c r="V50" s="160"/>
      <c r="W50" s="160"/>
      <c r="X50" s="160"/>
      <c r="Y50" s="160"/>
    </row>
    <row r="51" spans="1:25" s="105" customFormat="1" ht="22.5" customHeight="1" thickTop="1" thickBot="1">
      <c r="A51" s="161"/>
      <c r="B51" s="418" t="s">
        <v>153</v>
      </c>
      <c r="C51" s="419"/>
      <c r="D51" s="169" t="s">
        <v>145</v>
      </c>
      <c r="E51" s="242" t="s">
        <v>154</v>
      </c>
      <c r="F51" s="162"/>
      <c r="G51" s="426" t="s">
        <v>107</v>
      </c>
      <c r="H51" s="427"/>
      <c r="I51" s="427"/>
      <c r="J51" s="427"/>
      <c r="K51" s="428"/>
      <c r="L51" s="166"/>
      <c r="M51" s="166"/>
      <c r="N51" s="166"/>
      <c r="O51" s="166"/>
      <c r="P51" s="166"/>
      <c r="Q51" s="166"/>
      <c r="R51" s="166"/>
      <c r="S51" s="166"/>
      <c r="T51" s="166"/>
      <c r="U51" s="166"/>
      <c r="V51" s="166"/>
      <c r="W51" s="166"/>
      <c r="X51" s="166"/>
      <c r="Y51" s="166"/>
    </row>
    <row r="52" spans="1:25" s="105" customFormat="1" ht="30.75" customHeight="1" thickTop="1" thickBot="1">
      <c r="A52" s="168"/>
      <c r="B52" s="424" t="s">
        <v>276</v>
      </c>
      <c r="C52" s="425"/>
      <c r="D52" s="162"/>
      <c r="E52" s="244" t="s">
        <v>276</v>
      </c>
      <c r="F52" s="162"/>
      <c r="G52" s="442" t="s">
        <v>277</v>
      </c>
      <c r="H52" s="443"/>
      <c r="I52" s="443"/>
      <c r="J52" s="443"/>
      <c r="K52" s="444"/>
    </row>
    <row r="53" spans="1:25" s="105" customFormat="1" ht="18.75" customHeight="1" thickTop="1" thickBot="1">
      <c r="A53" s="161"/>
      <c r="B53" s="416" t="s">
        <v>130</v>
      </c>
      <c r="C53" s="417"/>
      <c r="D53" s="175"/>
      <c r="E53" s="245" t="s">
        <v>108</v>
      </c>
      <c r="F53" s="176"/>
      <c r="G53" s="420" t="s">
        <v>108</v>
      </c>
      <c r="H53" s="421"/>
      <c r="I53" s="421"/>
      <c r="J53" s="421"/>
      <c r="K53" s="422"/>
    </row>
    <row r="54" spans="1:25" s="105" customFormat="1" ht="18.75" customHeight="1" thickTop="1" thickBot="1">
      <c r="A54" s="161"/>
      <c r="B54" s="416" t="s">
        <v>109</v>
      </c>
      <c r="C54" s="417"/>
      <c r="D54" s="175"/>
      <c r="E54" s="245" t="s">
        <v>109</v>
      </c>
      <c r="F54" s="176"/>
      <c r="G54" s="420" t="s">
        <v>109</v>
      </c>
      <c r="H54" s="421"/>
      <c r="I54" s="421"/>
      <c r="J54" s="421"/>
      <c r="K54" s="422"/>
    </row>
    <row r="55" spans="1:25" s="105" customFormat="1" ht="18.75" customHeight="1" thickTop="1" thickBot="1">
      <c r="A55" s="161"/>
      <c r="B55" s="416" t="s">
        <v>110</v>
      </c>
      <c r="C55" s="417"/>
      <c r="D55" s="175"/>
      <c r="E55" s="245" t="s">
        <v>110</v>
      </c>
      <c r="F55" s="176"/>
      <c r="G55" s="420" t="s">
        <v>110</v>
      </c>
      <c r="H55" s="421"/>
      <c r="I55" s="421"/>
      <c r="J55" s="421"/>
      <c r="K55" s="422"/>
    </row>
    <row r="56" spans="1:25" s="105" customFormat="1" ht="18.75" customHeight="1" thickTop="1" thickBot="1">
      <c r="A56" s="161"/>
      <c r="B56" s="460" t="s">
        <v>111</v>
      </c>
      <c r="C56" s="461"/>
      <c r="D56" s="175"/>
      <c r="E56" s="245" t="s">
        <v>111</v>
      </c>
      <c r="F56" s="176"/>
      <c r="G56" s="420" t="s">
        <v>111</v>
      </c>
      <c r="H56" s="421"/>
      <c r="I56" s="421"/>
      <c r="J56" s="421"/>
      <c r="K56" s="422"/>
    </row>
    <row r="57" spans="1:25" s="105" customFormat="1" ht="18.75" customHeight="1" thickTop="1" thickBot="1">
      <c r="A57" s="161"/>
      <c r="B57" s="460" t="s">
        <v>112</v>
      </c>
      <c r="C57" s="461"/>
      <c r="D57" s="175"/>
      <c r="E57" s="245" t="s">
        <v>112</v>
      </c>
      <c r="F57" s="176"/>
      <c r="G57" s="420" t="s">
        <v>112</v>
      </c>
      <c r="H57" s="421"/>
      <c r="I57" s="421"/>
      <c r="J57" s="421"/>
      <c r="K57" s="422"/>
    </row>
    <row r="58" spans="1:25" s="105" customFormat="1" ht="18.75" customHeight="1" thickTop="1" thickBot="1">
      <c r="A58" s="161"/>
      <c r="B58" s="416" t="s">
        <v>113</v>
      </c>
      <c r="C58" s="417"/>
      <c r="D58" s="175"/>
      <c r="E58" s="245" t="s">
        <v>113</v>
      </c>
      <c r="F58" s="176"/>
      <c r="G58" s="420" t="s">
        <v>113</v>
      </c>
      <c r="H58" s="421"/>
      <c r="I58" s="421"/>
      <c r="J58" s="421"/>
      <c r="K58" s="422"/>
    </row>
    <row r="59" spans="1:25" s="105" customFormat="1" ht="18.75" customHeight="1" thickTop="1" thickBot="1">
      <c r="A59" s="161"/>
      <c r="B59" s="416" t="s">
        <v>114</v>
      </c>
      <c r="C59" s="417"/>
      <c r="D59" s="175"/>
      <c r="E59" s="245" t="s">
        <v>114</v>
      </c>
      <c r="F59" s="176"/>
      <c r="G59" s="420" t="s">
        <v>114</v>
      </c>
      <c r="H59" s="421"/>
      <c r="I59" s="421"/>
      <c r="J59" s="421"/>
      <c r="K59" s="422"/>
    </row>
    <row r="60" spans="1:25" s="105" customFormat="1" ht="18.75" customHeight="1" thickTop="1" thickBot="1">
      <c r="A60" s="161"/>
      <c r="B60" s="416" t="s">
        <v>112</v>
      </c>
      <c r="C60" s="417"/>
      <c r="D60" s="175"/>
      <c r="E60" s="245" t="s">
        <v>112</v>
      </c>
      <c r="F60" s="176"/>
      <c r="G60" s="420" t="s">
        <v>112</v>
      </c>
      <c r="H60" s="421"/>
      <c r="I60" s="421"/>
      <c r="J60" s="421"/>
      <c r="K60" s="422"/>
    </row>
    <row r="61" spans="1:25" s="105" customFormat="1" ht="18.75" customHeight="1" thickTop="1" thickBot="1">
      <c r="A61" s="161"/>
      <c r="B61" s="416" t="s">
        <v>115</v>
      </c>
      <c r="C61" s="417"/>
      <c r="D61" s="175"/>
      <c r="E61" s="245" t="s">
        <v>115</v>
      </c>
      <c r="F61" s="176"/>
      <c r="G61" s="420" t="s">
        <v>115</v>
      </c>
      <c r="H61" s="421"/>
      <c r="I61" s="421"/>
      <c r="J61" s="421"/>
      <c r="K61" s="422"/>
    </row>
    <row r="62" spans="1:25" s="105" customFormat="1" ht="18.75" customHeight="1" thickTop="1" thickBot="1">
      <c r="A62" s="161"/>
      <c r="B62" s="416" t="s">
        <v>146</v>
      </c>
      <c r="C62" s="417"/>
      <c r="D62" s="175"/>
      <c r="E62" s="245" t="s">
        <v>131</v>
      </c>
      <c r="F62" s="176"/>
      <c r="G62" s="420" t="s">
        <v>116</v>
      </c>
      <c r="H62" s="421"/>
      <c r="I62" s="421"/>
      <c r="J62" s="421"/>
      <c r="K62" s="422"/>
    </row>
    <row r="63" spans="1:25" ht="13.5" thickTop="1">
      <c r="A63" s="160"/>
      <c r="B63" s="160"/>
      <c r="C63" s="167"/>
      <c r="D63" s="160"/>
      <c r="E63" s="167"/>
      <c r="F63" s="160"/>
      <c r="G63" s="160"/>
      <c r="H63" s="160"/>
      <c r="I63" s="160"/>
      <c r="J63" s="160"/>
      <c r="K63" s="160"/>
    </row>
    <row r="64" spans="1:25">
      <c r="C64" s="156"/>
      <c r="E64" s="156"/>
    </row>
    <row r="65" spans="1:13" ht="18" customHeight="1">
      <c r="A65" s="458" t="s">
        <v>8</v>
      </c>
      <c r="B65" s="458"/>
      <c r="C65" s="458"/>
      <c r="D65" s="458"/>
      <c r="E65" s="458"/>
      <c r="F65" s="458"/>
      <c r="G65" s="458"/>
      <c r="H65" s="458"/>
      <c r="I65" s="458"/>
      <c r="J65" s="458"/>
      <c r="K65" s="458"/>
    </row>
    <row r="66" spans="1:13" ht="30.75" customHeight="1">
      <c r="A66" s="455" t="s">
        <v>142</v>
      </c>
      <c r="B66" s="455"/>
      <c r="C66" s="455"/>
      <c r="D66" s="455"/>
      <c r="E66" s="455"/>
      <c r="F66" s="455"/>
      <c r="G66" s="455"/>
      <c r="H66" s="455"/>
      <c r="I66" s="455"/>
      <c r="J66" s="455"/>
      <c r="K66" s="455"/>
    </row>
    <row r="67" spans="1:13" ht="18.75" customHeight="1">
      <c r="A67" s="28"/>
      <c r="B67" s="28"/>
      <c r="C67" s="28"/>
      <c r="D67" s="28"/>
      <c r="E67" s="28"/>
      <c r="F67" s="28"/>
      <c r="G67" s="28"/>
      <c r="H67" s="28"/>
      <c r="I67" s="28"/>
      <c r="J67" s="28"/>
      <c r="K67" s="28"/>
    </row>
    <row r="68" spans="1:13" ht="18" customHeight="1">
      <c r="A68" s="458" t="s">
        <v>157</v>
      </c>
      <c r="B68" s="458"/>
      <c r="C68" s="458"/>
      <c r="D68" s="458"/>
      <c r="E68" s="458"/>
      <c r="F68" s="458"/>
      <c r="G68" s="458"/>
      <c r="H68" s="458"/>
      <c r="I68" s="458"/>
      <c r="J68" s="458"/>
      <c r="K68" s="458"/>
    </row>
    <row r="69" spans="1:13" ht="18" customHeight="1">
      <c r="A69" s="160"/>
      <c r="B69" s="459" t="s">
        <v>106</v>
      </c>
      <c r="C69" s="459"/>
      <c r="D69" s="429" t="s">
        <v>158</v>
      </c>
      <c r="E69" s="429"/>
      <c r="F69" s="429"/>
      <c r="G69" s="429"/>
      <c r="H69" s="429"/>
      <c r="I69" s="429"/>
      <c r="J69" s="429"/>
      <c r="K69" s="429"/>
      <c r="L69" s="174"/>
      <c r="M69" s="174"/>
    </row>
    <row r="70" spans="1:13" ht="18" customHeight="1">
      <c r="A70" s="160"/>
      <c r="B70" s="459" t="s">
        <v>156</v>
      </c>
      <c r="C70" s="459"/>
      <c r="D70" s="429" t="s">
        <v>158</v>
      </c>
      <c r="E70" s="429"/>
      <c r="F70" s="429"/>
      <c r="G70" s="429"/>
      <c r="H70" s="429"/>
      <c r="I70" s="429"/>
      <c r="J70" s="429"/>
      <c r="K70" s="429"/>
      <c r="L70" s="174"/>
      <c r="M70" s="174"/>
    </row>
    <row r="71" spans="1:13" ht="18" customHeight="1">
      <c r="A71" s="160"/>
      <c r="B71" s="459" t="s">
        <v>107</v>
      </c>
      <c r="C71" s="459"/>
      <c r="D71" s="429" t="s">
        <v>158</v>
      </c>
      <c r="E71" s="429"/>
      <c r="F71" s="429"/>
      <c r="G71" s="429"/>
      <c r="H71" s="429"/>
      <c r="I71" s="429"/>
      <c r="J71" s="429"/>
      <c r="K71" s="429"/>
      <c r="L71" s="174"/>
      <c r="M71" s="174"/>
    </row>
    <row r="72" spans="1:13" ht="18" customHeight="1">
      <c r="A72" s="160"/>
      <c r="B72" s="459" t="s">
        <v>163</v>
      </c>
      <c r="C72" s="459"/>
      <c r="D72" s="429" t="s">
        <v>158</v>
      </c>
      <c r="E72" s="429"/>
      <c r="F72" s="429"/>
      <c r="G72" s="429"/>
      <c r="H72" s="429"/>
      <c r="I72" s="429"/>
      <c r="J72" s="429"/>
      <c r="K72" s="429"/>
      <c r="L72" s="174"/>
      <c r="M72" s="174"/>
    </row>
    <row r="73" spans="1:13" ht="18" customHeight="1">
      <c r="A73" s="160"/>
      <c r="B73" s="459" t="s">
        <v>164</v>
      </c>
      <c r="C73" s="459"/>
      <c r="D73" s="429" t="s">
        <v>158</v>
      </c>
      <c r="E73" s="429"/>
      <c r="F73" s="429"/>
      <c r="G73" s="429"/>
      <c r="H73" s="429"/>
      <c r="I73" s="429"/>
      <c r="J73" s="429"/>
      <c r="K73" s="429"/>
      <c r="L73" s="174"/>
      <c r="M73" s="174"/>
    </row>
    <row r="74" spans="1:13" ht="18" customHeight="1">
      <c r="A74" s="160"/>
      <c r="B74" s="459" t="s">
        <v>165</v>
      </c>
      <c r="C74" s="459"/>
      <c r="D74" s="429" t="s">
        <v>158</v>
      </c>
      <c r="E74" s="429"/>
      <c r="F74" s="429"/>
      <c r="G74" s="429"/>
      <c r="H74" s="429"/>
      <c r="I74" s="429"/>
      <c r="J74" s="429"/>
      <c r="K74" s="429"/>
      <c r="L74" s="174"/>
      <c r="M74" s="174"/>
    </row>
    <row r="75" spans="1:13" ht="18" customHeight="1">
      <c r="A75" s="160"/>
      <c r="B75" s="459" t="s">
        <v>166</v>
      </c>
      <c r="C75" s="459"/>
      <c r="D75" s="429" t="s">
        <v>158</v>
      </c>
      <c r="E75" s="429"/>
      <c r="F75" s="429"/>
      <c r="G75" s="429"/>
      <c r="H75" s="429"/>
      <c r="I75" s="429"/>
      <c r="J75" s="429"/>
      <c r="K75" s="429"/>
      <c r="L75" s="174"/>
      <c r="M75" s="174"/>
    </row>
    <row r="76" spans="1:13" ht="12.75">
      <c r="A76" s="30"/>
      <c r="B76" s="28"/>
    </row>
    <row r="77" spans="1:13" ht="21" customHeight="1">
      <c r="A77" s="458" t="s">
        <v>133</v>
      </c>
      <c r="B77" s="458"/>
      <c r="C77" s="458"/>
      <c r="D77" s="458"/>
      <c r="E77" s="458"/>
      <c r="F77" s="458"/>
      <c r="G77" s="458"/>
      <c r="H77" s="458"/>
      <c r="I77" s="458"/>
      <c r="J77" s="458"/>
      <c r="K77" s="458"/>
    </row>
    <row r="78" spans="1:13" s="117" customFormat="1" ht="18" customHeight="1">
      <c r="A78" s="462"/>
      <c r="B78" s="462"/>
      <c r="C78" s="462"/>
      <c r="D78" s="462"/>
      <c r="E78" s="462"/>
      <c r="F78" s="462"/>
      <c r="G78" s="462"/>
      <c r="H78" s="462"/>
      <c r="I78" s="462"/>
      <c r="J78" s="462"/>
      <c r="K78" s="462"/>
    </row>
    <row r="79" spans="1:13" ht="31.5" customHeight="1">
      <c r="A79" s="455" t="s">
        <v>173</v>
      </c>
      <c r="B79" s="455"/>
      <c r="C79" s="455"/>
      <c r="D79" s="455"/>
      <c r="E79" s="455"/>
      <c r="F79" s="455"/>
      <c r="G79" s="455"/>
      <c r="H79" s="455"/>
      <c r="I79" s="455"/>
      <c r="J79" s="455"/>
      <c r="K79" s="455"/>
    </row>
    <row r="80" spans="1:13" ht="33.75" customHeight="1">
      <c r="A80" s="468" t="s">
        <v>119</v>
      </c>
      <c r="B80" s="468"/>
      <c r="C80" s="468"/>
      <c r="D80" s="468"/>
      <c r="E80" s="468"/>
      <c r="F80" s="468"/>
      <c r="G80" s="468"/>
      <c r="H80" s="468"/>
      <c r="I80" s="468"/>
      <c r="J80" s="468"/>
      <c r="K80" s="468"/>
    </row>
    <row r="81" spans="1:13" ht="15.75" customHeight="1">
      <c r="A81" s="107"/>
      <c r="B81" s="107"/>
      <c r="C81" s="107"/>
      <c r="D81" s="107"/>
      <c r="E81" s="107"/>
      <c r="F81" s="107"/>
      <c r="G81" s="107"/>
      <c r="H81" s="107"/>
      <c r="I81" s="107"/>
      <c r="J81" s="107"/>
      <c r="K81" s="107"/>
    </row>
    <row r="82" spans="1:13" ht="21.75" customHeight="1">
      <c r="A82" s="458" t="s">
        <v>167</v>
      </c>
      <c r="B82" s="458"/>
      <c r="C82" s="458"/>
      <c r="D82" s="458"/>
      <c r="E82" s="458"/>
      <c r="F82" s="458"/>
      <c r="G82" s="458"/>
      <c r="H82" s="458"/>
      <c r="I82" s="458"/>
      <c r="J82" s="458"/>
      <c r="K82" s="458"/>
    </row>
    <row r="83" spans="1:13" ht="120" customHeight="1">
      <c r="A83" s="459" t="s">
        <v>278</v>
      </c>
      <c r="B83" s="459"/>
      <c r="C83" s="459"/>
      <c r="D83" s="459"/>
      <c r="E83" s="459"/>
      <c r="F83" s="459"/>
      <c r="G83" s="459"/>
      <c r="H83" s="459"/>
      <c r="I83" s="459"/>
      <c r="J83" s="459"/>
      <c r="K83" s="459"/>
      <c r="L83" s="160"/>
      <c r="M83" s="160"/>
    </row>
    <row r="84" spans="1:13" ht="11.25" customHeight="1">
      <c r="A84" s="28"/>
      <c r="B84" s="28"/>
      <c r="C84" s="28"/>
      <c r="D84" s="28"/>
      <c r="E84" s="28"/>
      <c r="F84" s="28"/>
      <c r="G84" s="28"/>
      <c r="H84" s="28"/>
      <c r="I84" s="28"/>
      <c r="J84" s="28"/>
      <c r="K84" s="28"/>
    </row>
    <row r="85" spans="1:13" ht="22.5" customHeight="1">
      <c r="A85" s="458" t="s">
        <v>117</v>
      </c>
      <c r="B85" s="458"/>
      <c r="C85" s="458"/>
      <c r="D85" s="458"/>
      <c r="E85" s="458"/>
      <c r="F85" s="458"/>
      <c r="G85" s="458"/>
      <c r="H85" s="458"/>
      <c r="I85" s="458"/>
      <c r="J85" s="458"/>
      <c r="K85" s="458"/>
    </row>
    <row r="86" spans="1:13" s="112" customFormat="1" ht="19.5" customHeight="1">
      <c r="A86" s="465" t="s">
        <v>120</v>
      </c>
      <c r="B86" s="465"/>
      <c r="C86" s="465"/>
      <c r="D86" s="465"/>
      <c r="E86" s="466" t="s">
        <v>279</v>
      </c>
      <c r="F86" s="467"/>
      <c r="G86" s="467"/>
      <c r="H86" s="467"/>
      <c r="I86" s="467"/>
      <c r="J86" s="467"/>
      <c r="K86" s="467"/>
      <c r="L86" s="111"/>
    </row>
  </sheetData>
  <mergeCells count="82">
    <mergeCell ref="A86:D86"/>
    <mergeCell ref="E86:K86"/>
    <mergeCell ref="A79:K79"/>
    <mergeCell ref="A80:K80"/>
    <mergeCell ref="A66:K66"/>
    <mergeCell ref="A68:K68"/>
    <mergeCell ref="A77:K77"/>
    <mergeCell ref="D70:K70"/>
    <mergeCell ref="D71:K71"/>
    <mergeCell ref="D72:K72"/>
    <mergeCell ref="D73:K73"/>
    <mergeCell ref="A83:K83"/>
    <mergeCell ref="A78:K78"/>
    <mergeCell ref="A82:K82"/>
    <mergeCell ref="A85:K85"/>
    <mergeCell ref="A65:K65"/>
    <mergeCell ref="B74:C74"/>
    <mergeCell ref="D74:K74"/>
    <mergeCell ref="B75:C75"/>
    <mergeCell ref="D75:K75"/>
    <mergeCell ref="B72:C72"/>
    <mergeCell ref="B70:C70"/>
    <mergeCell ref="B73:C73"/>
    <mergeCell ref="B59:C59"/>
    <mergeCell ref="G54:K54"/>
    <mergeCell ref="G58:K58"/>
    <mergeCell ref="B53:C53"/>
    <mergeCell ref="B56:C56"/>
    <mergeCell ref="B69:C69"/>
    <mergeCell ref="B57:C57"/>
    <mergeCell ref="G57:K57"/>
    <mergeCell ref="B55:C55"/>
    <mergeCell ref="D69:K69"/>
    <mergeCell ref="B71:C71"/>
    <mergeCell ref="A8:K8"/>
    <mergeCell ref="A9:K9"/>
    <mergeCell ref="A12:K12"/>
    <mergeCell ref="F18:K18"/>
    <mergeCell ref="A14:K14"/>
    <mergeCell ref="A11:K11"/>
    <mergeCell ref="A13:K13"/>
    <mergeCell ref="A15:K15"/>
    <mergeCell ref="A10:K10"/>
    <mergeCell ref="A16:K16"/>
    <mergeCell ref="A17:C17"/>
    <mergeCell ref="F17:K17"/>
    <mergeCell ref="G56:K56"/>
    <mergeCell ref="G51:K51"/>
    <mergeCell ref="A23:K23"/>
    <mergeCell ref="E39:E48"/>
    <mergeCell ref="G39:K48"/>
    <mergeCell ref="G38:K38"/>
    <mergeCell ref="A35:K35"/>
    <mergeCell ref="C25:D25"/>
    <mergeCell ref="B39:C48"/>
    <mergeCell ref="E24:F24"/>
    <mergeCell ref="E25:F25"/>
    <mergeCell ref="E26:F26"/>
    <mergeCell ref="A34:K34"/>
    <mergeCell ref="B37:C37"/>
    <mergeCell ref="G37:K37"/>
    <mergeCell ref="B38:C38"/>
    <mergeCell ref="G53:K53"/>
    <mergeCell ref="A20:K20"/>
    <mergeCell ref="A18:C18"/>
    <mergeCell ref="B52:C52"/>
    <mergeCell ref="G55:K55"/>
    <mergeCell ref="G52:K52"/>
    <mergeCell ref="A22:K22"/>
    <mergeCell ref="A31:K31"/>
    <mergeCell ref="G60:K60"/>
    <mergeCell ref="B60:C60"/>
    <mergeCell ref="G62:K62"/>
    <mergeCell ref="B58:C58"/>
    <mergeCell ref="G61:K61"/>
    <mergeCell ref="B61:C61"/>
    <mergeCell ref="G59:K59"/>
    <mergeCell ref="E27:F27"/>
    <mergeCell ref="E28:F28"/>
    <mergeCell ref="B62:C62"/>
    <mergeCell ref="B54:C54"/>
    <mergeCell ref="B51:C51"/>
  </mergeCells>
  <phoneticPr fontId="6" type="noConversion"/>
  <hyperlinks>
    <hyperlink ref="E86" r:id="rId1" display="https://www.bsga.org/wp-content/uploads/2013/08/BSGARulesTramp2017-18.pdf" xr:uid="{00000000-0004-0000-0400-000000000000}"/>
    <hyperlink ref="E86:K86" r:id="rId2" display="http://www.bsga.org/" xr:uid="{00000000-0004-0000-0400-000001000000}"/>
  </hyperlinks>
  <pageMargins left="0.75" right="0.75" top="1" bottom="1" header="0.5" footer="0.5"/>
  <pageSetup paperSize="9" scale="72" fitToHeight="4" orientation="portrait" horizontalDpi="300" verticalDpi="3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92"/>
  <sheetViews>
    <sheetView topLeftCell="A44" workbookViewId="0">
      <pane xSplit="1" topLeftCell="B1" activePane="topRight" state="frozen"/>
      <selection pane="topRight" activeCell="A3" sqref="A3:D79"/>
    </sheetView>
  </sheetViews>
  <sheetFormatPr defaultColWidth="9.140625" defaultRowHeight="12.75"/>
  <cols>
    <col min="1" max="1" width="49" style="9" bestFit="1" customWidth="1"/>
    <col min="2" max="2" width="19.28515625" style="9" bestFit="1" customWidth="1"/>
    <col min="3" max="3" width="15.7109375" style="12" customWidth="1"/>
    <col min="4" max="5" width="24.5703125" style="12" customWidth="1"/>
    <col min="6" max="6" width="14.42578125" style="12" bestFit="1" customWidth="1"/>
    <col min="7" max="7" width="14.42578125" style="12" customWidth="1"/>
    <col min="8" max="8" width="33.42578125" style="12" bestFit="1" customWidth="1"/>
    <col min="9" max="9" width="17.42578125" style="12" bestFit="1" customWidth="1"/>
    <col min="10" max="16384" width="9.140625" style="9"/>
  </cols>
  <sheetData>
    <row r="1" spans="1:9" s="17" customFormat="1" ht="18">
      <c r="A1" s="14" t="s">
        <v>73</v>
      </c>
      <c r="B1" s="15" t="s">
        <v>0</v>
      </c>
      <c r="C1" s="16" t="s">
        <v>1</v>
      </c>
      <c r="D1" s="16" t="s">
        <v>75</v>
      </c>
      <c r="E1" s="16" t="s">
        <v>64</v>
      </c>
      <c r="F1" s="16" t="s">
        <v>31</v>
      </c>
      <c r="G1" s="16"/>
      <c r="H1" s="16" t="s">
        <v>32</v>
      </c>
      <c r="I1" s="16" t="s">
        <v>33</v>
      </c>
    </row>
    <row r="2" spans="1:9">
      <c r="A2" s="10" t="s">
        <v>34</v>
      </c>
      <c r="B2" s="10" t="s">
        <v>34</v>
      </c>
      <c r="C2" s="11" t="s">
        <v>34</v>
      </c>
      <c r="D2" s="122" t="s">
        <v>34</v>
      </c>
      <c r="E2" s="11" t="s">
        <v>34</v>
      </c>
      <c r="F2" s="125" t="s">
        <v>34</v>
      </c>
      <c r="G2" s="11"/>
      <c r="H2" s="11" t="s">
        <v>34</v>
      </c>
      <c r="I2" s="11" t="s">
        <v>34</v>
      </c>
    </row>
    <row r="3" spans="1:9">
      <c r="A3" s="10"/>
      <c r="B3" s="10"/>
      <c r="C3" s="11"/>
      <c r="D3" s="11"/>
      <c r="E3" s="11"/>
      <c r="F3" s="125"/>
      <c r="G3" s="11"/>
      <c r="H3" s="11"/>
      <c r="I3" s="11"/>
    </row>
    <row r="4" spans="1:9">
      <c r="A4" s="10"/>
      <c r="B4" s="58"/>
      <c r="C4" s="58"/>
      <c r="D4" s="11"/>
      <c r="E4" s="58" t="s">
        <v>34</v>
      </c>
      <c r="F4" s="125"/>
      <c r="G4" s="11"/>
      <c r="H4" s="58" t="s">
        <v>34</v>
      </c>
      <c r="I4" s="58" t="s">
        <v>34</v>
      </c>
    </row>
    <row r="5" spans="1:9">
      <c r="A5" s="10"/>
      <c r="B5" s="58"/>
      <c r="C5" s="58"/>
      <c r="D5" s="11"/>
      <c r="E5" s="58" t="s">
        <v>34</v>
      </c>
      <c r="F5" s="125"/>
      <c r="G5" s="11"/>
      <c r="H5" s="58" t="s">
        <v>34</v>
      </c>
      <c r="I5" s="58" t="s">
        <v>34</v>
      </c>
    </row>
    <row r="6" spans="1:9" ht="15">
      <c r="A6" s="10"/>
      <c r="B6" s="58"/>
      <c r="C6" s="58"/>
      <c r="D6" s="11"/>
      <c r="E6" s="126"/>
      <c r="F6" s="125"/>
      <c r="G6" s="11"/>
      <c r="H6" s="58" t="s">
        <v>34</v>
      </c>
      <c r="I6" s="58" t="s">
        <v>34</v>
      </c>
    </row>
    <row r="7" spans="1:9" ht="15">
      <c r="A7" s="119"/>
      <c r="B7" s="58"/>
      <c r="C7" s="58"/>
      <c r="D7" s="11"/>
      <c r="E7" s="126"/>
      <c r="F7" s="123"/>
      <c r="G7" s="11"/>
      <c r="H7" s="58"/>
      <c r="I7" s="58"/>
    </row>
    <row r="8" spans="1:9" ht="15">
      <c r="A8" s="10"/>
      <c r="B8" s="58"/>
      <c r="C8" s="58"/>
      <c r="D8" s="11"/>
      <c r="E8" s="124"/>
      <c r="F8" s="125"/>
      <c r="G8" s="11"/>
      <c r="H8" s="58" t="s">
        <v>34</v>
      </c>
      <c r="I8" s="58" t="s">
        <v>34</v>
      </c>
    </row>
    <row r="9" spans="1:9" ht="15">
      <c r="A9" s="10"/>
      <c r="B9" s="58"/>
      <c r="C9" s="58"/>
      <c r="D9" s="11"/>
      <c r="E9" s="124"/>
      <c r="F9" s="125"/>
      <c r="G9" s="11"/>
      <c r="H9" s="58" t="s">
        <v>34</v>
      </c>
      <c r="I9" s="58" t="s">
        <v>34</v>
      </c>
    </row>
    <row r="10" spans="1:9" ht="15">
      <c r="A10" s="10"/>
      <c r="B10" s="58"/>
      <c r="C10" s="58"/>
      <c r="D10" s="11"/>
      <c r="E10" s="126"/>
      <c r="F10" s="125"/>
      <c r="G10" s="11"/>
      <c r="H10" s="58" t="s">
        <v>34</v>
      </c>
      <c r="I10" s="58" t="s">
        <v>34</v>
      </c>
    </row>
    <row r="11" spans="1:9" ht="15">
      <c r="A11" s="10"/>
      <c r="B11" s="58"/>
      <c r="C11" s="58"/>
      <c r="D11" s="11"/>
      <c r="E11" s="126"/>
      <c r="F11" s="125"/>
      <c r="G11" s="11"/>
      <c r="H11" s="58"/>
      <c r="I11" s="58"/>
    </row>
    <row r="12" spans="1:9" ht="15">
      <c r="A12" s="10"/>
      <c r="B12" s="58"/>
      <c r="C12" s="58"/>
      <c r="D12" s="11"/>
      <c r="E12" s="124"/>
      <c r="F12" s="125"/>
      <c r="G12" s="11"/>
      <c r="H12" s="58" t="s">
        <v>34</v>
      </c>
      <c r="I12" s="58" t="s">
        <v>34</v>
      </c>
    </row>
    <row r="13" spans="1:9" ht="15">
      <c r="A13" s="10"/>
      <c r="B13" s="58"/>
      <c r="C13" s="58"/>
      <c r="D13" s="11"/>
      <c r="E13" s="124"/>
      <c r="F13" s="125"/>
      <c r="G13" s="11"/>
      <c r="H13" s="58" t="s">
        <v>34</v>
      </c>
      <c r="I13" s="58" t="s">
        <v>34</v>
      </c>
    </row>
    <row r="14" spans="1:9" ht="15">
      <c r="A14" s="10"/>
      <c r="B14" s="58"/>
      <c r="C14" s="58"/>
      <c r="D14" s="11"/>
      <c r="E14" s="126"/>
      <c r="F14" s="125"/>
      <c r="G14" s="11"/>
      <c r="H14" s="58" t="s">
        <v>34</v>
      </c>
      <c r="I14" s="58" t="s">
        <v>34</v>
      </c>
    </row>
    <row r="15" spans="1:9" ht="15">
      <c r="A15" s="10"/>
      <c r="B15" s="58"/>
      <c r="C15" s="58"/>
      <c r="D15" s="11"/>
      <c r="E15" s="124"/>
      <c r="F15" s="125"/>
      <c r="G15" s="11"/>
      <c r="H15" s="58" t="s">
        <v>34</v>
      </c>
      <c r="I15" s="58" t="s">
        <v>34</v>
      </c>
    </row>
    <row r="16" spans="1:9" ht="15">
      <c r="A16" s="10"/>
      <c r="B16" s="58"/>
      <c r="C16" s="58"/>
      <c r="D16" s="11"/>
      <c r="E16" s="124"/>
      <c r="F16" s="125"/>
      <c r="G16" s="11"/>
      <c r="H16" s="58" t="s">
        <v>34</v>
      </c>
      <c r="I16" s="58" t="s">
        <v>34</v>
      </c>
    </row>
    <row r="17" spans="1:9" ht="15">
      <c r="A17" s="10"/>
      <c r="B17" s="58"/>
      <c r="C17" s="58"/>
      <c r="D17" s="11"/>
      <c r="E17" s="126"/>
      <c r="F17" s="125"/>
      <c r="G17" s="11"/>
      <c r="H17" s="58" t="s">
        <v>34</v>
      </c>
      <c r="I17" s="58" t="s">
        <v>34</v>
      </c>
    </row>
    <row r="18" spans="1:9" ht="15">
      <c r="A18" s="10"/>
      <c r="B18" s="58"/>
      <c r="C18" s="58"/>
      <c r="D18" s="11"/>
      <c r="E18" s="126"/>
      <c r="F18" s="125"/>
      <c r="G18" s="11"/>
      <c r="H18" s="58" t="s">
        <v>34</v>
      </c>
      <c r="I18" s="58" t="s">
        <v>34</v>
      </c>
    </row>
    <row r="19" spans="1:9" ht="15">
      <c r="A19" s="10"/>
      <c r="B19" s="58"/>
      <c r="C19" s="58"/>
      <c r="D19" s="11"/>
      <c r="E19" s="124"/>
      <c r="F19" s="125"/>
      <c r="G19" s="11"/>
      <c r="H19" s="58" t="s">
        <v>34</v>
      </c>
      <c r="I19" s="58" t="s">
        <v>34</v>
      </c>
    </row>
    <row r="20" spans="1:9" ht="15">
      <c r="A20" s="10"/>
      <c r="B20" s="58"/>
      <c r="C20" s="58"/>
      <c r="D20" s="11"/>
      <c r="E20" s="126"/>
      <c r="F20" s="125"/>
      <c r="G20" s="11"/>
      <c r="H20" s="58" t="s">
        <v>34</v>
      </c>
      <c r="I20" s="58" t="s">
        <v>34</v>
      </c>
    </row>
    <row r="21" spans="1:9" ht="15">
      <c r="A21" s="10"/>
      <c r="B21" s="58"/>
      <c r="C21" s="58"/>
      <c r="D21" s="11"/>
      <c r="E21" s="126"/>
      <c r="F21" s="125"/>
      <c r="G21" s="11"/>
      <c r="H21" s="58"/>
      <c r="I21" s="58"/>
    </row>
    <row r="22" spans="1:9" ht="15">
      <c r="A22" s="10"/>
      <c r="B22" s="120"/>
      <c r="C22" s="58"/>
      <c r="D22" s="11"/>
      <c r="E22" s="124"/>
      <c r="F22" s="125"/>
      <c r="G22" s="11"/>
      <c r="H22" s="58" t="s">
        <v>34</v>
      </c>
      <c r="I22" s="58" t="s">
        <v>34</v>
      </c>
    </row>
    <row r="23" spans="1:9" ht="15">
      <c r="A23" s="10"/>
      <c r="B23" s="120"/>
      <c r="C23" s="58"/>
      <c r="D23" s="11"/>
      <c r="E23" s="124"/>
      <c r="F23" s="125"/>
      <c r="G23" s="11"/>
      <c r="H23" s="58" t="s">
        <v>34</v>
      </c>
      <c r="I23" s="58" t="s">
        <v>34</v>
      </c>
    </row>
    <row r="24" spans="1:9" ht="15">
      <c r="A24" s="10"/>
      <c r="B24" s="120"/>
      <c r="C24" s="58"/>
      <c r="D24" s="11"/>
      <c r="E24" s="124"/>
      <c r="F24" s="125"/>
      <c r="G24" s="11"/>
      <c r="H24" s="58"/>
      <c r="I24" s="58"/>
    </row>
    <row r="25" spans="1:9" ht="15">
      <c r="A25" s="10"/>
      <c r="B25" s="120"/>
      <c r="C25" s="58"/>
      <c r="D25" s="11"/>
      <c r="E25" s="124"/>
      <c r="F25" s="125"/>
      <c r="G25" s="11"/>
      <c r="H25" s="58" t="s">
        <v>34</v>
      </c>
      <c r="I25" s="58" t="s">
        <v>34</v>
      </c>
    </row>
    <row r="26" spans="1:9" ht="15">
      <c r="A26" s="10"/>
      <c r="B26" s="120"/>
      <c r="C26" s="58"/>
      <c r="D26" s="11"/>
      <c r="E26" s="124"/>
      <c r="F26" s="125"/>
      <c r="G26" s="11"/>
      <c r="H26" s="58" t="s">
        <v>34</v>
      </c>
      <c r="I26" s="58" t="s">
        <v>34</v>
      </c>
    </row>
    <row r="27" spans="1:9" ht="15">
      <c r="A27" s="10"/>
      <c r="B27" s="120"/>
      <c r="C27" s="58"/>
      <c r="D27" s="11"/>
      <c r="E27" s="126"/>
      <c r="F27" s="125"/>
      <c r="G27" s="11"/>
      <c r="H27" s="58" t="s">
        <v>34</v>
      </c>
      <c r="I27" s="58" t="s">
        <v>34</v>
      </c>
    </row>
    <row r="28" spans="1:9" ht="15">
      <c r="A28" s="10"/>
      <c r="B28" s="120"/>
      <c r="C28" s="58"/>
      <c r="D28" s="11"/>
      <c r="E28" s="126"/>
      <c r="F28" s="125"/>
      <c r="G28" s="11"/>
      <c r="H28" s="58" t="s">
        <v>34</v>
      </c>
      <c r="I28" s="58" t="s">
        <v>34</v>
      </c>
    </row>
    <row r="29" spans="1:9" ht="15">
      <c r="A29" s="10"/>
      <c r="B29" s="120"/>
      <c r="C29" s="58"/>
      <c r="D29" s="11"/>
      <c r="E29" s="124"/>
      <c r="F29" s="125"/>
      <c r="G29" s="11"/>
      <c r="H29" s="58" t="s">
        <v>34</v>
      </c>
      <c r="I29" s="58" t="s">
        <v>34</v>
      </c>
    </row>
    <row r="30" spans="1:9" ht="15">
      <c r="A30" s="10"/>
      <c r="B30" s="120"/>
      <c r="C30" s="58"/>
      <c r="D30" s="11"/>
      <c r="E30" s="126"/>
      <c r="F30" s="125"/>
      <c r="G30" s="11"/>
      <c r="H30" s="58" t="s">
        <v>34</v>
      </c>
      <c r="I30" s="58" t="s">
        <v>34</v>
      </c>
    </row>
    <row r="31" spans="1:9" ht="15">
      <c r="A31" s="10"/>
      <c r="B31" s="120"/>
      <c r="C31" s="58"/>
      <c r="D31" s="11"/>
      <c r="E31" s="124"/>
      <c r="F31" s="125"/>
      <c r="G31" s="11"/>
      <c r="H31" s="58" t="s">
        <v>34</v>
      </c>
      <c r="I31" s="58" t="s">
        <v>34</v>
      </c>
    </row>
    <row r="32" spans="1:9" ht="15">
      <c r="A32" s="10"/>
      <c r="B32" s="120"/>
      <c r="C32" s="58"/>
      <c r="D32" s="11"/>
      <c r="E32" s="124"/>
      <c r="F32" s="125"/>
      <c r="G32" s="11"/>
      <c r="H32" s="58" t="s">
        <v>34</v>
      </c>
      <c r="I32" s="58" t="s">
        <v>34</v>
      </c>
    </row>
    <row r="33" spans="1:9" ht="15">
      <c r="A33" s="10"/>
      <c r="B33" s="120"/>
      <c r="C33" s="58"/>
      <c r="D33" s="11"/>
      <c r="E33" s="124"/>
      <c r="F33" s="125"/>
      <c r="G33" s="11"/>
      <c r="H33" s="58" t="s">
        <v>34</v>
      </c>
      <c r="I33" s="58" t="s">
        <v>34</v>
      </c>
    </row>
    <row r="34" spans="1:9" ht="15">
      <c r="A34" s="10"/>
      <c r="B34" s="120"/>
      <c r="C34" s="58"/>
      <c r="D34" s="11"/>
      <c r="E34" s="124"/>
      <c r="F34" s="125"/>
      <c r="G34" s="11"/>
      <c r="H34" s="58" t="s">
        <v>34</v>
      </c>
      <c r="I34" s="58" t="s">
        <v>34</v>
      </c>
    </row>
    <row r="35" spans="1:9" ht="15">
      <c r="A35" s="10"/>
      <c r="B35" s="121"/>
      <c r="C35" s="58"/>
      <c r="D35" s="11"/>
      <c r="E35" s="126"/>
      <c r="F35" s="125"/>
      <c r="G35" s="11"/>
      <c r="H35" s="58"/>
      <c r="I35" s="58"/>
    </row>
    <row r="36" spans="1:9" ht="15">
      <c r="A36" s="10"/>
      <c r="B36" s="120"/>
      <c r="C36" s="58"/>
      <c r="D36" s="11"/>
      <c r="E36" s="124"/>
      <c r="F36" s="125"/>
      <c r="G36" s="11"/>
      <c r="H36" s="58" t="s">
        <v>34</v>
      </c>
      <c r="I36" s="58" t="s">
        <v>34</v>
      </c>
    </row>
    <row r="37" spans="1:9" ht="15">
      <c r="A37" s="10"/>
      <c r="B37" s="120"/>
      <c r="C37" s="58"/>
      <c r="D37" s="11"/>
      <c r="E37" s="124"/>
      <c r="F37" s="125"/>
      <c r="G37" s="11"/>
      <c r="H37" s="58" t="s">
        <v>34</v>
      </c>
      <c r="I37" s="58" t="s">
        <v>34</v>
      </c>
    </row>
    <row r="38" spans="1:9" ht="15">
      <c r="A38" s="10"/>
      <c r="B38" s="120"/>
      <c r="C38" s="58"/>
      <c r="D38" s="11"/>
      <c r="E38" s="124"/>
      <c r="F38" s="125"/>
      <c r="G38" s="11"/>
      <c r="H38" s="58" t="s">
        <v>34</v>
      </c>
      <c r="I38" s="58" t="s">
        <v>34</v>
      </c>
    </row>
    <row r="39" spans="1:9" ht="15">
      <c r="A39" s="10"/>
      <c r="B39" s="120"/>
      <c r="C39" s="58"/>
      <c r="D39" s="11"/>
      <c r="E39" s="124"/>
      <c r="F39" s="125"/>
      <c r="G39" s="11"/>
      <c r="H39" s="58" t="s">
        <v>34</v>
      </c>
      <c r="I39" s="58" t="s">
        <v>34</v>
      </c>
    </row>
    <row r="40" spans="1:9" ht="15">
      <c r="A40" s="10"/>
      <c r="B40" s="120"/>
      <c r="C40" s="58"/>
      <c r="D40" s="11"/>
      <c r="E40" s="126"/>
      <c r="F40" s="125"/>
      <c r="G40" s="11"/>
      <c r="H40" s="58" t="s">
        <v>34</v>
      </c>
      <c r="I40" s="58" t="s">
        <v>34</v>
      </c>
    </row>
    <row r="41" spans="1:9" ht="15">
      <c r="A41" s="10"/>
      <c r="B41" s="120"/>
      <c r="C41" s="58"/>
      <c r="D41" s="11"/>
      <c r="E41" s="124"/>
      <c r="F41" s="125"/>
      <c r="G41" s="11"/>
      <c r="H41" s="58" t="s">
        <v>34</v>
      </c>
      <c r="I41" s="58" t="s">
        <v>34</v>
      </c>
    </row>
    <row r="42" spans="1:9" ht="15">
      <c r="A42" s="10"/>
      <c r="B42" s="120"/>
      <c r="C42" s="58"/>
      <c r="D42" s="11"/>
      <c r="E42" s="124"/>
      <c r="F42" s="125"/>
      <c r="G42" s="11"/>
      <c r="H42" s="58" t="s">
        <v>34</v>
      </c>
      <c r="I42" s="58" t="s">
        <v>34</v>
      </c>
    </row>
    <row r="43" spans="1:9" ht="15">
      <c r="A43" s="10"/>
      <c r="B43" s="121"/>
      <c r="C43" s="58"/>
      <c r="D43" s="11"/>
      <c r="E43" s="126"/>
      <c r="F43" s="125"/>
      <c r="G43" s="11"/>
      <c r="H43" s="58"/>
      <c r="I43" s="58"/>
    </row>
    <row r="44" spans="1:9" ht="15">
      <c r="A44" s="10"/>
      <c r="B44" s="120"/>
      <c r="C44" s="58"/>
      <c r="D44" s="11"/>
      <c r="E44" s="124"/>
      <c r="F44" s="125"/>
      <c r="G44" s="11"/>
      <c r="H44" s="58" t="s">
        <v>34</v>
      </c>
      <c r="I44" s="58" t="s">
        <v>34</v>
      </c>
    </row>
    <row r="45" spans="1:9" ht="15">
      <c r="A45" s="10"/>
      <c r="B45" s="120"/>
      <c r="C45" s="58"/>
      <c r="D45" s="11"/>
      <c r="E45" s="124"/>
      <c r="F45" s="125"/>
      <c r="G45" s="11"/>
      <c r="H45" s="58" t="s">
        <v>34</v>
      </c>
      <c r="I45" s="58" t="s">
        <v>34</v>
      </c>
    </row>
    <row r="46" spans="1:9" ht="15">
      <c r="A46" s="10"/>
      <c r="B46" s="120"/>
      <c r="C46" s="58"/>
      <c r="D46" s="11"/>
      <c r="E46" s="124"/>
      <c r="F46" s="125"/>
      <c r="G46" s="11"/>
      <c r="H46" s="58" t="s">
        <v>34</v>
      </c>
      <c r="I46" s="58" t="s">
        <v>34</v>
      </c>
    </row>
    <row r="47" spans="1:9" ht="15">
      <c r="A47" s="10"/>
      <c r="B47" s="120"/>
      <c r="C47" s="58"/>
      <c r="D47" s="11"/>
      <c r="E47" s="124"/>
      <c r="F47" s="125"/>
      <c r="G47" s="11"/>
      <c r="H47" s="58" t="s">
        <v>34</v>
      </c>
      <c r="I47" s="58" t="s">
        <v>34</v>
      </c>
    </row>
    <row r="48" spans="1:9" ht="15">
      <c r="A48" s="10"/>
      <c r="B48" s="120"/>
      <c r="C48" s="58"/>
      <c r="D48" s="11"/>
      <c r="E48" s="124"/>
      <c r="F48" s="125"/>
      <c r="G48" s="11"/>
      <c r="H48" s="58" t="s">
        <v>34</v>
      </c>
      <c r="I48" s="58" t="s">
        <v>34</v>
      </c>
    </row>
    <row r="49" spans="1:9" ht="15">
      <c r="A49" s="10"/>
      <c r="B49" s="120"/>
      <c r="C49" s="58"/>
      <c r="D49" s="11"/>
      <c r="E49" s="124"/>
      <c r="F49" s="125"/>
      <c r="G49" s="11"/>
      <c r="H49" s="58" t="s">
        <v>34</v>
      </c>
      <c r="I49" s="58" t="s">
        <v>34</v>
      </c>
    </row>
    <row r="50" spans="1:9" ht="15">
      <c r="A50" s="10"/>
      <c r="B50" s="120"/>
      <c r="C50" s="58"/>
      <c r="D50" s="11"/>
      <c r="E50" s="126"/>
      <c r="F50" s="125"/>
      <c r="G50" s="11"/>
      <c r="H50" s="58" t="s">
        <v>34</v>
      </c>
      <c r="I50" s="58" t="s">
        <v>34</v>
      </c>
    </row>
    <row r="51" spans="1:9" ht="15">
      <c r="A51" s="10"/>
      <c r="B51" s="121"/>
      <c r="C51" s="58"/>
      <c r="D51" s="11"/>
      <c r="E51" s="126"/>
      <c r="F51" s="125"/>
      <c r="G51" s="11"/>
      <c r="H51" s="58" t="s">
        <v>34</v>
      </c>
      <c r="I51" s="58" t="s">
        <v>34</v>
      </c>
    </row>
    <row r="52" spans="1:9" ht="15">
      <c r="A52" s="10"/>
      <c r="B52" s="121"/>
      <c r="C52" s="58"/>
      <c r="D52" s="11"/>
      <c r="E52" s="124"/>
      <c r="F52" s="125"/>
      <c r="G52" s="11"/>
      <c r="H52" s="58" t="s">
        <v>34</v>
      </c>
      <c r="I52" s="58" t="s">
        <v>34</v>
      </c>
    </row>
    <row r="53" spans="1:9" ht="15">
      <c r="A53" s="10"/>
      <c r="B53" s="121"/>
      <c r="C53" s="58"/>
      <c r="D53" s="11"/>
      <c r="E53" s="124"/>
      <c r="F53" s="125"/>
      <c r="G53" s="11"/>
      <c r="H53" s="58" t="s">
        <v>34</v>
      </c>
      <c r="I53" s="58" t="s">
        <v>34</v>
      </c>
    </row>
    <row r="54" spans="1:9" ht="15">
      <c r="A54" s="10"/>
      <c r="B54" s="121"/>
      <c r="C54" s="58"/>
      <c r="D54" s="11"/>
      <c r="E54" s="126"/>
      <c r="F54" s="125"/>
      <c r="G54" s="11"/>
      <c r="H54" s="58"/>
      <c r="I54" s="58"/>
    </row>
    <row r="55" spans="1:9" ht="15">
      <c r="A55" s="10"/>
      <c r="B55" s="121"/>
      <c r="C55" s="58"/>
      <c r="D55" s="11"/>
      <c r="E55" s="126"/>
      <c r="F55" s="125"/>
      <c r="G55" s="11"/>
      <c r="H55" s="58"/>
      <c r="I55" s="58"/>
    </row>
    <row r="56" spans="1:9" ht="15">
      <c r="A56" s="10"/>
      <c r="B56" s="121"/>
      <c r="C56" s="58"/>
      <c r="D56" s="11"/>
      <c r="E56" s="124"/>
      <c r="F56" s="125"/>
      <c r="G56" s="11"/>
      <c r="H56" s="58" t="s">
        <v>34</v>
      </c>
      <c r="I56" s="58" t="s">
        <v>34</v>
      </c>
    </row>
    <row r="57" spans="1:9" ht="15">
      <c r="A57" s="10"/>
      <c r="B57" s="121"/>
      <c r="C57" s="58"/>
      <c r="D57" s="11"/>
      <c r="E57" s="124"/>
      <c r="F57" s="125"/>
      <c r="G57" s="11"/>
      <c r="H57" s="58" t="s">
        <v>34</v>
      </c>
      <c r="I57" s="58" t="s">
        <v>34</v>
      </c>
    </row>
    <row r="58" spans="1:9" ht="15">
      <c r="A58" s="10"/>
      <c r="B58" s="121"/>
      <c r="C58" s="58"/>
      <c r="D58" s="11"/>
      <c r="E58" s="124"/>
      <c r="F58" s="125"/>
      <c r="G58" s="11"/>
      <c r="H58" s="58" t="s">
        <v>34</v>
      </c>
      <c r="I58" s="58" t="s">
        <v>34</v>
      </c>
    </row>
    <row r="59" spans="1:9" ht="15">
      <c r="A59" s="10"/>
      <c r="B59" s="121"/>
      <c r="C59" s="58"/>
      <c r="D59" s="11"/>
      <c r="E59" s="124"/>
      <c r="F59" s="125"/>
      <c r="G59" s="11"/>
      <c r="H59" s="58" t="s">
        <v>34</v>
      </c>
      <c r="I59" s="58" t="s">
        <v>34</v>
      </c>
    </row>
    <row r="60" spans="1:9" ht="15">
      <c r="A60" s="10"/>
      <c r="B60" s="121"/>
      <c r="C60" s="58"/>
      <c r="D60" s="11"/>
      <c r="E60" s="124"/>
      <c r="F60" s="125"/>
      <c r="G60" s="11"/>
      <c r="H60" s="58" t="s">
        <v>34</v>
      </c>
      <c r="I60" s="58" t="s">
        <v>34</v>
      </c>
    </row>
    <row r="61" spans="1:9" ht="15">
      <c r="A61" s="10"/>
      <c r="B61" s="121"/>
      <c r="C61" s="58"/>
      <c r="D61" s="11"/>
      <c r="E61" s="126"/>
      <c r="F61" s="125"/>
      <c r="G61" s="11"/>
      <c r="H61" s="58"/>
      <c r="I61" s="58"/>
    </row>
    <row r="62" spans="1:9" ht="15">
      <c r="A62" s="10"/>
      <c r="B62" s="120"/>
      <c r="C62" s="58"/>
      <c r="D62" s="11"/>
      <c r="E62" s="126"/>
      <c r="F62" s="125"/>
      <c r="G62" s="11"/>
      <c r="H62" s="58" t="s">
        <v>34</v>
      </c>
      <c r="I62" s="58" t="s">
        <v>34</v>
      </c>
    </row>
    <row r="63" spans="1:9" ht="15">
      <c r="A63" s="10"/>
      <c r="B63" s="120"/>
      <c r="C63" s="58"/>
      <c r="D63" s="11"/>
      <c r="E63" s="124"/>
      <c r="F63" s="125"/>
      <c r="G63" s="11"/>
      <c r="H63" s="58" t="s">
        <v>34</v>
      </c>
      <c r="I63" s="58" t="s">
        <v>34</v>
      </c>
    </row>
    <row r="64" spans="1:9" ht="15">
      <c r="A64" s="10"/>
      <c r="B64" s="120"/>
      <c r="C64" s="58"/>
      <c r="D64" s="11"/>
      <c r="E64" s="126"/>
      <c r="F64" s="125"/>
      <c r="G64" s="11"/>
      <c r="H64" s="58" t="s">
        <v>34</v>
      </c>
      <c r="I64" s="58" t="s">
        <v>34</v>
      </c>
    </row>
    <row r="65" spans="1:9" ht="15">
      <c r="A65" s="10"/>
      <c r="B65" s="120"/>
      <c r="C65" s="58"/>
      <c r="D65" s="11"/>
      <c r="E65" s="124"/>
      <c r="F65" s="125"/>
      <c r="G65" s="11"/>
      <c r="H65" s="58"/>
      <c r="I65" s="58"/>
    </row>
    <row r="66" spans="1:9" ht="15">
      <c r="A66" s="10"/>
      <c r="B66" s="120"/>
      <c r="C66" s="58"/>
      <c r="D66" s="11"/>
      <c r="E66" s="124"/>
      <c r="F66" s="125"/>
      <c r="G66" s="11"/>
      <c r="H66" s="58" t="s">
        <v>34</v>
      </c>
      <c r="I66" s="58" t="s">
        <v>34</v>
      </c>
    </row>
    <row r="67" spans="1:9" ht="15">
      <c r="A67" s="10"/>
      <c r="B67" s="120"/>
      <c r="C67" s="58"/>
      <c r="D67" s="11"/>
      <c r="E67" s="124"/>
      <c r="F67" s="125"/>
      <c r="G67" s="11"/>
      <c r="H67" s="58" t="s">
        <v>34</v>
      </c>
      <c r="I67" s="58" t="s">
        <v>34</v>
      </c>
    </row>
    <row r="68" spans="1:9" ht="15">
      <c r="A68" s="10"/>
      <c r="B68" s="120"/>
      <c r="C68" s="58"/>
      <c r="D68" s="11"/>
      <c r="E68" s="126"/>
      <c r="F68" s="125"/>
      <c r="G68" s="11"/>
      <c r="H68" s="58" t="s">
        <v>34</v>
      </c>
      <c r="I68" s="58" t="s">
        <v>34</v>
      </c>
    </row>
    <row r="69" spans="1:9" ht="15">
      <c r="A69" s="10"/>
      <c r="B69" s="120"/>
      <c r="C69" s="58"/>
      <c r="D69" s="11"/>
      <c r="E69" s="124"/>
      <c r="F69" s="125"/>
      <c r="G69" s="11"/>
      <c r="H69" s="58" t="s">
        <v>34</v>
      </c>
      <c r="I69" s="58" t="s">
        <v>34</v>
      </c>
    </row>
    <row r="70" spans="1:9" ht="15">
      <c r="A70" s="10"/>
      <c r="B70" s="121"/>
      <c r="C70" s="58"/>
      <c r="D70" s="11"/>
      <c r="E70" s="126"/>
      <c r="F70" s="125"/>
      <c r="G70" s="11"/>
      <c r="H70" s="58" t="s">
        <v>34</v>
      </c>
      <c r="I70" s="58" t="s">
        <v>34</v>
      </c>
    </row>
    <row r="71" spans="1:9" ht="15">
      <c r="A71" s="10"/>
      <c r="B71" s="120"/>
      <c r="C71" s="58"/>
      <c r="D71" s="11"/>
      <c r="E71" s="126"/>
      <c r="F71" s="125"/>
      <c r="G71" s="11"/>
      <c r="H71" s="58" t="s">
        <v>34</v>
      </c>
      <c r="I71" s="58" t="s">
        <v>34</v>
      </c>
    </row>
    <row r="72" spans="1:9" ht="15">
      <c r="A72" s="10"/>
      <c r="B72" s="120"/>
      <c r="C72" s="58"/>
      <c r="D72" s="11"/>
      <c r="E72" s="124"/>
      <c r="F72" s="125"/>
      <c r="G72" s="11"/>
      <c r="H72" s="58" t="s">
        <v>34</v>
      </c>
      <c r="I72" s="58" t="s">
        <v>34</v>
      </c>
    </row>
    <row r="73" spans="1:9" ht="15">
      <c r="A73" s="119"/>
      <c r="B73" s="120"/>
      <c r="C73" s="58"/>
      <c r="D73" s="11"/>
      <c r="E73" s="124"/>
      <c r="F73" s="125"/>
      <c r="G73" s="11"/>
      <c r="H73" s="58"/>
      <c r="I73" s="58"/>
    </row>
    <row r="74" spans="1:9" ht="15">
      <c r="A74" s="10"/>
      <c r="B74" s="120"/>
      <c r="C74" s="58"/>
      <c r="D74" s="11"/>
      <c r="E74" s="124"/>
      <c r="F74" s="125"/>
      <c r="G74" s="11"/>
      <c r="H74" s="58" t="s">
        <v>34</v>
      </c>
      <c r="I74" s="58" t="s">
        <v>34</v>
      </c>
    </row>
    <row r="75" spans="1:9" ht="15">
      <c r="A75" s="10"/>
      <c r="B75" s="120"/>
      <c r="C75" s="58"/>
      <c r="D75" s="11"/>
      <c r="E75" s="126"/>
      <c r="F75" s="125"/>
      <c r="G75" s="11"/>
      <c r="H75" s="58" t="s">
        <v>34</v>
      </c>
      <c r="I75" s="58" t="s">
        <v>34</v>
      </c>
    </row>
    <row r="76" spans="1:9" ht="15">
      <c r="A76" s="10"/>
      <c r="B76" s="121"/>
      <c r="C76" s="58"/>
      <c r="D76" s="11"/>
      <c r="E76" s="126"/>
      <c r="F76" s="125"/>
      <c r="G76" s="11"/>
      <c r="H76" s="58"/>
      <c r="I76" s="58"/>
    </row>
    <row r="77" spans="1:9" ht="15">
      <c r="A77" s="10"/>
      <c r="B77" s="120"/>
      <c r="C77" s="58"/>
      <c r="D77" s="11"/>
      <c r="E77" s="124"/>
      <c r="F77" s="125"/>
      <c r="G77" s="11"/>
      <c r="H77" s="58" t="s">
        <v>34</v>
      </c>
      <c r="I77" s="58" t="s">
        <v>34</v>
      </c>
    </row>
    <row r="78" spans="1:9">
      <c r="A78" s="10"/>
      <c r="B78" s="120"/>
      <c r="C78" s="58"/>
      <c r="D78" s="11"/>
      <c r="E78" s="58" t="s">
        <v>34</v>
      </c>
      <c r="F78" s="125"/>
      <c r="G78" s="11"/>
      <c r="H78" s="58" t="s">
        <v>34</v>
      </c>
      <c r="I78" s="58" t="s">
        <v>34</v>
      </c>
    </row>
    <row r="79" spans="1:9">
      <c r="A79" s="118"/>
      <c r="B79" s="120"/>
      <c r="C79" s="58"/>
      <c r="D79" s="11"/>
      <c r="E79" s="58" t="s">
        <v>34</v>
      </c>
      <c r="F79" s="11"/>
      <c r="G79" s="11"/>
      <c r="H79" s="58" t="s">
        <v>34</v>
      </c>
      <c r="I79" s="58" t="s">
        <v>34</v>
      </c>
    </row>
    <row r="80" spans="1:9">
      <c r="A80" s="10"/>
      <c r="B80" s="58" t="s">
        <v>34</v>
      </c>
      <c r="C80" s="58" t="s">
        <v>34</v>
      </c>
      <c r="D80" s="11"/>
      <c r="E80" s="58" t="s">
        <v>34</v>
      </c>
      <c r="F80" s="11"/>
      <c r="G80" s="11"/>
      <c r="H80" s="58" t="s">
        <v>34</v>
      </c>
      <c r="I80" s="58" t="s">
        <v>34</v>
      </c>
    </row>
    <row r="81" spans="1:9">
      <c r="A81" s="10"/>
      <c r="B81" s="58" t="s">
        <v>34</v>
      </c>
      <c r="C81" s="58" t="s">
        <v>34</v>
      </c>
      <c r="D81" s="11"/>
      <c r="E81" s="58" t="s">
        <v>34</v>
      </c>
      <c r="F81" s="11"/>
      <c r="G81" s="11"/>
      <c r="H81" s="58" t="s">
        <v>34</v>
      </c>
      <c r="I81" s="58" t="s">
        <v>34</v>
      </c>
    </row>
    <row r="82" spans="1:9">
      <c r="A82" s="10"/>
      <c r="B82" s="10"/>
      <c r="C82" s="11"/>
      <c r="D82" s="11"/>
      <c r="E82" s="11"/>
      <c r="F82" s="11"/>
      <c r="G82" s="11"/>
      <c r="H82" s="11"/>
      <c r="I82" s="11"/>
    </row>
    <row r="83" spans="1:9">
      <c r="A83" s="10"/>
      <c r="B83" s="10"/>
      <c r="C83" s="11"/>
      <c r="D83" s="11"/>
      <c r="E83" s="11"/>
      <c r="F83" s="11"/>
      <c r="G83" s="11"/>
      <c r="H83" s="11"/>
      <c r="I83" s="11"/>
    </row>
    <row r="84" spans="1:9">
      <c r="A84" s="10"/>
      <c r="B84" s="10"/>
      <c r="C84" s="11"/>
      <c r="D84" s="11"/>
      <c r="E84" s="11"/>
      <c r="F84" s="11"/>
      <c r="G84" s="11"/>
      <c r="H84" s="11"/>
      <c r="I84" s="11"/>
    </row>
    <row r="85" spans="1:9">
      <c r="A85" s="10"/>
      <c r="B85" s="10"/>
      <c r="C85" s="11"/>
      <c r="D85" s="11"/>
      <c r="E85" s="11"/>
      <c r="F85" s="11"/>
      <c r="G85" s="11"/>
      <c r="H85" s="11"/>
      <c r="I85" s="11"/>
    </row>
    <row r="86" spans="1:9">
      <c r="A86" s="10"/>
      <c r="B86" s="10"/>
      <c r="C86" s="11"/>
      <c r="D86" s="11"/>
      <c r="E86" s="11"/>
      <c r="F86" s="11"/>
      <c r="G86" s="11"/>
      <c r="H86" s="11"/>
      <c r="I86" s="11"/>
    </row>
    <row r="87" spans="1:9">
      <c r="A87" s="10"/>
      <c r="B87" s="10"/>
      <c r="C87" s="11"/>
      <c r="D87" s="11"/>
      <c r="E87" s="11"/>
      <c r="F87" s="11"/>
      <c r="G87" s="11"/>
      <c r="H87" s="11"/>
      <c r="I87" s="11"/>
    </row>
    <row r="88" spans="1:9">
      <c r="A88" s="10"/>
      <c r="B88" s="10"/>
      <c r="C88" s="11"/>
      <c r="D88" s="11"/>
      <c r="E88" s="11"/>
      <c r="F88" s="11"/>
      <c r="G88" s="11"/>
      <c r="H88" s="11"/>
      <c r="I88" s="11"/>
    </row>
    <row r="89" spans="1:9">
      <c r="A89" s="10"/>
      <c r="B89" s="10"/>
      <c r="C89" s="11"/>
      <c r="D89" s="11"/>
      <c r="E89" s="11"/>
      <c r="F89" s="11"/>
      <c r="G89" s="11"/>
      <c r="H89" s="11"/>
      <c r="I89" s="11"/>
    </row>
    <row r="90" spans="1:9">
      <c r="A90" s="10"/>
      <c r="B90" s="10"/>
      <c r="C90" s="11"/>
      <c r="D90" s="11"/>
      <c r="E90" s="11"/>
      <c r="F90" s="11"/>
      <c r="G90" s="11"/>
      <c r="H90" s="11"/>
      <c r="I90" s="11"/>
    </row>
    <row r="91" spans="1:9">
      <c r="A91" s="10"/>
      <c r="B91" s="10"/>
      <c r="C91" s="11"/>
      <c r="D91" s="11"/>
      <c r="E91" s="11"/>
      <c r="F91" s="11"/>
      <c r="G91" s="11"/>
      <c r="H91" s="11"/>
      <c r="I91" s="11"/>
    </row>
    <row r="92" spans="1:9">
      <c r="A92" s="10"/>
      <c r="B92" s="10"/>
      <c r="C92" s="11"/>
      <c r="D92" s="11"/>
      <c r="E92" s="11"/>
      <c r="F92" s="11"/>
      <c r="G92" s="11"/>
      <c r="H92" s="11"/>
      <c r="I92" s="11"/>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W80"/>
  <sheetViews>
    <sheetView workbookViewId="0">
      <selection activeCell="L1" sqref="L1"/>
    </sheetView>
  </sheetViews>
  <sheetFormatPr defaultRowHeight="12.75"/>
  <cols>
    <col min="1" max="1" width="8.7109375" style="260" customWidth="1"/>
    <col min="2" max="2" width="8.7109375" style="261" customWidth="1"/>
    <col min="3" max="3" width="8.7109375" style="260" customWidth="1"/>
    <col min="4" max="4" width="8.7109375" style="261" customWidth="1"/>
    <col min="5" max="5" width="8.7109375" style="260" customWidth="1"/>
    <col min="6" max="6" width="8.7109375" style="261" customWidth="1"/>
    <col min="7" max="7" width="8.7109375" style="260" customWidth="1"/>
    <col min="8" max="8" width="5.7109375" style="261" customWidth="1"/>
    <col min="9" max="9" width="5.7109375" style="260" customWidth="1"/>
    <col min="10" max="10" width="13.5703125" style="256" customWidth="1"/>
    <col min="11" max="11" width="11.5703125" style="262" customWidth="1"/>
    <col min="12" max="12" width="15.28515625" style="6" customWidth="1"/>
    <col min="14" max="14" width="11.140625" customWidth="1"/>
    <col min="15" max="15" width="14.42578125" customWidth="1"/>
    <col min="17" max="17" width="20.42578125" style="59" customWidth="1"/>
  </cols>
  <sheetData>
    <row r="1" spans="1:23" ht="28.5" customHeight="1">
      <c r="A1" s="251" t="s">
        <v>168</v>
      </c>
      <c r="B1" s="251" t="s">
        <v>169</v>
      </c>
      <c r="C1" s="251" t="s">
        <v>170</v>
      </c>
      <c r="D1" s="251" t="s">
        <v>171</v>
      </c>
      <c r="E1" s="251" t="s">
        <v>67</v>
      </c>
      <c r="F1" s="251" t="s">
        <v>148</v>
      </c>
      <c r="G1" s="251" t="s">
        <v>21</v>
      </c>
      <c r="H1" s="251" t="s">
        <v>57</v>
      </c>
      <c r="I1" s="251" t="s">
        <v>63</v>
      </c>
      <c r="J1" s="251" t="s">
        <v>70</v>
      </c>
      <c r="K1" s="252" t="s">
        <v>68</v>
      </c>
      <c r="L1" s="151" t="s">
        <v>61</v>
      </c>
      <c r="Q1"/>
      <c r="S1" s="129" t="s">
        <v>8</v>
      </c>
      <c r="T1" s="128">
        <v>0</v>
      </c>
    </row>
    <row r="2" spans="1:23">
      <c r="A2" s="253" t="s">
        <v>62</v>
      </c>
      <c r="B2" s="254" t="s">
        <v>62</v>
      </c>
      <c r="C2" s="253" t="s">
        <v>62</v>
      </c>
      <c r="D2" s="255" t="s">
        <v>62</v>
      </c>
      <c r="E2" s="253" t="s">
        <v>62</v>
      </c>
      <c r="F2" s="255" t="s">
        <v>62</v>
      </c>
      <c r="G2" s="253" t="s">
        <v>62</v>
      </c>
      <c r="H2" s="255" t="s">
        <v>62</v>
      </c>
      <c r="I2" s="253" t="s">
        <v>62</v>
      </c>
      <c r="K2" s="253" t="s">
        <v>62</v>
      </c>
      <c r="L2" s="6">
        <v>2</v>
      </c>
      <c r="Q2"/>
      <c r="T2" s="128">
        <v>0</v>
      </c>
    </row>
    <row r="3" spans="1:23">
      <c r="A3" s="253" t="s">
        <v>62</v>
      </c>
      <c r="B3" s="254" t="s">
        <v>62</v>
      </c>
      <c r="C3" s="253" t="s">
        <v>62</v>
      </c>
      <c r="D3" s="255" t="s">
        <v>62</v>
      </c>
      <c r="E3" s="253" t="s">
        <v>62</v>
      </c>
      <c r="F3" s="255" t="s">
        <v>62</v>
      </c>
      <c r="G3" s="253" t="s">
        <v>62</v>
      </c>
      <c r="H3" s="257" t="s">
        <v>62</v>
      </c>
      <c r="I3" s="253" t="s">
        <v>69</v>
      </c>
      <c r="K3" s="253" t="s">
        <v>62</v>
      </c>
      <c r="L3" s="6">
        <v>3</v>
      </c>
      <c r="Q3"/>
      <c r="T3" s="128">
        <v>1</v>
      </c>
    </row>
    <row r="4" spans="1:23">
      <c r="A4" s="253" t="s">
        <v>62</v>
      </c>
      <c r="B4" s="254" t="s">
        <v>62</v>
      </c>
      <c r="C4" s="253" t="s">
        <v>62</v>
      </c>
      <c r="D4" s="255" t="s">
        <v>62</v>
      </c>
      <c r="E4" s="253" t="s">
        <v>62</v>
      </c>
      <c r="F4" s="255" t="s">
        <v>62</v>
      </c>
      <c r="G4" s="253" t="s">
        <v>62</v>
      </c>
      <c r="H4" s="255" t="s">
        <v>62</v>
      </c>
      <c r="I4" s="253" t="s">
        <v>69</v>
      </c>
      <c r="J4" s="229"/>
      <c r="K4" s="253" t="s">
        <v>62</v>
      </c>
      <c r="L4" s="6">
        <v>4</v>
      </c>
      <c r="N4" s="139" t="s">
        <v>8</v>
      </c>
      <c r="O4" s="140" t="s">
        <v>19</v>
      </c>
      <c r="Q4" s="152" t="s">
        <v>65</v>
      </c>
      <c r="T4" s="128">
        <v>1</v>
      </c>
      <c r="V4" s="228" t="s">
        <v>189</v>
      </c>
    </row>
    <row r="5" spans="1:23">
      <c r="A5" s="253" t="s">
        <v>214</v>
      </c>
      <c r="B5" s="254" t="s">
        <v>214</v>
      </c>
      <c r="C5" s="253" t="s">
        <v>214</v>
      </c>
      <c r="D5" s="255" t="s">
        <v>214</v>
      </c>
      <c r="E5" s="253" t="s">
        <v>214</v>
      </c>
      <c r="F5" s="255" t="s">
        <v>214</v>
      </c>
      <c r="G5" s="253" t="s">
        <v>214</v>
      </c>
      <c r="H5" s="255" t="s">
        <v>62</v>
      </c>
      <c r="I5" s="253" t="s">
        <v>69</v>
      </c>
      <c r="J5" s="227" t="s">
        <v>71</v>
      </c>
      <c r="K5" s="253" t="s">
        <v>214</v>
      </c>
      <c r="L5" s="6">
        <v>5</v>
      </c>
      <c r="N5" s="143" t="s">
        <v>9</v>
      </c>
      <c r="O5" s="137" t="s">
        <v>54</v>
      </c>
      <c r="Q5" s="263" t="s">
        <v>214</v>
      </c>
      <c r="T5" s="128">
        <v>1</v>
      </c>
      <c r="V5" s="230" t="s">
        <v>174</v>
      </c>
      <c r="W5" s="230" t="s">
        <v>190</v>
      </c>
    </row>
    <row r="6" spans="1:23">
      <c r="A6" s="253" t="s">
        <v>214</v>
      </c>
      <c r="B6" s="254" t="s">
        <v>214</v>
      </c>
      <c r="C6" s="253" t="s">
        <v>214</v>
      </c>
      <c r="D6" s="255" t="s">
        <v>214</v>
      </c>
      <c r="E6" s="253" t="s">
        <v>214</v>
      </c>
      <c r="F6" s="257" t="s">
        <v>214</v>
      </c>
      <c r="G6" s="253" t="s">
        <v>214</v>
      </c>
      <c r="H6" s="257" t="s">
        <v>62</v>
      </c>
      <c r="I6" s="258" t="s">
        <v>69</v>
      </c>
      <c r="J6" s="227">
        <v>1</v>
      </c>
      <c r="K6" s="253" t="s">
        <v>214</v>
      </c>
      <c r="L6" s="6">
        <v>6</v>
      </c>
      <c r="N6" s="143" t="s">
        <v>10</v>
      </c>
      <c r="O6" s="137" t="s">
        <v>55</v>
      </c>
      <c r="Q6" s="263" t="s">
        <v>216</v>
      </c>
      <c r="T6" s="128">
        <v>2</v>
      </c>
      <c r="V6" s="231" t="s">
        <v>175</v>
      </c>
      <c r="W6" s="230" t="s">
        <v>191</v>
      </c>
    </row>
    <row r="7" spans="1:23">
      <c r="A7" s="253" t="s">
        <v>214</v>
      </c>
      <c r="B7" s="254" t="s">
        <v>214</v>
      </c>
      <c r="C7" s="253" t="s">
        <v>214</v>
      </c>
      <c r="D7" s="255" t="s">
        <v>214</v>
      </c>
      <c r="E7" s="253" t="s">
        <v>214</v>
      </c>
      <c r="F7" s="255" t="s">
        <v>214</v>
      </c>
      <c r="G7" s="253" t="s">
        <v>214</v>
      </c>
      <c r="H7" s="255" t="s">
        <v>62</v>
      </c>
      <c r="I7" s="259" t="s">
        <v>69</v>
      </c>
      <c r="J7" s="227">
        <v>2</v>
      </c>
      <c r="K7" s="253" t="s">
        <v>214</v>
      </c>
      <c r="L7" s="6">
        <v>7</v>
      </c>
      <c r="N7" s="143" t="s">
        <v>11</v>
      </c>
      <c r="O7" s="137" t="s">
        <v>39</v>
      </c>
      <c r="Q7" s="263" t="s">
        <v>215</v>
      </c>
      <c r="T7" s="128">
        <v>2</v>
      </c>
      <c r="V7" s="231" t="s">
        <v>176</v>
      </c>
      <c r="W7" s="230" t="s">
        <v>192</v>
      </c>
    </row>
    <row r="8" spans="1:23">
      <c r="A8" s="253" t="s">
        <v>214</v>
      </c>
      <c r="B8" s="254" t="s">
        <v>214</v>
      </c>
      <c r="C8" s="253" t="s">
        <v>214</v>
      </c>
      <c r="D8" s="255" t="s">
        <v>214</v>
      </c>
      <c r="E8" s="253" t="s">
        <v>214</v>
      </c>
      <c r="F8" s="257" t="s">
        <v>214</v>
      </c>
      <c r="G8" s="253" t="s">
        <v>214</v>
      </c>
      <c r="H8" s="257" t="s">
        <v>62</v>
      </c>
      <c r="I8" s="258" t="s">
        <v>69</v>
      </c>
      <c r="J8" s="227">
        <v>3</v>
      </c>
      <c r="K8" s="253" t="s">
        <v>214</v>
      </c>
      <c r="L8" s="6">
        <v>8</v>
      </c>
      <c r="N8" s="143" t="s">
        <v>12</v>
      </c>
      <c r="O8" s="137" t="s">
        <v>38</v>
      </c>
      <c r="Q8" s="263" t="s">
        <v>220</v>
      </c>
      <c r="T8" s="128">
        <v>2</v>
      </c>
      <c r="V8" s="231" t="s">
        <v>177</v>
      </c>
      <c r="W8" s="230" t="s">
        <v>193</v>
      </c>
    </row>
    <row r="9" spans="1:23">
      <c r="A9" s="253" t="s">
        <v>214</v>
      </c>
      <c r="B9" s="254" t="s">
        <v>214</v>
      </c>
      <c r="C9" s="253" t="s">
        <v>214</v>
      </c>
      <c r="D9" s="255" t="s">
        <v>214</v>
      </c>
      <c r="E9" s="253" t="s">
        <v>214</v>
      </c>
      <c r="F9" s="255" t="s">
        <v>214</v>
      </c>
      <c r="G9" s="253" t="s">
        <v>214</v>
      </c>
      <c r="H9" s="255" t="s">
        <v>62</v>
      </c>
      <c r="I9" s="259" t="s">
        <v>69</v>
      </c>
      <c r="J9" s="227">
        <v>4</v>
      </c>
      <c r="K9" s="253" t="s">
        <v>214</v>
      </c>
      <c r="L9" s="6">
        <v>9</v>
      </c>
      <c r="N9" s="143" t="s">
        <v>13</v>
      </c>
      <c r="O9" s="137" t="s">
        <v>43</v>
      </c>
      <c r="Q9" s="263" t="s">
        <v>217</v>
      </c>
      <c r="T9" s="128">
        <v>3</v>
      </c>
      <c r="V9" s="231" t="s">
        <v>178</v>
      </c>
      <c r="W9" s="230" t="s">
        <v>194</v>
      </c>
    </row>
    <row r="10" spans="1:23">
      <c r="A10" s="253" t="s">
        <v>214</v>
      </c>
      <c r="B10" s="254" t="s">
        <v>214</v>
      </c>
      <c r="C10" s="253" t="s">
        <v>214</v>
      </c>
      <c r="D10" s="255" t="s">
        <v>214</v>
      </c>
      <c r="E10" s="253" t="s">
        <v>214</v>
      </c>
      <c r="F10" s="257" t="s">
        <v>214</v>
      </c>
      <c r="G10" s="253" t="s">
        <v>214</v>
      </c>
      <c r="H10" s="255" t="s">
        <v>62</v>
      </c>
      <c r="I10" s="259" t="s">
        <v>69</v>
      </c>
      <c r="J10" s="227">
        <v>5</v>
      </c>
      <c r="K10" s="253" t="s">
        <v>214</v>
      </c>
      <c r="L10" s="6">
        <v>10</v>
      </c>
      <c r="N10" s="138"/>
      <c r="O10" s="137" t="s">
        <v>44</v>
      </c>
      <c r="Q10" s="263" t="s">
        <v>219</v>
      </c>
      <c r="T10" s="128">
        <v>3</v>
      </c>
      <c r="V10" s="231" t="s">
        <v>179</v>
      </c>
      <c r="W10" s="230" t="s">
        <v>195</v>
      </c>
    </row>
    <row r="11" spans="1:23">
      <c r="A11" s="253" t="s">
        <v>214</v>
      </c>
      <c r="B11" s="254" t="s">
        <v>214</v>
      </c>
      <c r="C11" s="253" t="s">
        <v>214</v>
      </c>
      <c r="D11" s="255" t="s">
        <v>214</v>
      </c>
      <c r="E11" s="253" t="s">
        <v>214</v>
      </c>
      <c r="F11" s="255" t="s">
        <v>214</v>
      </c>
      <c r="G11" s="253" t="s">
        <v>214</v>
      </c>
      <c r="H11" s="255" t="s">
        <v>62</v>
      </c>
      <c r="I11" s="259" t="s">
        <v>69</v>
      </c>
      <c r="J11" s="227">
        <v>6</v>
      </c>
      <c r="K11" s="253" t="s">
        <v>214</v>
      </c>
      <c r="L11" s="6">
        <v>11</v>
      </c>
      <c r="N11" s="138"/>
      <c r="O11" s="137" t="s">
        <v>45</v>
      </c>
      <c r="Q11" s="263" t="s">
        <v>218</v>
      </c>
      <c r="T11" s="128">
        <v>3</v>
      </c>
      <c r="V11" s="231" t="s">
        <v>180</v>
      </c>
      <c r="W11" s="230" t="s">
        <v>196</v>
      </c>
    </row>
    <row r="12" spans="1:23">
      <c r="A12" s="253" t="s">
        <v>220</v>
      </c>
      <c r="B12" s="255" t="s">
        <v>220</v>
      </c>
      <c r="C12" s="253" t="s">
        <v>220</v>
      </c>
      <c r="D12" s="255" t="s">
        <v>220</v>
      </c>
      <c r="E12" s="253" t="s">
        <v>215</v>
      </c>
      <c r="F12" s="255" t="s">
        <v>215</v>
      </c>
      <c r="G12" s="259" t="s">
        <v>216</v>
      </c>
      <c r="H12" s="255" t="s">
        <v>62</v>
      </c>
      <c r="I12" s="259" t="s">
        <v>69</v>
      </c>
      <c r="J12" s="227">
        <v>7</v>
      </c>
      <c r="K12" s="253" t="s">
        <v>215</v>
      </c>
      <c r="L12" s="6">
        <v>12</v>
      </c>
      <c r="N12" s="138"/>
      <c r="O12" s="137" t="s">
        <v>46</v>
      </c>
      <c r="Q12"/>
      <c r="T12" s="128">
        <v>3</v>
      </c>
      <c r="V12" s="231" t="s">
        <v>181</v>
      </c>
      <c r="W12" s="230" t="s">
        <v>197</v>
      </c>
    </row>
    <row r="13" spans="1:23">
      <c r="A13" s="253" t="s">
        <v>220</v>
      </c>
      <c r="B13" s="255" t="s">
        <v>220</v>
      </c>
      <c r="C13" s="253" t="s">
        <v>220</v>
      </c>
      <c r="D13" s="255" t="s">
        <v>220</v>
      </c>
      <c r="E13" s="253" t="s">
        <v>215</v>
      </c>
      <c r="F13" s="255" t="s">
        <v>215</v>
      </c>
      <c r="G13" s="259" t="s">
        <v>216</v>
      </c>
      <c r="H13" s="255" t="s">
        <v>62</v>
      </c>
      <c r="I13" s="259" t="s">
        <v>69</v>
      </c>
      <c r="J13" s="227">
        <v>8</v>
      </c>
      <c r="K13" s="253" t="s">
        <v>215</v>
      </c>
      <c r="L13" s="6">
        <v>13</v>
      </c>
      <c r="N13" s="146" t="s">
        <v>27</v>
      </c>
      <c r="O13" s="137" t="s">
        <v>47</v>
      </c>
      <c r="Q13" s="153" t="s">
        <v>66</v>
      </c>
      <c r="T13" s="128">
        <v>4</v>
      </c>
      <c r="V13" s="231" t="s">
        <v>182</v>
      </c>
      <c r="W13" s="230" t="s">
        <v>198</v>
      </c>
    </row>
    <row r="14" spans="1:23">
      <c r="A14" s="253" t="s">
        <v>220</v>
      </c>
      <c r="B14" s="255" t="s">
        <v>220</v>
      </c>
      <c r="C14" s="253" t="s">
        <v>220</v>
      </c>
      <c r="D14" s="255" t="s">
        <v>220</v>
      </c>
      <c r="E14" s="253" t="s">
        <v>215</v>
      </c>
      <c r="F14" s="255" t="s">
        <v>215</v>
      </c>
      <c r="G14" s="259" t="s">
        <v>217</v>
      </c>
      <c r="H14" s="255" t="s">
        <v>62</v>
      </c>
      <c r="I14" s="259" t="s">
        <v>69</v>
      </c>
      <c r="J14" s="227">
        <v>9</v>
      </c>
      <c r="K14" s="253" t="s">
        <v>215</v>
      </c>
      <c r="L14" s="6">
        <v>14</v>
      </c>
      <c r="N14" s="148" t="s">
        <v>35</v>
      </c>
      <c r="O14" s="137" t="s">
        <v>48</v>
      </c>
      <c r="Q14" s="180" t="s">
        <v>168</v>
      </c>
      <c r="T14" s="128">
        <v>4</v>
      </c>
      <c r="V14" s="231" t="s">
        <v>183</v>
      </c>
      <c r="W14" s="230" t="s">
        <v>199</v>
      </c>
    </row>
    <row r="15" spans="1:23">
      <c r="A15" s="253" t="s">
        <v>220</v>
      </c>
      <c r="B15" s="255" t="s">
        <v>220</v>
      </c>
      <c r="C15" s="259" t="s">
        <v>220</v>
      </c>
      <c r="D15" s="255" t="s">
        <v>220</v>
      </c>
      <c r="E15" s="259" t="s">
        <v>219</v>
      </c>
      <c r="F15" s="255" t="s">
        <v>219</v>
      </c>
      <c r="G15" s="259" t="s">
        <v>217</v>
      </c>
      <c r="H15" s="255" t="s">
        <v>62</v>
      </c>
      <c r="I15" s="259" t="s">
        <v>69</v>
      </c>
      <c r="J15" s="227">
        <v>10</v>
      </c>
      <c r="K15" s="259" t="s">
        <v>219</v>
      </c>
      <c r="L15" s="6">
        <v>15</v>
      </c>
      <c r="N15" s="148" t="s">
        <v>40</v>
      </c>
      <c r="O15" s="137" t="s">
        <v>49</v>
      </c>
      <c r="Q15" s="180" t="s">
        <v>169</v>
      </c>
      <c r="T15" s="128">
        <v>4</v>
      </c>
      <c r="V15" s="231" t="s">
        <v>184</v>
      </c>
      <c r="W15" s="230" t="s">
        <v>200</v>
      </c>
    </row>
    <row r="16" spans="1:23">
      <c r="A16" s="253" t="s">
        <v>220</v>
      </c>
      <c r="B16" s="255" t="s">
        <v>220</v>
      </c>
      <c r="C16" s="259" t="s">
        <v>220</v>
      </c>
      <c r="D16" s="255" t="s">
        <v>220</v>
      </c>
      <c r="E16" s="259" t="s">
        <v>219</v>
      </c>
      <c r="F16" s="255" t="s">
        <v>219</v>
      </c>
      <c r="G16" s="259" t="s">
        <v>218</v>
      </c>
      <c r="H16" s="255" t="s">
        <v>62</v>
      </c>
      <c r="I16" s="259" t="s">
        <v>69</v>
      </c>
      <c r="J16" s="227">
        <v>11</v>
      </c>
      <c r="K16" s="259" t="s">
        <v>219</v>
      </c>
      <c r="L16" s="6">
        <v>16</v>
      </c>
      <c r="N16" s="6"/>
      <c r="O16" s="136"/>
      <c r="Q16" s="180" t="s">
        <v>170</v>
      </c>
      <c r="T16" s="128">
        <v>4</v>
      </c>
      <c r="V16" s="231" t="s">
        <v>185</v>
      </c>
      <c r="W16" s="230" t="s">
        <v>201</v>
      </c>
    </row>
    <row r="17" spans="1:23">
      <c r="A17" s="253" t="s">
        <v>220</v>
      </c>
      <c r="B17" s="255" t="s">
        <v>220</v>
      </c>
      <c r="C17" s="259" t="s">
        <v>220</v>
      </c>
      <c r="D17" s="255" t="s">
        <v>220</v>
      </c>
      <c r="E17" s="259" t="s">
        <v>219</v>
      </c>
      <c r="F17" s="255" t="s">
        <v>219</v>
      </c>
      <c r="G17" s="259" t="s">
        <v>218</v>
      </c>
      <c r="H17" s="255" t="s">
        <v>62</v>
      </c>
      <c r="I17" s="259" t="s">
        <v>69</v>
      </c>
      <c r="J17" s="227">
        <v>12</v>
      </c>
      <c r="K17" s="259" t="s">
        <v>219</v>
      </c>
      <c r="L17" s="6">
        <v>17</v>
      </c>
      <c r="N17" s="6"/>
      <c r="O17" s="136"/>
      <c r="Q17" s="180" t="s">
        <v>171</v>
      </c>
      <c r="T17" s="128">
        <v>5</v>
      </c>
      <c r="V17" s="231" t="s">
        <v>186</v>
      </c>
      <c r="W17" s="230" t="s">
        <v>202</v>
      </c>
    </row>
    <row r="18" spans="1:23">
      <c r="A18" s="253" t="s">
        <v>220</v>
      </c>
      <c r="B18" s="255" t="s">
        <v>220</v>
      </c>
      <c r="C18" s="259" t="s">
        <v>220</v>
      </c>
      <c r="D18" s="255" t="s">
        <v>220</v>
      </c>
      <c r="E18" s="259" t="s">
        <v>219</v>
      </c>
      <c r="F18" s="255" t="s">
        <v>219</v>
      </c>
      <c r="G18" s="259" t="s">
        <v>218</v>
      </c>
      <c r="H18" s="255" t="s">
        <v>62</v>
      </c>
      <c r="I18" s="259" t="s">
        <v>69</v>
      </c>
      <c r="J18" s="227">
        <v>13</v>
      </c>
      <c r="K18" s="259" t="s">
        <v>219</v>
      </c>
      <c r="L18" s="6">
        <v>18</v>
      </c>
      <c r="N18" s="138"/>
      <c r="O18" s="136"/>
      <c r="Q18" s="154" t="s">
        <v>67</v>
      </c>
      <c r="T18" s="128">
        <v>5</v>
      </c>
      <c r="V18" s="231" t="s">
        <v>187</v>
      </c>
      <c r="W18" s="230" t="s">
        <v>203</v>
      </c>
    </row>
    <row r="19" spans="1:23">
      <c r="A19" s="253" t="s">
        <v>220</v>
      </c>
      <c r="B19" s="255" t="s">
        <v>220</v>
      </c>
      <c r="C19" s="259" t="s">
        <v>220</v>
      </c>
      <c r="D19" s="255" t="s">
        <v>220</v>
      </c>
      <c r="E19" s="259" t="s">
        <v>219</v>
      </c>
      <c r="F19" s="255" t="s">
        <v>219</v>
      </c>
      <c r="G19" s="259" t="s">
        <v>218</v>
      </c>
      <c r="H19" s="255" t="s">
        <v>62</v>
      </c>
      <c r="I19" s="259" t="s">
        <v>69</v>
      </c>
      <c r="J19" s="227">
        <v>14</v>
      </c>
      <c r="K19" s="259" t="s">
        <v>219</v>
      </c>
      <c r="L19" s="6">
        <v>19</v>
      </c>
      <c r="N19" s="141" t="s">
        <v>14</v>
      </c>
      <c r="O19" s="147" t="s">
        <v>20</v>
      </c>
      <c r="Q19" s="157" t="s">
        <v>148</v>
      </c>
      <c r="T19" s="128">
        <v>5</v>
      </c>
      <c r="V19" s="231" t="s">
        <v>188</v>
      </c>
      <c r="W19" s="230" t="s">
        <v>204</v>
      </c>
    </row>
    <row r="20" spans="1:23">
      <c r="A20" s="259" t="s">
        <v>69</v>
      </c>
      <c r="B20" s="255" t="s">
        <v>69</v>
      </c>
      <c r="C20" s="259" t="s">
        <v>69</v>
      </c>
      <c r="D20" s="255" t="s">
        <v>69</v>
      </c>
      <c r="E20" s="259" t="s">
        <v>69</v>
      </c>
      <c r="F20" s="255" t="s">
        <v>69</v>
      </c>
      <c r="G20" s="259" t="s">
        <v>69</v>
      </c>
      <c r="H20" s="255" t="s">
        <v>69</v>
      </c>
      <c r="I20" s="259" t="s">
        <v>69</v>
      </c>
      <c r="K20" s="259" t="s">
        <v>69</v>
      </c>
      <c r="L20" s="6">
        <v>20</v>
      </c>
      <c r="N20" s="144" t="s">
        <v>15</v>
      </c>
      <c r="O20" s="149" t="s">
        <v>21</v>
      </c>
      <c r="Q20" s="154" t="s">
        <v>21</v>
      </c>
      <c r="T20" s="128">
        <v>5</v>
      </c>
    </row>
    <row r="21" spans="1:23">
      <c r="A21" s="259" t="s">
        <v>69</v>
      </c>
      <c r="B21" s="255" t="s">
        <v>69</v>
      </c>
      <c r="C21" s="259" t="s">
        <v>69</v>
      </c>
      <c r="D21" s="255" t="s">
        <v>69</v>
      </c>
      <c r="E21" s="259" t="s">
        <v>69</v>
      </c>
      <c r="F21" s="255" t="s">
        <v>69</v>
      </c>
      <c r="G21" s="259" t="s">
        <v>69</v>
      </c>
      <c r="H21" s="255" t="s">
        <v>69</v>
      </c>
      <c r="I21" s="259" t="s">
        <v>69</v>
      </c>
      <c r="K21" s="259" t="s">
        <v>69</v>
      </c>
      <c r="L21" s="6">
        <v>21</v>
      </c>
      <c r="N21" s="144" t="s">
        <v>16</v>
      </c>
      <c r="O21" s="149" t="s">
        <v>6</v>
      </c>
      <c r="Q21"/>
    </row>
    <row r="22" spans="1:23">
      <c r="A22" s="259" t="s">
        <v>69</v>
      </c>
      <c r="B22" s="255" t="s">
        <v>69</v>
      </c>
      <c r="C22" s="259" t="s">
        <v>69</v>
      </c>
      <c r="D22" s="255" t="s">
        <v>69</v>
      </c>
      <c r="E22" s="259" t="s">
        <v>69</v>
      </c>
      <c r="F22" s="255" t="s">
        <v>69</v>
      </c>
      <c r="G22" s="259" t="s">
        <v>69</v>
      </c>
      <c r="H22" s="255" t="s">
        <v>69</v>
      </c>
      <c r="I22" s="259" t="s">
        <v>69</v>
      </c>
      <c r="K22" s="259" t="s">
        <v>69</v>
      </c>
      <c r="L22" s="6">
        <v>22</v>
      </c>
      <c r="N22" s="144" t="s">
        <v>17</v>
      </c>
      <c r="O22" s="149" t="s">
        <v>22</v>
      </c>
      <c r="Q22" s="155" t="s">
        <v>76</v>
      </c>
    </row>
    <row r="23" spans="1:23">
      <c r="A23" s="259" t="s">
        <v>69</v>
      </c>
      <c r="B23" s="255" t="s">
        <v>69</v>
      </c>
      <c r="C23" s="259" t="s">
        <v>69</v>
      </c>
      <c r="D23" s="255" t="s">
        <v>69</v>
      </c>
      <c r="E23" s="259" t="s">
        <v>69</v>
      </c>
      <c r="F23" s="255" t="s">
        <v>69</v>
      </c>
      <c r="G23" s="259" t="s">
        <v>69</v>
      </c>
      <c r="H23" s="255" t="s">
        <v>69</v>
      </c>
      <c r="I23" s="259" t="s">
        <v>69</v>
      </c>
      <c r="K23" s="259" t="s">
        <v>69</v>
      </c>
      <c r="L23" s="6">
        <v>23</v>
      </c>
      <c r="N23" s="150"/>
      <c r="O23" s="149" t="s">
        <v>23</v>
      </c>
      <c r="Q23" s="127" t="s">
        <v>159</v>
      </c>
    </row>
    <row r="24" spans="1:23">
      <c r="A24" s="259" t="s">
        <v>69</v>
      </c>
      <c r="B24" s="255" t="s">
        <v>69</v>
      </c>
      <c r="C24" s="259" t="s">
        <v>69</v>
      </c>
      <c r="D24" s="255" t="s">
        <v>69</v>
      </c>
      <c r="E24" s="259" t="s">
        <v>69</v>
      </c>
      <c r="F24" s="255" t="s">
        <v>69</v>
      </c>
      <c r="G24" s="259" t="s">
        <v>69</v>
      </c>
      <c r="H24" s="255" t="s">
        <v>69</v>
      </c>
      <c r="I24" s="259" t="s">
        <v>69</v>
      </c>
      <c r="K24" s="259" t="s">
        <v>69</v>
      </c>
      <c r="L24" s="6">
        <v>24</v>
      </c>
      <c r="N24" s="142" t="s">
        <v>18</v>
      </c>
      <c r="O24" s="149" t="s">
        <v>24</v>
      </c>
      <c r="Q24" s="127" t="s">
        <v>161</v>
      </c>
    </row>
    <row r="25" spans="1:23">
      <c r="A25" s="259" t="s">
        <v>69</v>
      </c>
      <c r="B25" s="255" t="s">
        <v>69</v>
      </c>
      <c r="C25" s="259" t="s">
        <v>69</v>
      </c>
      <c r="D25" s="255" t="s">
        <v>69</v>
      </c>
      <c r="E25" s="259" t="s">
        <v>69</v>
      </c>
      <c r="F25" s="255" t="s">
        <v>69</v>
      </c>
      <c r="G25" s="259" t="s">
        <v>69</v>
      </c>
      <c r="H25" s="255" t="s">
        <v>69</v>
      </c>
      <c r="I25" s="259" t="s">
        <v>69</v>
      </c>
      <c r="K25" s="259" t="s">
        <v>69</v>
      </c>
      <c r="L25" s="6">
        <v>25</v>
      </c>
      <c r="N25" s="145" t="s">
        <v>17</v>
      </c>
      <c r="O25" s="149" t="s">
        <v>25</v>
      </c>
      <c r="Q25" s="127" t="s">
        <v>160</v>
      </c>
    </row>
    <row r="26" spans="1:23">
      <c r="A26" s="259" t="s">
        <v>69</v>
      </c>
      <c r="B26" s="255" t="s">
        <v>69</v>
      </c>
      <c r="C26" s="259" t="s">
        <v>69</v>
      </c>
      <c r="D26" s="255" t="s">
        <v>69</v>
      </c>
      <c r="E26" s="259" t="s">
        <v>69</v>
      </c>
      <c r="F26" s="255" t="s">
        <v>69</v>
      </c>
      <c r="G26" s="259" t="s">
        <v>69</v>
      </c>
      <c r="H26" s="255" t="s">
        <v>69</v>
      </c>
      <c r="I26" s="259" t="s">
        <v>69</v>
      </c>
      <c r="K26" s="259" t="s">
        <v>69</v>
      </c>
      <c r="L26" s="6">
        <v>26</v>
      </c>
      <c r="N26" s="145" t="s">
        <v>16</v>
      </c>
      <c r="O26" s="149" t="s">
        <v>26</v>
      </c>
      <c r="Q26" s="158"/>
    </row>
    <row r="27" spans="1:23">
      <c r="A27" s="259" t="s">
        <v>69</v>
      </c>
      <c r="B27" s="255" t="s">
        <v>69</v>
      </c>
      <c r="C27" s="259" t="s">
        <v>69</v>
      </c>
      <c r="D27" s="255" t="s">
        <v>69</v>
      </c>
      <c r="E27" s="259" t="s">
        <v>69</v>
      </c>
      <c r="F27" s="255" t="s">
        <v>69</v>
      </c>
      <c r="G27" s="259" t="s">
        <v>69</v>
      </c>
      <c r="H27" s="255" t="s">
        <v>69</v>
      </c>
      <c r="I27" s="259" t="s">
        <v>69</v>
      </c>
      <c r="K27" s="259" t="s">
        <v>69</v>
      </c>
      <c r="L27" s="6">
        <v>27</v>
      </c>
      <c r="Q27"/>
    </row>
    <row r="28" spans="1:23">
      <c r="A28" s="259" t="s">
        <v>69</v>
      </c>
      <c r="B28" s="255" t="s">
        <v>69</v>
      </c>
      <c r="C28" s="259" t="s">
        <v>69</v>
      </c>
      <c r="D28" s="255" t="s">
        <v>69</v>
      </c>
      <c r="E28" s="259" t="s">
        <v>69</v>
      </c>
      <c r="F28" s="255" t="s">
        <v>69</v>
      </c>
      <c r="G28" s="259" t="s">
        <v>69</v>
      </c>
      <c r="H28" s="255" t="s">
        <v>69</v>
      </c>
      <c r="I28" s="259" t="s">
        <v>69</v>
      </c>
      <c r="K28" s="259" t="s">
        <v>69</v>
      </c>
      <c r="L28" s="6">
        <v>28</v>
      </c>
      <c r="Q28" s="155" t="s">
        <v>149</v>
      </c>
    </row>
    <row r="29" spans="1:23">
      <c r="A29" s="259" t="s">
        <v>69</v>
      </c>
      <c r="B29" s="255" t="s">
        <v>69</v>
      </c>
      <c r="C29" s="259" t="s">
        <v>69</v>
      </c>
      <c r="D29" s="255" t="s">
        <v>69</v>
      </c>
      <c r="E29" s="259" t="s">
        <v>69</v>
      </c>
      <c r="F29" s="255" t="s">
        <v>69</v>
      </c>
      <c r="G29" s="259" t="s">
        <v>69</v>
      </c>
      <c r="H29" s="255" t="s">
        <v>69</v>
      </c>
      <c r="I29" s="259" t="s">
        <v>69</v>
      </c>
      <c r="K29" s="259" t="s">
        <v>69</v>
      </c>
      <c r="L29" s="6">
        <v>29</v>
      </c>
      <c r="Q29" s="158" t="s">
        <v>137</v>
      </c>
    </row>
    <row r="30" spans="1:23">
      <c r="A30" s="259" t="s">
        <v>69</v>
      </c>
      <c r="B30" s="255" t="s">
        <v>69</v>
      </c>
      <c r="C30" s="259" t="s">
        <v>69</v>
      </c>
      <c r="D30" s="255" t="s">
        <v>69</v>
      </c>
      <c r="E30" s="259" t="s">
        <v>69</v>
      </c>
      <c r="F30" s="255" t="s">
        <v>69</v>
      </c>
      <c r="G30" s="259" t="s">
        <v>69</v>
      </c>
      <c r="H30" s="255" t="s">
        <v>69</v>
      </c>
      <c r="I30" s="259" t="s">
        <v>69</v>
      </c>
      <c r="K30" s="259" t="s">
        <v>69</v>
      </c>
      <c r="L30" s="6">
        <v>30</v>
      </c>
      <c r="Q30" s="158"/>
    </row>
    <row r="31" spans="1:23">
      <c r="A31" s="259" t="s">
        <v>69</v>
      </c>
      <c r="B31" s="255" t="s">
        <v>69</v>
      </c>
      <c r="C31" s="259" t="s">
        <v>69</v>
      </c>
      <c r="D31" s="255" t="s">
        <v>69</v>
      </c>
      <c r="E31" s="259" t="s">
        <v>69</v>
      </c>
      <c r="F31" s="255" t="s">
        <v>69</v>
      </c>
      <c r="G31" s="259" t="s">
        <v>69</v>
      </c>
      <c r="H31" s="255" t="s">
        <v>69</v>
      </c>
      <c r="I31" s="259" t="s">
        <v>69</v>
      </c>
      <c r="K31" s="259" t="s">
        <v>69</v>
      </c>
      <c r="L31" s="6">
        <v>31</v>
      </c>
      <c r="Q31"/>
    </row>
    <row r="32" spans="1:23">
      <c r="A32" s="259" t="s">
        <v>69</v>
      </c>
      <c r="B32" s="255" t="s">
        <v>69</v>
      </c>
      <c r="C32" s="259" t="s">
        <v>69</v>
      </c>
      <c r="D32" s="255" t="s">
        <v>69</v>
      </c>
      <c r="E32" s="259" t="s">
        <v>69</v>
      </c>
      <c r="F32" s="255" t="s">
        <v>69</v>
      </c>
      <c r="G32" s="259" t="s">
        <v>69</v>
      </c>
      <c r="H32" s="255" t="s">
        <v>69</v>
      </c>
      <c r="I32" s="259" t="s">
        <v>69</v>
      </c>
      <c r="K32" s="259" t="s">
        <v>69</v>
      </c>
      <c r="L32" s="6">
        <v>32</v>
      </c>
      <c r="Q32"/>
    </row>
    <row r="33" spans="1:17">
      <c r="A33" s="259" t="s">
        <v>69</v>
      </c>
      <c r="B33" s="255" t="s">
        <v>69</v>
      </c>
      <c r="C33" s="259" t="s">
        <v>69</v>
      </c>
      <c r="D33" s="255" t="s">
        <v>69</v>
      </c>
      <c r="E33" s="259" t="s">
        <v>69</v>
      </c>
      <c r="F33" s="255" t="s">
        <v>69</v>
      </c>
      <c r="G33" s="259" t="s">
        <v>69</v>
      </c>
      <c r="H33" s="255" t="s">
        <v>69</v>
      </c>
      <c r="I33" s="259" t="s">
        <v>69</v>
      </c>
      <c r="K33" s="259" t="s">
        <v>69</v>
      </c>
      <c r="L33" s="6">
        <v>33</v>
      </c>
      <c r="Q33" s="134"/>
    </row>
    <row r="34" spans="1:17">
      <c r="A34" s="259" t="s">
        <v>69</v>
      </c>
      <c r="B34" s="255" t="s">
        <v>69</v>
      </c>
      <c r="C34" s="259" t="s">
        <v>69</v>
      </c>
      <c r="D34" s="255" t="s">
        <v>69</v>
      </c>
      <c r="E34" s="259" t="s">
        <v>69</v>
      </c>
      <c r="F34" s="255" t="s">
        <v>69</v>
      </c>
      <c r="G34" s="259" t="s">
        <v>69</v>
      </c>
      <c r="H34" s="255" t="s">
        <v>69</v>
      </c>
      <c r="I34" s="259" t="s">
        <v>69</v>
      </c>
      <c r="K34" s="259" t="s">
        <v>69</v>
      </c>
      <c r="L34" s="6">
        <v>34</v>
      </c>
      <c r="Q34" s="133"/>
    </row>
    <row r="35" spans="1:17">
      <c r="A35" s="259" t="s">
        <v>69</v>
      </c>
      <c r="B35" s="255" t="s">
        <v>69</v>
      </c>
      <c r="C35" s="259" t="s">
        <v>69</v>
      </c>
      <c r="D35" s="255" t="s">
        <v>69</v>
      </c>
      <c r="E35" s="259" t="s">
        <v>69</v>
      </c>
      <c r="F35" s="255" t="s">
        <v>69</v>
      </c>
      <c r="G35" s="259" t="s">
        <v>69</v>
      </c>
      <c r="H35" s="255" t="s">
        <v>69</v>
      </c>
      <c r="I35" s="259" t="s">
        <v>69</v>
      </c>
      <c r="K35" s="259" t="s">
        <v>69</v>
      </c>
      <c r="L35" s="6">
        <v>35</v>
      </c>
    </row>
    <row r="36" spans="1:17">
      <c r="A36" s="259" t="s">
        <v>69</v>
      </c>
      <c r="B36" s="255" t="s">
        <v>69</v>
      </c>
      <c r="C36" s="259" t="s">
        <v>69</v>
      </c>
      <c r="D36" s="255" t="s">
        <v>69</v>
      </c>
      <c r="E36" s="259" t="s">
        <v>69</v>
      </c>
      <c r="F36" s="255" t="s">
        <v>69</v>
      </c>
      <c r="G36" s="259" t="s">
        <v>69</v>
      </c>
      <c r="H36" s="255" t="s">
        <v>69</v>
      </c>
      <c r="I36" s="259" t="s">
        <v>69</v>
      </c>
      <c r="K36" s="259" t="s">
        <v>69</v>
      </c>
      <c r="L36" s="6">
        <v>36</v>
      </c>
    </row>
    <row r="37" spans="1:17">
      <c r="A37" s="259" t="s">
        <v>69</v>
      </c>
      <c r="B37" s="255" t="s">
        <v>69</v>
      </c>
      <c r="C37" s="259" t="s">
        <v>69</v>
      </c>
      <c r="D37" s="255" t="s">
        <v>69</v>
      </c>
      <c r="E37" s="259" t="s">
        <v>69</v>
      </c>
      <c r="F37" s="255" t="s">
        <v>69</v>
      </c>
      <c r="G37" s="259" t="s">
        <v>69</v>
      </c>
      <c r="H37" s="255" t="s">
        <v>69</v>
      </c>
      <c r="I37" s="259" t="s">
        <v>69</v>
      </c>
      <c r="K37" s="259" t="s">
        <v>69</v>
      </c>
      <c r="L37" s="6">
        <v>37</v>
      </c>
    </row>
    <row r="38" spans="1:17">
      <c r="A38" s="259" t="s">
        <v>69</v>
      </c>
      <c r="B38" s="255" t="s">
        <v>69</v>
      </c>
      <c r="C38" s="259" t="s">
        <v>69</v>
      </c>
      <c r="D38" s="255" t="s">
        <v>69</v>
      </c>
      <c r="E38" s="259" t="s">
        <v>69</v>
      </c>
      <c r="F38" s="255" t="s">
        <v>69</v>
      </c>
      <c r="G38" s="259" t="s">
        <v>69</v>
      </c>
      <c r="H38" s="255" t="s">
        <v>69</v>
      </c>
      <c r="I38" s="259" t="s">
        <v>69</v>
      </c>
      <c r="K38" s="259" t="s">
        <v>69</v>
      </c>
      <c r="L38" s="6">
        <v>38</v>
      </c>
    </row>
    <row r="39" spans="1:17">
      <c r="A39" s="259" t="s">
        <v>69</v>
      </c>
      <c r="B39" s="255" t="s">
        <v>69</v>
      </c>
      <c r="C39" s="259" t="s">
        <v>69</v>
      </c>
      <c r="D39" s="255" t="s">
        <v>69</v>
      </c>
      <c r="E39" s="259" t="s">
        <v>69</v>
      </c>
      <c r="F39" s="255" t="s">
        <v>69</v>
      </c>
      <c r="G39" s="259" t="s">
        <v>69</v>
      </c>
      <c r="H39" s="255" t="s">
        <v>69</v>
      </c>
      <c r="I39" s="259" t="s">
        <v>69</v>
      </c>
      <c r="K39" s="259" t="s">
        <v>69</v>
      </c>
      <c r="L39" s="6">
        <v>39</v>
      </c>
    </row>
    <row r="40" spans="1:17">
      <c r="A40" s="259" t="s">
        <v>69</v>
      </c>
      <c r="B40" s="255" t="s">
        <v>69</v>
      </c>
      <c r="C40" s="259" t="s">
        <v>69</v>
      </c>
      <c r="D40" s="255" t="s">
        <v>69</v>
      </c>
      <c r="E40" s="259" t="s">
        <v>69</v>
      </c>
      <c r="F40" s="255" t="s">
        <v>69</v>
      </c>
      <c r="G40" s="259" t="s">
        <v>69</v>
      </c>
      <c r="H40" s="255" t="s">
        <v>69</v>
      </c>
      <c r="I40" s="259" t="s">
        <v>69</v>
      </c>
      <c r="K40" s="259" t="s">
        <v>69</v>
      </c>
      <c r="L40" s="6">
        <v>40</v>
      </c>
    </row>
    <row r="41" spans="1:17">
      <c r="A41" s="259" t="s">
        <v>69</v>
      </c>
      <c r="B41" s="255" t="s">
        <v>69</v>
      </c>
      <c r="C41" s="259" t="s">
        <v>69</v>
      </c>
      <c r="D41" s="255" t="s">
        <v>69</v>
      </c>
      <c r="E41" s="259" t="s">
        <v>69</v>
      </c>
      <c r="F41" s="255" t="s">
        <v>69</v>
      </c>
      <c r="G41" s="259" t="s">
        <v>69</v>
      </c>
      <c r="H41" s="255" t="s">
        <v>69</v>
      </c>
      <c r="I41" s="259" t="s">
        <v>69</v>
      </c>
      <c r="K41" s="259" t="s">
        <v>69</v>
      </c>
      <c r="L41" s="6">
        <v>41</v>
      </c>
    </row>
    <row r="42" spans="1:17">
      <c r="A42" s="259" t="s">
        <v>69</v>
      </c>
      <c r="B42" s="255" t="s">
        <v>69</v>
      </c>
      <c r="C42" s="259" t="s">
        <v>69</v>
      </c>
      <c r="D42" s="255" t="s">
        <v>69</v>
      </c>
      <c r="E42" s="259" t="s">
        <v>69</v>
      </c>
      <c r="F42" s="255" t="s">
        <v>69</v>
      </c>
      <c r="G42" s="259" t="s">
        <v>69</v>
      </c>
      <c r="H42" s="255" t="s">
        <v>69</v>
      </c>
      <c r="I42" s="259" t="s">
        <v>69</v>
      </c>
      <c r="K42" s="259" t="s">
        <v>69</v>
      </c>
      <c r="L42" s="6">
        <v>42</v>
      </c>
    </row>
    <row r="43" spans="1:17">
      <c r="A43" s="259" t="s">
        <v>69</v>
      </c>
      <c r="B43" s="255" t="s">
        <v>69</v>
      </c>
      <c r="C43" s="259" t="s">
        <v>69</v>
      </c>
      <c r="D43" s="255" t="s">
        <v>69</v>
      </c>
      <c r="E43" s="259" t="s">
        <v>69</v>
      </c>
      <c r="F43" s="255" t="s">
        <v>69</v>
      </c>
      <c r="G43" s="259" t="s">
        <v>69</v>
      </c>
      <c r="H43" s="255" t="s">
        <v>69</v>
      </c>
      <c r="I43" s="259" t="s">
        <v>69</v>
      </c>
      <c r="K43" s="259" t="s">
        <v>69</v>
      </c>
      <c r="L43" s="6">
        <v>43</v>
      </c>
    </row>
    <row r="44" spans="1:17">
      <c r="A44" s="259" t="s">
        <v>69</v>
      </c>
      <c r="B44" s="255" t="s">
        <v>69</v>
      </c>
      <c r="C44" s="259" t="s">
        <v>69</v>
      </c>
      <c r="D44" s="255" t="s">
        <v>69</v>
      </c>
      <c r="E44" s="259" t="s">
        <v>69</v>
      </c>
      <c r="F44" s="255" t="s">
        <v>69</v>
      </c>
      <c r="G44" s="259" t="s">
        <v>69</v>
      </c>
      <c r="H44" s="255" t="s">
        <v>69</v>
      </c>
      <c r="I44" s="259" t="s">
        <v>69</v>
      </c>
      <c r="K44" s="259" t="s">
        <v>69</v>
      </c>
      <c r="L44" s="6">
        <v>44</v>
      </c>
    </row>
    <row r="45" spans="1:17">
      <c r="A45" s="259" t="s">
        <v>69</v>
      </c>
      <c r="B45" s="255" t="s">
        <v>69</v>
      </c>
      <c r="C45" s="259" t="s">
        <v>69</v>
      </c>
      <c r="D45" s="255" t="s">
        <v>69</v>
      </c>
      <c r="E45" s="259" t="s">
        <v>69</v>
      </c>
      <c r="F45" s="255" t="s">
        <v>69</v>
      </c>
      <c r="G45" s="259" t="s">
        <v>69</v>
      </c>
      <c r="H45" s="255" t="s">
        <v>69</v>
      </c>
      <c r="I45" s="259" t="s">
        <v>69</v>
      </c>
      <c r="K45" s="259" t="s">
        <v>69</v>
      </c>
      <c r="L45" s="6">
        <v>45</v>
      </c>
    </row>
    <row r="46" spans="1:17">
      <c r="A46" s="259" t="s">
        <v>69</v>
      </c>
      <c r="B46" s="255" t="s">
        <v>69</v>
      </c>
      <c r="C46" s="259" t="s">
        <v>69</v>
      </c>
      <c r="D46" s="255" t="s">
        <v>69</v>
      </c>
      <c r="E46" s="259" t="s">
        <v>69</v>
      </c>
      <c r="F46" s="255" t="s">
        <v>69</v>
      </c>
      <c r="G46" s="259" t="s">
        <v>69</v>
      </c>
      <c r="H46" s="255" t="s">
        <v>69</v>
      </c>
      <c r="I46" s="259" t="s">
        <v>69</v>
      </c>
      <c r="K46" s="259" t="s">
        <v>69</v>
      </c>
      <c r="L46" s="6">
        <v>46</v>
      </c>
    </row>
    <row r="47" spans="1:17">
      <c r="A47" s="259" t="s">
        <v>69</v>
      </c>
      <c r="B47" s="255" t="s">
        <v>69</v>
      </c>
      <c r="C47" s="259" t="s">
        <v>69</v>
      </c>
      <c r="D47" s="255" t="s">
        <v>69</v>
      </c>
      <c r="E47" s="259" t="s">
        <v>69</v>
      </c>
      <c r="F47" s="255" t="s">
        <v>69</v>
      </c>
      <c r="G47" s="259" t="s">
        <v>69</v>
      </c>
      <c r="H47" s="255" t="s">
        <v>69</v>
      </c>
      <c r="I47" s="259" t="s">
        <v>69</v>
      </c>
      <c r="K47" s="259" t="s">
        <v>69</v>
      </c>
      <c r="L47" s="6">
        <v>47</v>
      </c>
    </row>
    <row r="48" spans="1:17">
      <c r="A48" s="259" t="s">
        <v>69</v>
      </c>
      <c r="B48" s="255" t="s">
        <v>69</v>
      </c>
      <c r="C48" s="259" t="s">
        <v>69</v>
      </c>
      <c r="D48" s="255" t="s">
        <v>69</v>
      </c>
      <c r="E48" s="259" t="s">
        <v>69</v>
      </c>
      <c r="F48" s="255" t="s">
        <v>69</v>
      </c>
      <c r="G48" s="259" t="s">
        <v>69</v>
      </c>
      <c r="H48" s="255" t="s">
        <v>69</v>
      </c>
      <c r="I48" s="259" t="s">
        <v>69</v>
      </c>
      <c r="K48" s="259" t="s">
        <v>69</v>
      </c>
      <c r="L48" s="6">
        <v>48</v>
      </c>
    </row>
    <row r="49" spans="1:12">
      <c r="A49" s="259" t="s">
        <v>69</v>
      </c>
      <c r="B49" s="255" t="s">
        <v>69</v>
      </c>
      <c r="C49" s="259" t="s">
        <v>69</v>
      </c>
      <c r="D49" s="255" t="s">
        <v>69</v>
      </c>
      <c r="E49" s="259" t="s">
        <v>69</v>
      </c>
      <c r="F49" s="255" t="s">
        <v>69</v>
      </c>
      <c r="G49" s="259" t="s">
        <v>69</v>
      </c>
      <c r="H49" s="255" t="s">
        <v>69</v>
      </c>
      <c r="I49" s="259" t="s">
        <v>69</v>
      </c>
      <c r="K49" s="259" t="s">
        <v>69</v>
      </c>
      <c r="L49" s="6">
        <v>49</v>
      </c>
    </row>
    <row r="50" spans="1:12">
      <c r="A50" s="259" t="s">
        <v>69</v>
      </c>
      <c r="B50" s="255" t="s">
        <v>69</v>
      </c>
      <c r="C50" s="259" t="s">
        <v>69</v>
      </c>
      <c r="D50" s="255" t="s">
        <v>69</v>
      </c>
      <c r="E50" s="259" t="s">
        <v>69</v>
      </c>
      <c r="F50" s="255" t="s">
        <v>69</v>
      </c>
      <c r="G50" s="259" t="s">
        <v>69</v>
      </c>
      <c r="H50" s="255" t="s">
        <v>69</v>
      </c>
      <c r="I50" s="259" t="s">
        <v>69</v>
      </c>
      <c r="K50" s="259" t="s">
        <v>69</v>
      </c>
      <c r="L50" s="6">
        <v>50</v>
      </c>
    </row>
    <row r="51" spans="1:12">
      <c r="A51" s="259" t="s">
        <v>69</v>
      </c>
      <c r="B51" s="255" t="s">
        <v>69</v>
      </c>
      <c r="C51" s="259" t="s">
        <v>69</v>
      </c>
      <c r="D51" s="255" t="s">
        <v>69</v>
      </c>
      <c r="E51" s="259" t="s">
        <v>69</v>
      </c>
      <c r="F51" s="255" t="s">
        <v>69</v>
      </c>
      <c r="G51" s="259" t="s">
        <v>69</v>
      </c>
      <c r="H51" s="255" t="s">
        <v>69</v>
      </c>
      <c r="I51" s="259" t="s">
        <v>69</v>
      </c>
      <c r="K51" s="259" t="s">
        <v>69</v>
      </c>
      <c r="L51" s="6">
        <v>51</v>
      </c>
    </row>
    <row r="52" spans="1:12">
      <c r="A52" s="259" t="s">
        <v>69</v>
      </c>
      <c r="B52" s="255" t="s">
        <v>69</v>
      </c>
      <c r="C52" s="259" t="s">
        <v>69</v>
      </c>
      <c r="D52" s="255" t="s">
        <v>69</v>
      </c>
      <c r="E52" s="259" t="s">
        <v>69</v>
      </c>
      <c r="F52" s="255" t="s">
        <v>69</v>
      </c>
      <c r="G52" s="259" t="s">
        <v>69</v>
      </c>
      <c r="H52" s="255" t="s">
        <v>69</v>
      </c>
      <c r="I52" s="259" t="s">
        <v>69</v>
      </c>
      <c r="K52" s="259" t="s">
        <v>69</v>
      </c>
      <c r="L52" s="6">
        <v>52</v>
      </c>
    </row>
    <row r="53" spans="1:12">
      <c r="A53" s="259" t="s">
        <v>69</v>
      </c>
      <c r="B53" s="255" t="s">
        <v>69</v>
      </c>
      <c r="C53" s="259" t="s">
        <v>69</v>
      </c>
      <c r="D53" s="255" t="s">
        <v>69</v>
      </c>
      <c r="E53" s="259" t="s">
        <v>69</v>
      </c>
      <c r="F53" s="255" t="s">
        <v>69</v>
      </c>
      <c r="G53" s="259" t="s">
        <v>69</v>
      </c>
      <c r="H53" s="255" t="s">
        <v>69</v>
      </c>
      <c r="I53" s="259" t="s">
        <v>69</v>
      </c>
      <c r="K53" s="259" t="s">
        <v>69</v>
      </c>
      <c r="L53" s="6">
        <v>53</v>
      </c>
    </row>
    <row r="54" spans="1:12">
      <c r="A54" s="259" t="s">
        <v>69</v>
      </c>
      <c r="B54" s="255" t="s">
        <v>69</v>
      </c>
      <c r="C54" s="259" t="s">
        <v>69</v>
      </c>
      <c r="D54" s="255" t="s">
        <v>69</v>
      </c>
      <c r="E54" s="259" t="s">
        <v>69</v>
      </c>
      <c r="F54" s="255" t="s">
        <v>69</v>
      </c>
      <c r="G54" s="259" t="s">
        <v>69</v>
      </c>
      <c r="H54" s="255" t="s">
        <v>69</v>
      </c>
      <c r="I54" s="259" t="s">
        <v>69</v>
      </c>
      <c r="K54" s="259" t="s">
        <v>69</v>
      </c>
      <c r="L54" s="6">
        <v>54</v>
      </c>
    </row>
    <row r="55" spans="1:12">
      <c r="A55" s="259" t="s">
        <v>69</v>
      </c>
      <c r="B55" s="255" t="s">
        <v>69</v>
      </c>
      <c r="C55" s="259" t="s">
        <v>69</v>
      </c>
      <c r="D55" s="255" t="s">
        <v>69</v>
      </c>
      <c r="E55" s="259" t="s">
        <v>69</v>
      </c>
      <c r="F55" s="255" t="s">
        <v>69</v>
      </c>
      <c r="G55" s="259" t="s">
        <v>69</v>
      </c>
      <c r="H55" s="255" t="s">
        <v>69</v>
      </c>
      <c r="I55" s="259" t="s">
        <v>69</v>
      </c>
      <c r="K55" s="259" t="s">
        <v>69</v>
      </c>
      <c r="L55" s="6">
        <v>55</v>
      </c>
    </row>
    <row r="56" spans="1:12">
      <c r="A56" s="259" t="s">
        <v>69</v>
      </c>
      <c r="B56" s="255" t="s">
        <v>69</v>
      </c>
      <c r="C56" s="259" t="s">
        <v>69</v>
      </c>
      <c r="D56" s="255" t="s">
        <v>69</v>
      </c>
      <c r="E56" s="259" t="s">
        <v>69</v>
      </c>
      <c r="F56" s="255" t="s">
        <v>69</v>
      </c>
      <c r="G56" s="259" t="s">
        <v>69</v>
      </c>
      <c r="H56" s="255" t="s">
        <v>69</v>
      </c>
      <c r="I56" s="259" t="s">
        <v>69</v>
      </c>
      <c r="K56" s="259" t="s">
        <v>69</v>
      </c>
      <c r="L56" s="6">
        <v>56</v>
      </c>
    </row>
    <row r="57" spans="1:12">
      <c r="A57" s="259" t="s">
        <v>69</v>
      </c>
      <c r="B57" s="255" t="s">
        <v>69</v>
      </c>
      <c r="C57" s="259" t="s">
        <v>69</v>
      </c>
      <c r="D57" s="255" t="s">
        <v>69</v>
      </c>
      <c r="E57" s="259" t="s">
        <v>69</v>
      </c>
      <c r="F57" s="255" t="s">
        <v>69</v>
      </c>
      <c r="G57" s="259" t="s">
        <v>69</v>
      </c>
      <c r="H57" s="255" t="s">
        <v>69</v>
      </c>
      <c r="I57" s="259" t="s">
        <v>69</v>
      </c>
      <c r="K57" s="259" t="s">
        <v>69</v>
      </c>
      <c r="L57" s="6">
        <v>57</v>
      </c>
    </row>
    <row r="58" spans="1:12">
      <c r="A58" s="259" t="s">
        <v>69</v>
      </c>
      <c r="B58" s="255" t="s">
        <v>69</v>
      </c>
      <c r="C58" s="259" t="s">
        <v>69</v>
      </c>
      <c r="D58" s="255" t="s">
        <v>69</v>
      </c>
      <c r="E58" s="259" t="s">
        <v>69</v>
      </c>
      <c r="F58" s="255" t="s">
        <v>69</v>
      </c>
      <c r="G58" s="259" t="s">
        <v>69</v>
      </c>
      <c r="H58" s="255" t="s">
        <v>69</v>
      </c>
      <c r="I58" s="259" t="s">
        <v>69</v>
      </c>
      <c r="K58" s="259" t="s">
        <v>69</v>
      </c>
      <c r="L58" s="6">
        <v>58</v>
      </c>
    </row>
    <row r="59" spans="1:12">
      <c r="A59" s="259" t="s">
        <v>69</v>
      </c>
      <c r="B59" s="255" t="s">
        <v>69</v>
      </c>
      <c r="C59" s="259" t="s">
        <v>69</v>
      </c>
      <c r="D59" s="255" t="s">
        <v>69</v>
      </c>
      <c r="E59" s="259" t="s">
        <v>69</v>
      </c>
      <c r="F59" s="255" t="s">
        <v>69</v>
      </c>
      <c r="G59" s="259" t="s">
        <v>69</v>
      </c>
      <c r="H59" s="255" t="s">
        <v>69</v>
      </c>
      <c r="I59" s="259" t="s">
        <v>69</v>
      </c>
      <c r="K59" s="259" t="s">
        <v>69</v>
      </c>
      <c r="L59" s="6">
        <v>59</v>
      </c>
    </row>
    <row r="60" spans="1:12">
      <c r="A60" s="259" t="s">
        <v>69</v>
      </c>
      <c r="B60" s="255" t="s">
        <v>69</v>
      </c>
      <c r="C60" s="259" t="s">
        <v>69</v>
      </c>
      <c r="D60" s="255" t="s">
        <v>69</v>
      </c>
      <c r="E60" s="259" t="s">
        <v>69</v>
      </c>
      <c r="F60" s="255" t="s">
        <v>69</v>
      </c>
      <c r="G60" s="259" t="s">
        <v>69</v>
      </c>
      <c r="H60" s="255" t="s">
        <v>69</v>
      </c>
      <c r="I60" s="259" t="s">
        <v>69</v>
      </c>
      <c r="K60" s="259" t="s">
        <v>69</v>
      </c>
      <c r="L60" s="6">
        <v>60</v>
      </c>
    </row>
    <row r="61" spans="1:12">
      <c r="A61" s="259" t="s">
        <v>69</v>
      </c>
      <c r="B61" s="255" t="s">
        <v>69</v>
      </c>
      <c r="C61" s="259" t="s">
        <v>69</v>
      </c>
      <c r="D61" s="255" t="s">
        <v>69</v>
      </c>
      <c r="E61" s="259" t="s">
        <v>69</v>
      </c>
      <c r="F61" s="255" t="s">
        <v>69</v>
      </c>
      <c r="G61" s="259" t="s">
        <v>69</v>
      </c>
      <c r="H61" s="255" t="s">
        <v>69</v>
      </c>
      <c r="I61" s="259" t="s">
        <v>69</v>
      </c>
      <c r="K61" s="259" t="s">
        <v>69</v>
      </c>
      <c r="L61" s="6">
        <v>61</v>
      </c>
    </row>
    <row r="62" spans="1:12">
      <c r="A62" s="259" t="s">
        <v>69</v>
      </c>
      <c r="B62" s="255" t="s">
        <v>69</v>
      </c>
      <c r="C62" s="259" t="s">
        <v>69</v>
      </c>
      <c r="D62" s="255" t="s">
        <v>69</v>
      </c>
      <c r="E62" s="259" t="s">
        <v>69</v>
      </c>
      <c r="F62" s="255" t="s">
        <v>69</v>
      </c>
      <c r="G62" s="259" t="s">
        <v>69</v>
      </c>
      <c r="H62" s="255" t="s">
        <v>69</v>
      </c>
      <c r="I62" s="259" t="s">
        <v>69</v>
      </c>
      <c r="K62" s="259" t="s">
        <v>69</v>
      </c>
      <c r="L62" s="6">
        <v>62</v>
      </c>
    </row>
    <row r="63" spans="1:12">
      <c r="A63" s="259" t="s">
        <v>69</v>
      </c>
      <c r="B63" s="255" t="s">
        <v>69</v>
      </c>
      <c r="C63" s="259" t="s">
        <v>69</v>
      </c>
      <c r="D63" s="255" t="s">
        <v>69</v>
      </c>
      <c r="E63" s="259" t="s">
        <v>69</v>
      </c>
      <c r="F63" s="255" t="s">
        <v>69</v>
      </c>
      <c r="G63" s="259" t="s">
        <v>69</v>
      </c>
      <c r="H63" s="255" t="s">
        <v>69</v>
      </c>
      <c r="I63" s="259" t="s">
        <v>69</v>
      </c>
      <c r="K63" s="259" t="s">
        <v>69</v>
      </c>
      <c r="L63" s="6">
        <v>63</v>
      </c>
    </row>
    <row r="64" spans="1:12">
      <c r="A64" s="259" t="s">
        <v>69</v>
      </c>
      <c r="B64" s="255" t="s">
        <v>69</v>
      </c>
      <c r="C64" s="259" t="s">
        <v>69</v>
      </c>
      <c r="D64" s="255" t="s">
        <v>69</v>
      </c>
      <c r="E64" s="259" t="s">
        <v>69</v>
      </c>
      <c r="F64" s="255" t="s">
        <v>69</v>
      </c>
      <c r="G64" s="259" t="s">
        <v>69</v>
      </c>
      <c r="H64" s="255" t="s">
        <v>69</v>
      </c>
      <c r="I64" s="259" t="s">
        <v>69</v>
      </c>
      <c r="K64" s="259" t="s">
        <v>69</v>
      </c>
      <c r="L64" s="6">
        <v>64</v>
      </c>
    </row>
    <row r="65" spans="1:12">
      <c r="A65" s="259" t="s">
        <v>69</v>
      </c>
      <c r="B65" s="255" t="s">
        <v>69</v>
      </c>
      <c r="C65" s="259" t="s">
        <v>69</v>
      </c>
      <c r="D65" s="255" t="s">
        <v>69</v>
      </c>
      <c r="E65" s="259" t="s">
        <v>69</v>
      </c>
      <c r="F65" s="255" t="s">
        <v>69</v>
      </c>
      <c r="G65" s="259" t="s">
        <v>69</v>
      </c>
      <c r="H65" s="255" t="s">
        <v>69</v>
      </c>
      <c r="I65" s="259" t="s">
        <v>69</v>
      </c>
      <c r="K65" s="259" t="s">
        <v>69</v>
      </c>
      <c r="L65" s="6">
        <v>65</v>
      </c>
    </row>
    <row r="66" spans="1:12">
      <c r="A66" s="259" t="s">
        <v>69</v>
      </c>
      <c r="B66" s="255" t="s">
        <v>69</v>
      </c>
      <c r="C66" s="259" t="s">
        <v>69</v>
      </c>
      <c r="D66" s="255" t="s">
        <v>69</v>
      </c>
      <c r="E66" s="259" t="s">
        <v>69</v>
      </c>
      <c r="F66" s="255" t="s">
        <v>69</v>
      </c>
      <c r="G66" s="259" t="s">
        <v>69</v>
      </c>
      <c r="H66" s="255" t="s">
        <v>69</v>
      </c>
      <c r="I66" s="259" t="s">
        <v>69</v>
      </c>
      <c r="K66" s="259" t="s">
        <v>69</v>
      </c>
      <c r="L66" s="6">
        <v>66</v>
      </c>
    </row>
    <row r="67" spans="1:12">
      <c r="A67" s="259" t="s">
        <v>69</v>
      </c>
      <c r="B67" s="255" t="s">
        <v>69</v>
      </c>
      <c r="C67" s="259" t="s">
        <v>69</v>
      </c>
      <c r="D67" s="255" t="s">
        <v>69</v>
      </c>
      <c r="E67" s="259" t="s">
        <v>69</v>
      </c>
      <c r="F67" s="255" t="s">
        <v>69</v>
      </c>
      <c r="G67" s="259" t="s">
        <v>69</v>
      </c>
      <c r="H67" s="255" t="s">
        <v>69</v>
      </c>
      <c r="I67" s="259" t="s">
        <v>69</v>
      </c>
      <c r="K67" s="259" t="s">
        <v>69</v>
      </c>
      <c r="L67" s="6">
        <v>67</v>
      </c>
    </row>
    <row r="68" spans="1:12">
      <c r="A68" s="259" t="s">
        <v>69</v>
      </c>
      <c r="B68" s="255" t="s">
        <v>69</v>
      </c>
      <c r="C68" s="259" t="s">
        <v>69</v>
      </c>
      <c r="D68" s="255" t="s">
        <v>69</v>
      </c>
      <c r="E68" s="259" t="s">
        <v>69</v>
      </c>
      <c r="F68" s="255" t="s">
        <v>69</v>
      </c>
      <c r="G68" s="259" t="s">
        <v>69</v>
      </c>
      <c r="H68" s="255" t="s">
        <v>69</v>
      </c>
      <c r="I68" s="259" t="s">
        <v>69</v>
      </c>
      <c r="K68" s="259" t="s">
        <v>69</v>
      </c>
      <c r="L68" s="6">
        <v>68</v>
      </c>
    </row>
    <row r="69" spans="1:12">
      <c r="A69" s="259" t="s">
        <v>69</v>
      </c>
      <c r="B69" s="255" t="s">
        <v>69</v>
      </c>
      <c r="C69" s="259" t="s">
        <v>69</v>
      </c>
      <c r="D69" s="255" t="s">
        <v>69</v>
      </c>
      <c r="E69" s="259" t="s">
        <v>69</v>
      </c>
      <c r="F69" s="255" t="s">
        <v>69</v>
      </c>
      <c r="G69" s="259" t="s">
        <v>69</v>
      </c>
      <c r="H69" s="255" t="s">
        <v>69</v>
      </c>
      <c r="I69" s="259" t="s">
        <v>69</v>
      </c>
      <c r="K69" s="259" t="s">
        <v>69</v>
      </c>
      <c r="L69" s="6">
        <v>69</v>
      </c>
    </row>
    <row r="70" spans="1:12">
      <c r="A70" s="259" t="s">
        <v>69</v>
      </c>
      <c r="B70" s="255" t="s">
        <v>69</v>
      </c>
      <c r="C70" s="259" t="s">
        <v>69</v>
      </c>
      <c r="D70" s="255" t="s">
        <v>69</v>
      </c>
      <c r="E70" s="259" t="s">
        <v>69</v>
      </c>
      <c r="F70" s="255" t="s">
        <v>69</v>
      </c>
      <c r="G70" s="259" t="s">
        <v>69</v>
      </c>
      <c r="H70" s="255" t="s">
        <v>69</v>
      </c>
      <c r="I70" s="259" t="s">
        <v>69</v>
      </c>
      <c r="K70" s="259" t="s">
        <v>69</v>
      </c>
      <c r="L70" s="6">
        <v>70</v>
      </c>
    </row>
    <row r="71" spans="1:12">
      <c r="A71" s="259"/>
      <c r="B71" s="255"/>
      <c r="C71" s="259"/>
      <c r="D71" s="255"/>
      <c r="E71" s="259"/>
      <c r="F71" s="255"/>
      <c r="G71" s="259"/>
      <c r="H71" s="255"/>
      <c r="I71" s="259"/>
      <c r="K71" s="259"/>
      <c r="L71"/>
    </row>
    <row r="72" spans="1:12">
      <c r="A72" s="259"/>
      <c r="B72" s="255"/>
      <c r="C72" s="259"/>
      <c r="D72" s="255"/>
      <c r="E72" s="259"/>
      <c r="F72" s="255"/>
      <c r="G72" s="259"/>
      <c r="H72" s="255"/>
      <c r="I72" s="259"/>
      <c r="K72" s="259"/>
      <c r="L72"/>
    </row>
    <row r="73" spans="1:12">
      <c r="A73" s="259"/>
      <c r="B73" s="255"/>
      <c r="C73" s="259"/>
      <c r="D73" s="255"/>
      <c r="E73" s="259"/>
      <c r="F73" s="255"/>
      <c r="G73" s="259"/>
      <c r="H73" s="255"/>
      <c r="I73" s="259"/>
      <c r="K73" s="259"/>
    </row>
    <row r="74" spans="1:12">
      <c r="A74" s="259"/>
      <c r="B74" s="255"/>
      <c r="C74" s="259"/>
      <c r="D74" s="255"/>
      <c r="E74" s="259"/>
      <c r="F74" s="255"/>
      <c r="G74" s="259"/>
      <c r="H74" s="255"/>
      <c r="I74" s="259"/>
      <c r="K74" s="259"/>
    </row>
    <row r="75" spans="1:12">
      <c r="A75" s="259"/>
      <c r="B75" s="255"/>
      <c r="C75" s="259"/>
      <c r="D75" s="255"/>
      <c r="E75" s="259"/>
      <c r="F75" s="255"/>
      <c r="G75" s="259"/>
      <c r="H75" s="255"/>
      <c r="I75" s="259"/>
      <c r="K75" s="259"/>
    </row>
    <row r="76" spans="1:12">
      <c r="A76" s="259"/>
      <c r="B76" s="255"/>
      <c r="C76" s="259"/>
      <c r="D76" s="255"/>
      <c r="E76" s="259"/>
      <c r="F76" s="255"/>
      <c r="G76" s="259"/>
      <c r="H76" s="255"/>
      <c r="I76" s="259"/>
      <c r="K76" s="259"/>
    </row>
    <row r="77" spans="1:12">
      <c r="A77" s="259"/>
      <c r="B77" s="255"/>
      <c r="C77" s="259"/>
      <c r="D77" s="255"/>
      <c r="E77" s="259"/>
      <c r="F77" s="255"/>
      <c r="G77" s="259"/>
      <c r="H77" s="255"/>
      <c r="I77" s="259"/>
      <c r="K77" s="259"/>
    </row>
    <row r="78" spans="1:12">
      <c r="A78" s="259"/>
      <c r="B78" s="255"/>
      <c r="C78" s="259"/>
      <c r="D78" s="255"/>
      <c r="E78" s="259"/>
      <c r="F78" s="255"/>
      <c r="G78" s="259"/>
      <c r="H78" s="255"/>
      <c r="I78" s="259"/>
      <c r="K78" s="259"/>
    </row>
    <row r="79" spans="1:12">
      <c r="A79" s="259"/>
      <c r="B79" s="255"/>
      <c r="C79" s="259"/>
      <c r="D79" s="255"/>
      <c r="E79" s="259"/>
      <c r="F79" s="255"/>
      <c r="G79" s="259"/>
      <c r="H79" s="255"/>
      <c r="I79" s="259"/>
      <c r="K79" s="259"/>
    </row>
    <row r="80" spans="1:12">
      <c r="A80" s="259"/>
      <c r="B80" s="255"/>
      <c r="C80" s="259"/>
      <c r="D80" s="255"/>
      <c r="E80" s="259"/>
      <c r="F80" s="255"/>
      <c r="G80" s="259"/>
      <c r="H80" s="255"/>
      <c r="I80" s="259"/>
      <c r="K80" s="259"/>
    </row>
  </sheetData>
  <sheetProtection password="DD0D" sheet="1" objects="1" scenarios="1" selectLockedCells="1"/>
  <phoneticPr fontId="6"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Entries</vt:lpstr>
      <vt:lpstr>Payment</vt:lpstr>
      <vt:lpstr>Privacy</vt:lpstr>
      <vt:lpstr>Instructions</vt:lpstr>
      <vt:lpstr>Information</vt:lpstr>
      <vt:lpstr>Schools</vt:lpstr>
      <vt:lpstr>Lists</vt:lpstr>
      <vt:lpstr>Ages</vt:lpstr>
      <vt:lpstr>B6x4</vt:lpstr>
      <vt:lpstr>B6x6</vt:lpstr>
      <vt:lpstr>Beds</vt:lpstr>
      <vt:lpstr>Clubnames</vt:lpstr>
      <vt:lpstr>Schools!Clubs</vt:lpstr>
      <vt:lpstr>ElBed</vt:lpstr>
      <vt:lpstr>Gender</vt:lpstr>
      <vt:lpstr>Grade</vt:lpstr>
      <vt:lpstr>GradeAges</vt:lpstr>
      <vt:lpstr>Half</vt:lpstr>
      <vt:lpstr>Individual</vt:lpstr>
      <vt:lpstr>Jobs</vt:lpstr>
      <vt:lpstr>Judges</vt:lpstr>
      <vt:lpstr>NovBed</vt:lpstr>
      <vt:lpstr>Entries!Print_Area</vt:lpstr>
      <vt:lpstr>Information!Print_Area</vt:lpstr>
      <vt:lpstr>Instructions!Print_Area</vt:lpstr>
      <vt:lpstr>Lists!Print_Area</vt:lpstr>
      <vt:lpstr>Payment!Print_Area</vt:lpstr>
      <vt:lpstr>Privacy!Print_Area</vt:lpstr>
      <vt:lpstr>Privacy!Print_Titles</vt:lpstr>
      <vt:lpstr>SchoolAgeGroup</vt:lpstr>
      <vt:lpstr>SchoolClass</vt:lpstr>
      <vt:lpstr>SchoolYear</vt:lpstr>
      <vt:lpstr>Teams</vt:lpstr>
      <vt:lpstr>When</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Harper</cp:lastModifiedBy>
  <cp:lastPrinted>2009-11-10T23:32:41Z</cp:lastPrinted>
  <dcterms:created xsi:type="dcterms:W3CDTF">2006-11-30T14:34:18Z</dcterms:created>
  <dcterms:modified xsi:type="dcterms:W3CDTF">2018-11-25T23:49:43Z</dcterms:modified>
</cp:coreProperties>
</file>