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mc:AlternateContent xmlns:mc="http://schemas.openxmlformats.org/markup-compatibility/2006">
    <mc:Choice Requires="x15">
      <x15ac:absPath xmlns:x15ac="http://schemas.microsoft.com/office/spreadsheetml/2010/11/ac" url="C:\Users\compe\OneDrive\Documents\Competitions\2019-02-03 - NDP Qualifier 2\"/>
    </mc:Choice>
  </mc:AlternateContent>
  <xr:revisionPtr revIDLastSave="5" documentId="13_ncr:1_{F900F888-DCEA-C743-B178-C13C7FDC85DE}" xr6:coauthVersionLast="40" xr6:coauthVersionMax="40" xr10:uidLastSave="{8A8A2871-CDD0-4B70-BD54-363F20FE0F8E}"/>
  <bookViews>
    <workbookView xWindow="4356" yWindow="456" windowWidth="24444" windowHeight="16344" tabRatio="796" activeTab="2" xr2:uid="{00000000-000D-0000-FFFF-FFFF00000000}"/>
  </bookViews>
  <sheets>
    <sheet name="Entries" sheetId="1" r:id="rId1"/>
    <sheet name="Entries DMT" sheetId="7" r:id="rId2"/>
    <sheet name="Payment" sheetId="2" r:id="rId3"/>
    <sheet name="Privacy" sheetId="10" r:id="rId4"/>
    <sheet name="Instructions" sheetId="6" r:id="rId5"/>
    <sheet name="Clubs" sheetId="4" r:id="rId6"/>
    <sheet name="TeamCalc" sheetId="11" state="hidden" r:id="rId7"/>
    <sheet name="Lists" sheetId="3" state="hidden" r:id="rId8"/>
    <sheet name="ListsDMT" sheetId="9" state="hidden" r:id="rId9"/>
  </sheets>
  <definedNames>
    <definedName name="Ages" localSheetId="8">ListsDMT!$R$2:$R$80</definedName>
    <definedName name="Ages">Lists!$R$2:$R$80</definedName>
    <definedName name="Clubnames">Clubs!$A$3:$A$22</definedName>
    <definedName name="Clubs" localSheetId="5">Clubs!$A$3:$A$23</definedName>
    <definedName name="Gender" localSheetId="8">ListsDMT!$V$14:$V$15</definedName>
    <definedName name="Gender">Lists!$V$14:$V$15</definedName>
    <definedName name="Grade">Lists!$T$6:$T$18</definedName>
    <definedName name="GradeAges">Lists!$A$1:$AF$70</definedName>
    <definedName name="GradeAgesDMT">ListsDMT!$A$1:$AF$70</definedName>
    <definedName name="GradeDMT">ListsDMT!$T$6:$T$21</definedName>
    <definedName name="Half" localSheetId="8">ListsDMT!$U$25:$U$26</definedName>
    <definedName name="Half">Lists!$U$25:$U$26</definedName>
    <definedName name="Jobs" localSheetId="8">ListsDMT!$W$5:$W$16</definedName>
    <definedName name="Jobs">Lists!$W$5:$W$16</definedName>
    <definedName name="Judges" localSheetId="8">ListsDMT!$V$20:$V$27</definedName>
    <definedName name="Judges">Lists!$V$20:$V$27</definedName>
    <definedName name="_xlnm.Print_Area" localSheetId="0">Entries!$A$1:$I$119</definedName>
    <definedName name="_xlnm.Print_Area" localSheetId="1">'Entries DMT'!$A$1:$I$117</definedName>
    <definedName name="_xlnm.Print_Area" localSheetId="4">Instructions!$A$1:$B$19</definedName>
    <definedName name="_xlnm.Print_Area" localSheetId="7">Lists!$A$1:$W$80</definedName>
    <definedName name="_xlnm.Print_Area" localSheetId="8">ListsDMT!$A$1:$W$80</definedName>
    <definedName name="_xlnm.Print_Area" localSheetId="2">Payment!$A$1:$H$45</definedName>
    <definedName name="_xlnm.Print_Area" localSheetId="3">Privacy!$A$1:$E$35</definedName>
    <definedName name="_xlnm.Print_Titles" localSheetId="3">Privacy!$1:$1</definedName>
    <definedName name="Teams" localSheetId="8">ListsDMT!$V$5:$V$12</definedName>
    <definedName name="Teams">Lists!$V$5:$V$12</definedName>
    <definedName name="When" localSheetId="8">ListsDMT!$U$20:$U$22</definedName>
    <definedName name="When">Lists!$U$20:$U$22</definedName>
    <definedName name="Years">Lists!$Y$2:$Y$60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2" l="1"/>
  <c r="A3" i="11"/>
  <c r="B3" i="11"/>
  <c r="A4" i="11"/>
  <c r="B4" i="11"/>
  <c r="A5" i="11"/>
  <c r="B5" i="11"/>
  <c r="A6" i="11"/>
  <c r="B6" i="11"/>
  <c r="A7" i="11"/>
  <c r="B7" i="11"/>
  <c r="A8" i="11"/>
  <c r="B8" i="11"/>
  <c r="A9" i="11"/>
  <c r="B9" i="11"/>
  <c r="A10" i="11"/>
  <c r="B10" i="11"/>
  <c r="A11" i="11"/>
  <c r="B11" i="11"/>
  <c r="A12" i="11"/>
  <c r="B12" i="11"/>
  <c r="A13" i="11"/>
  <c r="B13" i="11"/>
  <c r="A14" i="11"/>
  <c r="B14" i="11"/>
  <c r="A15" i="11"/>
  <c r="B15" i="11"/>
  <c r="A16" i="11"/>
  <c r="B16" i="11"/>
  <c r="A17" i="11"/>
  <c r="B17" i="11"/>
  <c r="A18" i="11"/>
  <c r="B18" i="11"/>
  <c r="A19" i="11"/>
  <c r="B19" i="11"/>
  <c r="A20" i="11"/>
  <c r="B20" i="11"/>
  <c r="A21" i="11"/>
  <c r="B21" i="11"/>
  <c r="A22" i="11"/>
  <c r="B22" i="11"/>
  <c r="A23" i="11"/>
  <c r="B23" i="11"/>
  <c r="A24" i="11"/>
  <c r="B24" i="11"/>
  <c r="A25" i="11"/>
  <c r="B25" i="11"/>
  <c r="A26" i="11"/>
  <c r="B26" i="11"/>
  <c r="A27" i="11"/>
  <c r="B27" i="11"/>
  <c r="A28" i="11"/>
  <c r="B28" i="11"/>
  <c r="A29" i="11"/>
  <c r="B29" i="11"/>
  <c r="A30" i="11"/>
  <c r="B30" i="11"/>
  <c r="A31" i="11"/>
  <c r="B31" i="11"/>
  <c r="A32" i="11"/>
  <c r="B32" i="11"/>
  <c r="A33" i="11"/>
  <c r="B33" i="11"/>
  <c r="A34" i="11"/>
  <c r="B34" i="11"/>
  <c r="A35" i="11"/>
  <c r="B35" i="11"/>
  <c r="A36" i="11"/>
  <c r="B36" i="11"/>
  <c r="A37" i="11"/>
  <c r="B37" i="11"/>
  <c r="A38" i="11"/>
  <c r="B38" i="11"/>
  <c r="A39" i="11"/>
  <c r="B39" i="11"/>
  <c r="A40" i="11"/>
  <c r="B40" i="11"/>
  <c r="A41" i="11"/>
  <c r="B41" i="11"/>
  <c r="A42" i="11"/>
  <c r="B42" i="11"/>
  <c r="A43" i="11"/>
  <c r="B43" i="11"/>
  <c r="A44" i="11"/>
  <c r="B44" i="11"/>
  <c r="A45" i="11"/>
  <c r="B45" i="11"/>
  <c r="A46" i="11"/>
  <c r="B46" i="11"/>
  <c r="A47" i="11"/>
  <c r="B47" i="11"/>
  <c r="A48" i="11"/>
  <c r="B48" i="11"/>
  <c r="A49" i="11"/>
  <c r="B49" i="11"/>
  <c r="A50" i="11"/>
  <c r="B50" i="11"/>
  <c r="A51" i="11"/>
  <c r="B51" i="11"/>
  <c r="A52" i="11"/>
  <c r="B52" i="11"/>
  <c r="A53" i="11"/>
  <c r="B53" i="11"/>
  <c r="A54" i="11"/>
  <c r="B54" i="11"/>
  <c r="A55" i="11"/>
  <c r="B55" i="11"/>
  <c r="A56" i="11"/>
  <c r="B56" i="11"/>
  <c r="A57" i="11"/>
  <c r="B57" i="11"/>
  <c r="A58" i="11"/>
  <c r="B58" i="11"/>
  <c r="A59" i="11"/>
  <c r="B59" i="11"/>
  <c r="A60" i="11"/>
  <c r="B60" i="11"/>
  <c r="A61" i="11"/>
  <c r="B61" i="11"/>
  <c r="A62" i="11"/>
  <c r="B62" i="11"/>
  <c r="A63" i="11"/>
  <c r="B63" i="11"/>
  <c r="A64" i="11"/>
  <c r="B64" i="11"/>
  <c r="A65" i="11"/>
  <c r="B65" i="11"/>
  <c r="A66" i="11"/>
  <c r="B66" i="11"/>
  <c r="A67" i="11"/>
  <c r="B67" i="11"/>
  <c r="A68" i="11"/>
  <c r="B68" i="11"/>
  <c r="A69" i="11"/>
  <c r="B69" i="11"/>
  <c r="A70" i="11"/>
  <c r="B70" i="11"/>
  <c r="A71" i="11"/>
  <c r="B71" i="11"/>
  <c r="A72" i="11"/>
  <c r="B72" i="11"/>
  <c r="A73" i="11"/>
  <c r="B73" i="11"/>
  <c r="A74" i="11"/>
  <c r="B74" i="11"/>
  <c r="B2" i="11"/>
  <c r="A2" i="11"/>
  <c r="A3" i="7" l="1"/>
  <c r="A3" i="1"/>
  <c r="H90" i="1"/>
  <c r="H79" i="7"/>
  <c r="H84" i="1"/>
  <c r="H30" i="1"/>
  <c r="H67" i="7"/>
  <c r="H52" i="1"/>
  <c r="H100" i="1"/>
  <c r="H95" i="7"/>
  <c r="H55" i="1"/>
  <c r="H71" i="7"/>
  <c r="H25" i="1"/>
  <c r="H109" i="1"/>
  <c r="H116" i="1"/>
  <c r="H67" i="1"/>
  <c r="H19" i="7"/>
  <c r="H112" i="1"/>
  <c r="H105" i="7"/>
  <c r="H32" i="1"/>
  <c r="H30" i="7"/>
  <c r="H110" i="1"/>
  <c r="H89" i="7"/>
  <c r="H90" i="7"/>
  <c r="H72" i="7"/>
  <c r="H12" i="1"/>
  <c r="H12" i="7"/>
  <c r="H41" i="1"/>
  <c r="H80" i="7"/>
  <c r="H45" i="7"/>
  <c r="H49" i="1"/>
  <c r="H57" i="1"/>
  <c r="H108" i="1"/>
  <c r="H73" i="1"/>
  <c r="H42" i="1"/>
  <c r="H93" i="7"/>
  <c r="H87" i="7"/>
  <c r="H74" i="1"/>
  <c r="H61" i="7"/>
  <c r="H36" i="1"/>
  <c r="H82" i="1"/>
  <c r="H65" i="7"/>
  <c r="H73" i="7"/>
  <c r="H85" i="7"/>
  <c r="H62" i="7"/>
  <c r="H69" i="7"/>
  <c r="H92" i="1"/>
  <c r="H96" i="1"/>
  <c r="H40" i="7"/>
  <c r="H101" i="7"/>
  <c r="H78" i="7"/>
  <c r="H80" i="1"/>
  <c r="H119" i="1"/>
  <c r="H47" i="1"/>
  <c r="H24" i="7"/>
  <c r="H55" i="7"/>
  <c r="H105" i="1"/>
  <c r="H96" i="7"/>
  <c r="H52" i="7"/>
  <c r="H77" i="1"/>
  <c r="H58" i="1"/>
  <c r="H106" i="1"/>
  <c r="H39" i="7"/>
  <c r="H98" i="7"/>
  <c r="H37" i="7"/>
  <c r="H37" i="1"/>
  <c r="H59" i="1"/>
  <c r="H113" i="7"/>
  <c r="H99" i="7"/>
  <c r="H66" i="1"/>
  <c r="H86" i="1"/>
  <c r="H92" i="7"/>
  <c r="H32" i="7"/>
  <c r="H104" i="1"/>
  <c r="H59" i="7"/>
  <c r="H66" i="7"/>
  <c r="H56" i="7"/>
  <c r="H117" i="1"/>
  <c r="C6" i="1"/>
  <c r="H99" i="1"/>
  <c r="H85" i="1"/>
  <c r="H60" i="1"/>
  <c r="H109" i="7"/>
  <c r="H114" i="1"/>
  <c r="H40" i="1"/>
  <c r="H31" i="7"/>
  <c r="H78" i="1"/>
  <c r="H114" i="7"/>
  <c r="H97" i="1"/>
  <c r="H25" i="7"/>
  <c r="H16" i="7"/>
  <c r="H49" i="7"/>
  <c r="H41" i="7"/>
  <c r="H111" i="7"/>
  <c r="H89" i="1"/>
  <c r="H107" i="1"/>
  <c r="H72" i="1"/>
  <c r="H38" i="1"/>
  <c r="H29" i="7"/>
  <c r="H23" i="7"/>
  <c r="H94" i="7"/>
  <c r="H110" i="7"/>
  <c r="H18" i="7"/>
  <c r="H100" i="7"/>
  <c r="H101" i="1"/>
  <c r="H83" i="7"/>
  <c r="H88" i="7"/>
  <c r="H104" i="7"/>
  <c r="H91" i="1"/>
  <c r="H117" i="7"/>
  <c r="H70" i="7"/>
  <c r="H95" i="1"/>
  <c r="H68" i="1"/>
  <c r="H28" i="7"/>
  <c r="H45" i="1"/>
  <c r="H71" i="1"/>
  <c r="H102" i="7"/>
  <c r="H97" i="7"/>
  <c r="H50" i="7"/>
  <c r="H84" i="7"/>
  <c r="H33" i="7"/>
  <c r="H108" i="7"/>
  <c r="H107" i="7"/>
  <c r="H18" i="1"/>
  <c r="H22" i="1"/>
  <c r="H48" i="1"/>
  <c r="H61" i="1"/>
  <c r="H36" i="7"/>
  <c r="H103" i="7"/>
  <c r="H13" i="7"/>
  <c r="H16" i="1"/>
  <c r="H48" i="7"/>
  <c r="H83" i="1"/>
  <c r="H111" i="1"/>
  <c r="H58" i="7"/>
  <c r="H115" i="1"/>
  <c r="H31" i="1"/>
  <c r="H19" i="1"/>
  <c r="H86" i="7"/>
  <c r="H33" i="1"/>
  <c r="H74" i="7"/>
  <c r="H62" i="1"/>
  <c r="H24" i="1"/>
  <c r="H13" i="1"/>
  <c r="H28" i="1"/>
  <c r="H82" i="7"/>
  <c r="H22" i="7"/>
  <c r="H77" i="7"/>
  <c r="H60" i="7"/>
  <c r="H57" i="7"/>
  <c r="H103" i="1"/>
  <c r="H70" i="1"/>
  <c r="H69" i="1"/>
  <c r="H118" i="1"/>
  <c r="H68" i="7"/>
  <c r="H94" i="1"/>
  <c r="H29" i="1"/>
  <c r="H81" i="7"/>
  <c r="H46" i="7"/>
  <c r="H65" i="1"/>
  <c r="H106" i="7"/>
  <c r="H91" i="7"/>
  <c r="H17" i="7"/>
  <c r="H116" i="7"/>
  <c r="H51" i="7"/>
  <c r="H38" i="7"/>
  <c r="H17" i="1"/>
  <c r="H23" i="1"/>
  <c r="H79" i="1"/>
  <c r="H115" i="7"/>
  <c r="H56" i="1"/>
  <c r="H112" i="7"/>
  <c r="H47" i="7"/>
  <c r="H39" i="1"/>
  <c r="H50" i="1"/>
  <c r="H113" i="1"/>
  <c r="H102" i="1"/>
  <c r="H81" i="1"/>
  <c r="H98" i="1"/>
  <c r="H93" i="1"/>
  <c r="H51" i="1"/>
  <c r="H42" i="7"/>
  <c r="H46" i="1"/>
  <c r="C6" i="7"/>
  <c r="C8" i="2" l="1"/>
  <c r="C7" i="2"/>
  <c r="H88" i="1" l="1"/>
  <c r="E88" i="1"/>
  <c r="A88" i="1"/>
  <c r="H1" i="7" l="1"/>
  <c r="G8" i="2"/>
  <c r="G7" i="2"/>
  <c r="G10" i="2" s="1"/>
  <c r="H76" i="7"/>
  <c r="E76" i="7"/>
  <c r="A76" i="7"/>
  <c r="H64" i="7"/>
  <c r="E64" i="7"/>
  <c r="A64" i="7"/>
  <c r="H54" i="7"/>
  <c r="E54" i="7"/>
  <c r="A54" i="7"/>
  <c r="A51" i="7"/>
  <c r="A52" i="7" s="1"/>
  <c r="A55" i="7" s="1"/>
  <c r="A56" i="7" s="1"/>
  <c r="A57" i="7" s="1"/>
  <c r="A58" i="7" s="1"/>
  <c r="A59" i="7" s="1"/>
  <c r="A60" i="7" s="1"/>
  <c r="A61" i="7" s="1"/>
  <c r="A62" i="7" s="1"/>
  <c r="A65" i="7" s="1"/>
  <c r="A66" i="7" s="1"/>
  <c r="A67" i="7" s="1"/>
  <c r="A68" i="7" s="1"/>
  <c r="A69" i="7" s="1"/>
  <c r="A70" i="7" s="1"/>
  <c r="A71" i="7" s="1"/>
  <c r="A72" i="7" s="1"/>
  <c r="A73" i="7" s="1"/>
  <c r="A74"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H44" i="7"/>
  <c r="E44" i="7"/>
  <c r="A44" i="7"/>
  <c r="H35" i="7"/>
  <c r="E35" i="7"/>
  <c r="A35" i="7"/>
  <c r="H27" i="7"/>
  <c r="E27" i="7"/>
  <c r="A27" i="7"/>
  <c r="H21" i="7"/>
  <c r="E21" i="7"/>
  <c r="A21" i="7"/>
  <c r="H15" i="7"/>
  <c r="E15" i="7"/>
  <c r="A15" i="7"/>
  <c r="H76" i="1"/>
  <c r="E76" i="1"/>
  <c r="A76" i="1"/>
  <c r="H64" i="1"/>
  <c r="E64" i="1"/>
  <c r="A64" i="1"/>
  <c r="H44" i="1"/>
  <c r="E44" i="1"/>
  <c r="A44" i="1"/>
  <c r="H35" i="1"/>
  <c r="E35" i="1"/>
  <c r="A35" i="1"/>
  <c r="H54" i="1"/>
  <c r="E54" i="1"/>
  <c r="A54" i="1"/>
  <c r="H27" i="1"/>
  <c r="E27" i="1"/>
  <c r="A27" i="1"/>
  <c r="E21" i="1"/>
  <c r="E15" i="1"/>
  <c r="A21" i="1"/>
  <c r="A15" i="1"/>
  <c r="H21" i="1"/>
  <c r="B5" i="2"/>
  <c r="G5" i="2"/>
  <c r="E5" i="2"/>
  <c r="A5" i="2"/>
  <c r="G4" i="2"/>
  <c r="E4" i="2"/>
  <c r="B4" i="2"/>
  <c r="A4" i="2"/>
  <c r="A51" i="1"/>
  <c r="A52" i="1" s="1"/>
  <c r="A55" i="1" s="1"/>
  <c r="A56" i="1" s="1"/>
  <c r="A57" i="1" s="1"/>
  <c r="A58" i="1" s="1"/>
  <c r="A59" i="1" s="1"/>
  <c r="A60" i="1" s="1"/>
  <c r="A61" i="1" s="1"/>
  <c r="A62" i="1" s="1"/>
  <c r="A65" i="1" s="1"/>
  <c r="A66" i="1" s="1"/>
  <c r="A67" i="1" s="1"/>
  <c r="A68" i="1" s="1"/>
  <c r="A69" i="1" s="1"/>
  <c r="A70" i="1" s="1"/>
  <c r="A71" i="1" s="1"/>
  <c r="A72" i="1" s="1"/>
  <c r="A73" i="1" s="1"/>
  <c r="A74" i="1" s="1"/>
  <c r="A77" i="1" s="1"/>
  <c r="A78" i="1" s="1"/>
  <c r="A79" i="1" s="1"/>
  <c r="A80" i="1" s="1"/>
  <c r="A81" i="1" s="1"/>
  <c r="A82" i="1" s="1"/>
  <c r="A83" i="1" s="1"/>
  <c r="A84" i="1" s="1"/>
  <c r="A85" i="1" s="1"/>
  <c r="A86"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H15" i="1"/>
  <c r="G8" i="7"/>
  <c r="C9" i="1"/>
  <c r="G8" i="1"/>
  <c r="C7" i="7"/>
  <c r="G7" i="7"/>
  <c r="G9" i="7"/>
  <c r="C9" i="7"/>
  <c r="C7" i="1"/>
  <c r="G7" i="1"/>
  <c r="G9" i="1"/>
  <c r="G6" i="7"/>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0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000-000002000000}">
      <text>
        <r>
          <rPr>
            <b/>
            <sz val="8"/>
            <color indexed="81"/>
            <rFont val="Tahoma"/>
            <family val="2"/>
          </rPr>
          <t>Changing the year here will recalculate the age groups automatically</t>
        </r>
      </text>
    </comment>
    <comment ref="C7" authorId="0" shapeId="0" xr:uid="{00000000-0006-0000-0000-000003000000}">
      <text>
        <r>
          <rPr>
            <b/>
            <sz val="8"/>
            <color indexed="81"/>
            <rFont val="Tahoma"/>
            <family val="2"/>
          </rPr>
          <t>To change any of the club details fields, edit the entries on the 'Clubs' worksheet</t>
        </r>
        <r>
          <rPr>
            <sz val="8"/>
            <color indexed="81"/>
            <rFont val="Tahoma"/>
            <family val="2"/>
          </rPr>
          <t xml:space="preserve">
</t>
        </r>
      </text>
    </comment>
    <comment ref="E11" authorId="0" shapeId="0" xr:uid="{00000000-0006-0000-0000-000004000000}">
      <text>
        <r>
          <rPr>
            <b/>
            <sz val="8"/>
            <color indexed="81"/>
            <rFont val="Tahoma"/>
            <family val="2"/>
          </rPr>
          <t>Please pick the year of birth.
If it is not in the list, please pick the nearest one.</t>
        </r>
      </text>
    </comment>
    <comment ref="G11" authorId="0" shapeId="0" xr:uid="{00000000-0006-0000-0000-000005000000}">
      <text>
        <r>
          <rPr>
            <b/>
            <sz val="9"/>
            <color indexed="81"/>
            <rFont val="Tahoma"/>
            <family val="2"/>
            <charset val="161"/>
          </rPr>
          <t>Disability grades are by Level number and then category. 
Cat 1 is learning disability, Cat 2 is physical.</t>
        </r>
        <r>
          <rPr>
            <sz val="9"/>
            <color indexed="81"/>
            <rFont val="Tahoma"/>
            <family val="2"/>
            <charset val="161"/>
          </rPr>
          <t xml:space="preserve">
</t>
        </r>
      </text>
    </comment>
    <comment ref="H11" authorId="0" shapeId="0" xr:uid="{00000000-0006-0000-0000-000006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000-000007000000}">
      <text>
        <r>
          <rPr>
            <b/>
            <sz val="8"/>
            <color indexed="81"/>
            <rFont val="Tahoma"/>
            <family val="2"/>
          </rPr>
          <t>Teams can be 3 or 4 from the same grade+age.  Use A for the 1st team in a class, B for the 2nd etc.</t>
        </r>
      </text>
    </comment>
    <comment ref="A14" authorId="0" shapeId="0" xr:uid="{00000000-0006-0000-0000-000008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000-000009000000}">
      <text>
        <r>
          <rPr>
            <b/>
            <sz val="8"/>
            <color indexed="81"/>
            <rFont val="Tahoma"/>
            <family val="2"/>
          </rPr>
          <t>Pick the judge qualification level from the list.  Use 'novice' for anyone who has not yet passed a judging course.</t>
        </r>
      </text>
    </comment>
    <comment ref="H14" authorId="0" shapeId="0" xr:uid="{00000000-0006-0000-0000-00000A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000-00000B000000}">
      <text>
        <r>
          <rPr>
            <b/>
            <sz val="10"/>
            <color indexed="81"/>
            <rFont val="Tahoma"/>
            <family val="2"/>
          </rPr>
          <t>Please put the judges BG number on the same row as the judge's name.  If you need to add comments, put them after the BG number.</t>
        </r>
      </text>
    </comment>
    <comment ref="A26" authorId="0" shapeId="0" xr:uid="{00000000-0006-0000-0000-00000C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26" authorId="0" shapeId="0" xr:uid="{00000000-0006-0000-0000-00000D000000}">
      <text>
        <r>
          <rPr>
            <b/>
            <sz val="8"/>
            <color indexed="81"/>
            <rFont val="Tahoma"/>
            <family val="2"/>
          </rPr>
          <t>Pick the judge qualification level from the list.  Use 'novice' for anyone who has not yet passed a judging course.</t>
        </r>
      </text>
    </comment>
    <comment ref="H26" authorId="0" shapeId="0" xr:uid="{00000000-0006-0000-0000-00000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43" authorId="0" shapeId="0" xr:uid="{00000000-0006-0000-0000-00000F000000}">
      <text>
        <r>
          <rPr>
            <b/>
            <sz val="8"/>
            <color indexed="81"/>
            <rFont val="Tahoma"/>
            <family val="2"/>
          </rPr>
          <t>Pick the judge qualification level from the list.  Use 'novice' for anyone who has not yet passed a judging course.</t>
        </r>
      </text>
    </comment>
    <comment ref="A53" authorId="0" shapeId="0" xr:uid="{00000000-0006-0000-00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000-000011000000}">
      <text>
        <r>
          <rPr>
            <b/>
            <sz val="8"/>
            <color indexed="81"/>
            <rFont val="Tahoma"/>
            <family val="2"/>
          </rPr>
          <t>Pick the judge qualification level from the list.  Use 'novice' for anyone who has not yet passed a judging course.</t>
        </r>
      </text>
    </comment>
    <comment ref="H53" authorId="0" shapeId="0" xr:uid="{00000000-0006-0000-00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0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000-000014000000}">
      <text>
        <r>
          <rPr>
            <b/>
            <sz val="8"/>
            <color indexed="81"/>
            <rFont val="Tahoma"/>
            <family val="2"/>
          </rPr>
          <t>Pick the judge qualification level from the list.  Use 'novice' for anyone who has not yet passed a judging course.</t>
        </r>
      </text>
    </comment>
    <comment ref="H75" authorId="0" shapeId="0" xr:uid="{00000000-0006-0000-00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87" authorId="0" shapeId="0" xr:uid="{00000000-0006-0000-0000-000016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87" authorId="0" shapeId="0" xr:uid="{00000000-0006-0000-0000-000017000000}">
      <text>
        <r>
          <rPr>
            <b/>
            <sz val="8"/>
            <color indexed="81"/>
            <rFont val="Tahoma"/>
            <family val="2"/>
          </rPr>
          <t>Pick the judge qualification level from the list.  Use 'novice' for anyone who has not yet passed a judging course.</t>
        </r>
      </text>
    </comment>
    <comment ref="H87" authorId="0" shapeId="0" xr:uid="{00000000-0006-0000-0000-000018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1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100-000002000000}">
      <text>
        <r>
          <rPr>
            <b/>
            <sz val="8"/>
            <color indexed="81"/>
            <rFont val="Tahoma"/>
            <family val="2"/>
          </rPr>
          <t>Changing the year here will recalculate the age groups automatically</t>
        </r>
      </text>
    </comment>
    <comment ref="C7" authorId="0" shapeId="0" xr:uid="{00000000-0006-0000-0100-000003000000}">
      <text>
        <r>
          <rPr>
            <b/>
            <sz val="8"/>
            <color indexed="81"/>
            <rFont val="Tahoma"/>
            <family val="2"/>
          </rPr>
          <t>To change any of the club details fields, edit the entries on the 'Clubs' worksheet</t>
        </r>
        <r>
          <rPr>
            <sz val="8"/>
            <color indexed="81"/>
            <rFont val="Tahoma"/>
            <family val="2"/>
          </rPr>
          <t xml:space="preserve">
</t>
        </r>
      </text>
    </comment>
    <comment ref="E11" authorId="0" shapeId="0" xr:uid="{00000000-0006-0000-0100-000004000000}">
      <text>
        <r>
          <rPr>
            <b/>
            <sz val="8"/>
            <color indexed="81"/>
            <rFont val="Tahoma"/>
            <family val="2"/>
          </rPr>
          <t xml:space="preserve">Please enter dates as DD/MM/YYYY 
e.g.    3/11/1996
Using other formats such as 1.12.1992 or 1st Jan 1998 will not usually work! </t>
        </r>
      </text>
    </comment>
    <comment ref="H11" authorId="0" shapeId="0" xr:uid="{00000000-0006-0000-0100-000005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100-000006000000}">
      <text>
        <r>
          <rPr>
            <b/>
            <sz val="8"/>
            <color indexed="81"/>
            <rFont val="Tahoma"/>
            <family val="2"/>
          </rPr>
          <t>Teams can be 3 or 4 from the same grade+age.  Use A for the 1st team in a class, B for the 2nd etc.</t>
        </r>
      </text>
    </comment>
    <comment ref="A14" authorId="0" shapeId="0" xr:uid="{00000000-0006-0000-0100-000007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100-000008000000}">
      <text>
        <r>
          <rPr>
            <b/>
            <sz val="8"/>
            <color indexed="81"/>
            <rFont val="Tahoma"/>
            <family val="2"/>
          </rPr>
          <t>Pick the judge qualification level from the list.  Use 'novice' for anyone who has not yet passed a judging course.</t>
        </r>
      </text>
    </comment>
    <comment ref="H14" authorId="0" shapeId="0" xr:uid="{00000000-0006-0000-0100-000009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100-00000A000000}">
      <text>
        <r>
          <rPr>
            <b/>
            <sz val="10"/>
            <color indexed="81"/>
            <rFont val="Tahoma"/>
            <family val="2"/>
          </rPr>
          <t>Please put the judges BG number on the same row as the judge's name.  If you need to add comments, put them after the BG number.</t>
        </r>
      </text>
    </comment>
    <comment ref="A26" authorId="0" shapeId="0" xr:uid="{00000000-0006-0000-0100-00000B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26" authorId="0" shapeId="0" xr:uid="{00000000-0006-0000-0100-00000C000000}">
      <text>
        <r>
          <rPr>
            <b/>
            <sz val="8"/>
            <color indexed="81"/>
            <rFont val="Tahoma"/>
            <family val="2"/>
          </rPr>
          <t>Pick the judge qualification level from the list.  Use 'novice' for anyone who has not yet passed a judging course.</t>
        </r>
      </text>
    </comment>
    <comment ref="H26" authorId="0" shapeId="0" xr:uid="{00000000-0006-0000-0100-00000D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43" authorId="0" shapeId="0" xr:uid="{00000000-0006-0000-0100-00000E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43" authorId="0" shapeId="0" xr:uid="{00000000-0006-0000-0100-00000F000000}">
      <text>
        <r>
          <rPr>
            <b/>
            <sz val="8"/>
            <color indexed="81"/>
            <rFont val="Tahoma"/>
            <family val="2"/>
          </rPr>
          <t>Pick the judge qualification level from the list.  Use 'novice' for anyone who has not yet passed a judging course.</t>
        </r>
      </text>
    </comment>
    <comment ref="A53" authorId="0" shapeId="0" xr:uid="{00000000-0006-0000-01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100-000011000000}">
      <text>
        <r>
          <rPr>
            <b/>
            <sz val="8"/>
            <color indexed="81"/>
            <rFont val="Tahoma"/>
            <family val="2"/>
          </rPr>
          <t>Pick the judge qualification level from the list.  Use 'novice' for anyone who has not yet passed a judging course.</t>
        </r>
      </text>
    </comment>
    <comment ref="H53" authorId="0" shapeId="0" xr:uid="{00000000-0006-0000-01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1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100-000014000000}">
      <text>
        <r>
          <rPr>
            <b/>
            <sz val="8"/>
            <color indexed="81"/>
            <rFont val="Tahoma"/>
            <family val="2"/>
          </rPr>
          <t>Pick the judge qualification level from the list.  Use 'novice' for anyone who has not yet passed a judging course.</t>
        </r>
      </text>
    </comment>
    <comment ref="H75" authorId="0" shapeId="0" xr:uid="{00000000-0006-0000-01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sharedStrings.xml><?xml version="1.0" encoding="utf-8"?>
<sst xmlns="http://schemas.openxmlformats.org/spreadsheetml/2006/main" count="2027" uniqueCount="299">
  <si>
    <t xml:space="preserve">Competition Entry Form </t>
  </si>
  <si>
    <t>Venue</t>
  </si>
  <si>
    <t>Date</t>
  </si>
  <si>
    <t>Contact</t>
  </si>
  <si>
    <t>Address</t>
  </si>
  <si>
    <t>Telephone No.</t>
  </si>
  <si>
    <t>E-Mail Address</t>
  </si>
  <si>
    <t>Post Code</t>
  </si>
  <si>
    <t>Club Colours</t>
  </si>
  <si>
    <t>First Name</t>
  </si>
  <si>
    <t>Team</t>
  </si>
  <si>
    <t>Each Competitor Must :</t>
  </si>
  <si>
    <t>The Club Must :</t>
  </si>
  <si>
    <t>The Team Manager is responsible for the behaviour of his/her club members.</t>
  </si>
  <si>
    <t>No responsibility will be accepted for loss or damage to property or persons.</t>
  </si>
  <si>
    <t>(please print)</t>
  </si>
  <si>
    <t>Signed :</t>
  </si>
  <si>
    <t>Date :</t>
  </si>
  <si>
    <t>Club</t>
  </si>
  <si>
    <t>Last Name</t>
  </si>
  <si>
    <t>Teams</t>
  </si>
  <si>
    <t>A</t>
  </si>
  <si>
    <t>B</t>
  </si>
  <si>
    <t>C</t>
  </si>
  <si>
    <t>D</t>
  </si>
  <si>
    <t>E</t>
  </si>
  <si>
    <t>When</t>
  </si>
  <si>
    <t>All Day</t>
  </si>
  <si>
    <t>Morning</t>
  </si>
  <si>
    <t>Afternoon</t>
  </si>
  <si>
    <t>Half</t>
  </si>
  <si>
    <t>Jobs</t>
  </si>
  <si>
    <t>Judge</t>
  </si>
  <si>
    <t>County</t>
  </si>
  <si>
    <t>Regional</t>
  </si>
  <si>
    <t>Brevet</t>
  </si>
  <si>
    <t>Gender</t>
  </si>
  <si>
    <t>Grade</t>
  </si>
  <si>
    <t>M/F</t>
  </si>
  <si>
    <t>Age</t>
  </si>
  <si>
    <t>Colours</t>
  </si>
  <si>
    <t xml:space="preserve"> </t>
  </si>
  <si>
    <t>F</t>
  </si>
  <si>
    <t xml:space="preserve">Job: </t>
  </si>
  <si>
    <t xml:space="preserve">Level: </t>
  </si>
  <si>
    <t>Recorder M</t>
  </si>
  <si>
    <t>Recorder C</t>
  </si>
  <si>
    <t>Event</t>
  </si>
  <si>
    <t>M</t>
  </si>
  <si>
    <t>Postcode</t>
  </si>
  <si>
    <t>1.    Be registered with British Gymnastics.</t>
  </si>
  <si>
    <t>Team Manager :</t>
  </si>
  <si>
    <t>Important Notes:</t>
  </si>
  <si>
    <t>For the competitors listed be eligible to compete in this event the following requirements must be met.</t>
  </si>
  <si>
    <t>Help!</t>
  </si>
  <si>
    <t>Judge (Nov)</t>
  </si>
  <si>
    <t>Judge (Club)</t>
  </si>
  <si>
    <t>Judge (Cnty)</t>
  </si>
  <si>
    <t>Judge (Rgnl)</t>
  </si>
  <si>
    <t>Judge (Znl)</t>
  </si>
  <si>
    <t>Judge (Ntnl)</t>
  </si>
  <si>
    <t>Judge (Brvt)</t>
  </si>
  <si>
    <t>The correct payment should already be calculated – just sign the bottom of the sheet and post it off with your cheque.
      (If you use a standard size 'window' envelope, you won't even have to write the address on it!)</t>
  </si>
  <si>
    <t>Email the completed form back to the organiser</t>
  </si>
  <si>
    <t>If they cannot do a full day, pick morning/afternoon and put the second official’s name in.</t>
  </si>
  <si>
    <t>Pick the official’s job from the list</t>
  </si>
  <si>
    <t>Pick the judge qualification level from the list</t>
  </si>
  <si>
    <t>Fill in any judges / officials names</t>
  </si>
  <si>
    <t>If the competitor is in a team, pick 'A' in the team column.  If you have more than one team in the same class, use B, C etc.</t>
  </si>
  <si>
    <t>All the other club related fields should be filled in automatically (see below for how to change or add missing info)</t>
  </si>
  <si>
    <t>Competition Secretary at each club:</t>
  </si>
  <si>
    <t>Marshall C</t>
  </si>
  <si>
    <t>To change club details, please go to the 'Clubs' worksheet and update the information there</t>
  </si>
  <si>
    <t>#</t>
  </si>
  <si>
    <t>BG No.</t>
  </si>
  <si>
    <t>H</t>
  </si>
  <si>
    <t>G</t>
  </si>
  <si>
    <t>Judge:</t>
  </si>
  <si>
    <t>Official:</t>
  </si>
  <si>
    <t>Age Group</t>
  </si>
  <si>
    <t>Age at this year's birthday</t>
  </si>
  <si>
    <t>-</t>
  </si>
  <si>
    <t>at</t>
  </si>
  <si>
    <t xml:space="preserve"> =</t>
  </si>
  <si>
    <r>
      <t xml:space="preserve">2.   </t>
    </r>
    <r>
      <rPr>
        <sz val="7"/>
        <rFont val="Times New Roman"/>
        <family val="1"/>
      </rPr>
      <t xml:space="preserve">  </t>
    </r>
    <r>
      <rPr>
        <sz val="12"/>
        <rFont val="Arial"/>
        <family val="2"/>
      </rPr>
      <t>Be eligible to compete at this grade.</t>
    </r>
  </si>
  <si>
    <t>19+</t>
  </si>
  <si>
    <t>NDP1</t>
  </si>
  <si>
    <t>NDP2</t>
  </si>
  <si>
    <t>NDP3</t>
  </si>
  <si>
    <t>NDP4</t>
  </si>
  <si>
    <t>NDP5</t>
  </si>
  <si>
    <t>NDP6</t>
  </si>
  <si>
    <t>17+</t>
  </si>
  <si>
    <t>Enter the names of the competitors, DoB ( as dd/mm/yyyy), gender (M or F) and grade (NDP1, NDP2, CLB1 etc).</t>
  </si>
  <si>
    <t>7-8</t>
  </si>
  <si>
    <t>9-10</t>
  </si>
  <si>
    <t>11-12</t>
  </si>
  <si>
    <t>13-14</t>
  </si>
  <si>
    <t>15-16</t>
  </si>
  <si>
    <t>15+</t>
  </si>
  <si>
    <t>13+</t>
  </si>
  <si>
    <t>17-18</t>
  </si>
  <si>
    <t>name of offical here please</t>
  </si>
  <si>
    <t>name of judge here please</t>
  </si>
  <si>
    <t>Judge's BG number here please!</t>
  </si>
  <si>
    <r>
      <t xml:space="preserve">Notes </t>
    </r>
    <r>
      <rPr>
        <b/>
        <sz val="10"/>
        <color indexed="18"/>
        <rFont val="Arial"/>
        <family val="2"/>
      </rPr>
      <t>including judge BG number</t>
    </r>
  </si>
  <si>
    <t>DMT</t>
  </si>
  <si>
    <t>Number of TRA Entrants :</t>
  </si>
  <si>
    <t>Number of DMT Entrants :</t>
  </si>
  <si>
    <t>Total :</t>
  </si>
  <si>
    <t>9-12</t>
  </si>
  <si>
    <t>11-14</t>
  </si>
  <si>
    <t>Grades</t>
  </si>
  <si>
    <t>R1Cat1</t>
  </si>
  <si>
    <t>R1Cat2</t>
  </si>
  <si>
    <t>R2Cat2</t>
  </si>
  <si>
    <t>R3Cat2</t>
  </si>
  <si>
    <t>R3Cat1</t>
  </si>
  <si>
    <t>R2Cat1</t>
  </si>
  <si>
    <t>BG #</t>
  </si>
  <si>
    <t>Phone</t>
  </si>
  <si>
    <t>IMPORTANT!  You should use Excel to complete the form - Open Office, Numbers and Libre Office do not work correctly!
Please let the organiser know if you have used something other than Excel, so that any errors can be corrected.</t>
  </si>
  <si>
    <t>Regional NDP 1 to 6</t>
  </si>
  <si>
    <t>NDP Trampoline Competition Entry Form</t>
  </si>
  <si>
    <t>British Gymnastics NDP Trampolining</t>
  </si>
  <si>
    <t>British Gymnastics NDP DMT</t>
  </si>
  <si>
    <t>How to use the TScore Competition Entry Form</t>
  </si>
  <si>
    <t>In the Entries worksheet, click on the ‘Club’ and pick the name from the list (add it to the 'Clubs' sheet if absent)</t>
  </si>
  <si>
    <t>Print off a hard copy of sheet 1 (Entries) and sheet 3 (Payment) to send to the organiser if requested</t>
  </si>
  <si>
    <t>This version of the form is quite resilient to 'pasting' errors.  
If you just paste into the name, DoB and grade fields you should be ok.</t>
  </si>
  <si>
    <t>2016</t>
  </si>
  <si>
    <t>2015</t>
  </si>
  <si>
    <t>2014</t>
  </si>
  <si>
    <t>2013</t>
  </si>
  <si>
    <t>2012</t>
  </si>
  <si>
    <t>2011</t>
  </si>
  <si>
    <t>2010</t>
  </si>
  <si>
    <t>2009</t>
  </si>
  <si>
    <t>2008</t>
  </si>
  <si>
    <t>2007</t>
  </si>
  <si>
    <t>2006</t>
  </si>
  <si>
    <t>2005</t>
  </si>
  <si>
    <t>2004</t>
  </si>
  <si>
    <t>2003</t>
  </si>
  <si>
    <t>2002</t>
  </si>
  <si>
    <t>2001</t>
  </si>
  <si>
    <t>2000</t>
  </si>
  <si>
    <t>1999</t>
  </si>
  <si>
    <t>1998</t>
  </si>
  <si>
    <t>1997</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</si>
  <si>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</si>
  <si>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</si>
  <si>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</si>
  <si>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</si>
  <si>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</si>
  <si>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</si>
  <si>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</si>
  <si>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</si>
  <si>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</si>
  <si>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</si>
  <si>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</si>
  <si>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</si>
  <si>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</si>
  <si>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</si>
  <si>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</si>
  <si>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</si>
  <si>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</si>
  <si>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</si>
  <si>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</si>
  <si>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</si>
  <si>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</si>
  <si>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</si>
  <si>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</si>
  <si>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</si>
  <si>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</si>
  <si>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</si>
  <si>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</si>
  <si>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</si>
  <si>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</si>
  <si>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</si>
  <si>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</si>
  <si>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</si>
  <si>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</si>
  <si>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</si>
  <si>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</si>
  <si>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</si>
  <si>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</si>
  <si>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</si>
  <si>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</si>
  <si>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Year of Birth</t>
  </si>
  <si>
    <t>Data Protection</t>
  </si>
  <si>
    <t>What personal data do we need?</t>
  </si>
  <si>
    <t>What other data do we need?</t>
  </si>
  <si>
    <t>Why do we need this information?</t>
  </si>
  <si>
    <r>
      <t xml:space="preserve">We need this information to identify each gymnast entered into the competition and to ensure they are in the correct age group and competing class. </t>
    </r>
    <r>
      <rPr>
        <i/>
        <sz val="12"/>
        <rFont val="Arial"/>
        <family val="2"/>
        <charset val="161"/>
      </rPr>
      <t>(This is a GDPR  'contractual purpose')</t>
    </r>
  </si>
  <si>
    <t>What do we do with the data?</t>
  </si>
  <si>
    <t>We need the name, year of birth, gender and British Gymnastics membership number for each competitor. This is the absolute minimum data that we need to run the competition.</t>
  </si>
  <si>
    <t>We also need details of your club (name, BG registration number), the name of the responsible coach, and, optionally, club contact phone number and email address.
Where possible, please provide a club email address rather than a personal one.</t>
  </si>
  <si>
    <t>Do we share your data with 3rd parties?</t>
  </si>
  <si>
    <t>How long with personal data be retained?</t>
  </si>
  <si>
    <t>Can I check and correct the data that you have about me?</t>
  </si>
  <si>
    <t>Yes, you can make a Subject Access Request to the data controller (who is the competition organiser). Such requests will be handled in accordance wth the GDPR.  We reserve the right to charge a fee for excessive or unreasonable requests.</t>
  </si>
  <si>
    <t>What other personal data may be collected at the competition?</t>
  </si>
  <si>
    <t>There are usually photographers and people filming at competitions, which are held in public places. We do not have control over such images.</t>
  </si>
  <si>
    <t>How is the data protected?</t>
  </si>
  <si>
    <t>Who has access to the data?</t>
  </si>
  <si>
    <t>Reasonable measures are taken to protect personal information that is not in the public domain. We do not collect any data that is classified as 'sensitive', so levels of protection are appropriate to this category of data.</t>
  </si>
  <si>
    <t>Competition officials will have access to all of the information provided on this form. Some of the information is made available to the general public through the publication of programmes and results.(see below).</t>
  </si>
  <si>
    <t>Each entrants' name and gender may also appear in a printed programme for the competition, printed copies of the results generated during the event, emails sent to all clubs before and after the event, and on websites that list the entrants and results.
The entrants' BG membership numbers may also be included in the above publications and communications.
Each entrant must agree that we may publish their Personal Information as part of the results of the event and may pass such information to the governing body or any affiliated organisation for the purpose of insurance, licences or for publishing results either for the event alone or combined with or compared to other events. Results may include (but not be limited to) name, club affiliation, gender and age category</t>
  </si>
  <si>
    <r>
      <t xml:space="preserve">We need contact details so that we can communicate information about the event, such as competing times, results and subsequent events. 
We need to know the responsible coach for safety reasons.
</t>
    </r>
    <r>
      <rPr>
        <i/>
        <sz val="12"/>
        <rFont val="Arial"/>
        <family val="2"/>
        <charset val="161"/>
      </rPr>
      <t>(These are GDPR 'legitimate interests')</t>
    </r>
  </si>
  <si>
    <t>In the event of an accident or illness, we may need to collect further information necessary to assist medical treatment or for later insurance purposes. This information may be shared with medical personnel (including first responders), staff at the facility, the sport governing body and other organisations where there is a legal obligation to do so.</t>
  </si>
  <si>
    <t>Club Email Address</t>
  </si>
  <si>
    <t>BG Club No.</t>
  </si>
  <si>
    <t>Signature:</t>
  </si>
  <si>
    <t>Date:</t>
  </si>
  <si>
    <t>Subject Name:</t>
  </si>
  <si>
    <t>Changes to this policy</t>
  </si>
  <si>
    <t>This policy may be updated occasionally for legal or operational reasons. We will make best endeavours to contact all subjects in the event of any changes.</t>
  </si>
  <si>
    <t>Individual Consent</t>
  </si>
  <si>
    <t>The details you provide are all copied onto computers that are used to prepare and run the scoring system. This includes desktop and laptop computers that the competition organisers use at home or at club premises, and the computers used during the competition for recording and displaying the scores.</t>
  </si>
  <si>
    <t xml:space="preserve">Privacy Policy - Use of Personal Data </t>
  </si>
  <si>
    <t>If your existing club or BG privacy policy does not  include consent for the above use of personal data, you must obtain it explicitly from each entrant. You can print this sheet for this purpose, which should be retained for your records.</t>
  </si>
  <si>
    <t>Signature if the subject is over 13 years of age:</t>
  </si>
  <si>
    <t>Please tick this box to confirm that you have obtained agreement from all entrants</t>
  </si>
  <si>
    <t>version 2018-4-2</t>
  </si>
  <si>
    <t>The competition organiser has defined this privacy policy for entrants into this event and acts as the 'data controller' for any information provided in connection with your entry.
To enter the competition you must obtain agreement from every entrant to share the personal information that you provide, for the purposes described in this policy.
The data uses in this policy fall under the 'contractual' or 'legitimate interest' sections of GDPR and explicit consent is therefore not necessary.
In most cases, the consent given when registering for British Gymnastics membership should be sufficient to cover the usage laid out in this policy.
You may print this sheet if you wish to use it as a record of agreement for each gymnast.
This is necessary to comply with UK and EU GDPR regulations.</t>
  </si>
  <si>
    <t>I hereby agree to the use of my personal data as described in the privacy policy above.
I understand that I have the right to withdraw my consent at any point in the future by contacting the data controller. In this case, copies of my data provided under this agreement that are are not required for legal, contractual or legitimate interest purposes and are not in the public domain, will be destroyed.</t>
  </si>
  <si>
    <t>It is important that you read, understand and consent to the privacy policy in force for this competition.
The full policy is shown in the Privacy worksheet.
As team manager or competition secretary, you must obtain explicit consent for each entrant whose details you provide.
This may be through your club's membership policy, or the British Gymnastics policy, provided it covers the data usage described on the Privacy worksheet.
In other cases, you must obtain explicit consent from each entrant by ensuring that they have read, understood and agreed to the policy.
The Policy worksheet has a consent section if you wish to use this directly. The fact that competition programmes, bounce orders and results will be in the public domain must be acknowledged.
We recommend that you keep copies of consent forms for your records.</t>
  </si>
  <si>
    <t>FIGD</t>
  </si>
  <si>
    <t>rev 19.1 11/08/2018</t>
  </si>
  <si>
    <t>DMT - Regional NDP 1 to 6 &amp; FIGD</t>
  </si>
  <si>
    <t>U15</t>
  </si>
  <si>
    <t>AAA Sports</t>
  </si>
  <si>
    <t>Aerodyne</t>
  </si>
  <si>
    <t>Lynda Kouache</t>
  </si>
  <si>
    <t>aerodyne.tc@gmail.com</t>
  </si>
  <si>
    <t>blue/multi</t>
  </si>
  <si>
    <t>Aeronauts</t>
  </si>
  <si>
    <t>Jamie Edmenson</t>
  </si>
  <si>
    <t>jamie1420@me.com</t>
  </si>
  <si>
    <t>Blue</t>
  </si>
  <si>
    <t>Apollo</t>
  </si>
  <si>
    <t>Emma Horsham</t>
  </si>
  <si>
    <t>emmahorsham@ntlworld.com</t>
  </si>
  <si>
    <t>Belle Vue</t>
  </si>
  <si>
    <t>Carlisle</t>
  </si>
  <si>
    <t>Sarah Mitchelson</t>
  </si>
  <si>
    <t>smitch1911@googlemail.com</t>
  </si>
  <si>
    <t>Blue/White</t>
  </si>
  <si>
    <t>Dizzie Heights</t>
  </si>
  <si>
    <t>Rose Glover</t>
  </si>
  <si>
    <t>roseglover@hotmail.co.uk</t>
  </si>
  <si>
    <t>Flawless</t>
  </si>
  <si>
    <t>micky shore</t>
  </si>
  <si>
    <t>flawless_tc@hotmail.com</t>
  </si>
  <si>
    <t>High Voltage</t>
  </si>
  <si>
    <t>Katie Dunn</t>
  </si>
  <si>
    <t>highvoltagetc100@gmail.com</t>
  </si>
  <si>
    <t>Blue &amp; White</t>
  </si>
  <si>
    <t>Metro</t>
  </si>
  <si>
    <t>Mary Gosnell</t>
  </si>
  <si>
    <t>metro.tc@live.co.uk</t>
  </si>
  <si>
    <t>Green</t>
  </si>
  <si>
    <t>North Star</t>
  </si>
  <si>
    <t>Tara Cooper</t>
  </si>
  <si>
    <t>tara-elizabeth96@live.co.uk</t>
  </si>
  <si>
    <t>Park Elite</t>
  </si>
  <si>
    <t>Warren Dawson</t>
  </si>
  <si>
    <t>warren.j.dawson@gmail.com</t>
  </si>
  <si>
    <t>Raspberry</t>
  </si>
  <si>
    <t>Velocity</t>
  </si>
  <si>
    <t>G.M.Otterson</t>
  </si>
  <si>
    <t>grahamotterson@idectech.com</t>
  </si>
  <si>
    <t>Wansbeck</t>
  </si>
  <si>
    <t>Liz Naylor</t>
  </si>
  <si>
    <t>eknaylor77@gmail.com</t>
  </si>
  <si>
    <t>Black gold silver purple</t>
  </si>
  <si>
    <t>Trampoline Life</t>
  </si>
  <si>
    <t>James Webster</t>
  </si>
  <si>
    <t>contact@trampoline.life</t>
  </si>
  <si>
    <t>Velocity, TS23 3HB</t>
  </si>
  <si>
    <t>DO NOT SENT PAYMENT WITH ENTRIES - INVOICES WILL BE SENT AFTER COMPETITION</t>
  </si>
  <si>
    <t>Email this form to:</t>
  </si>
  <si>
    <t>competitions@nettc.org.uk</t>
  </si>
  <si>
    <r>
      <t>1.</t>
    </r>
    <r>
      <rPr>
        <sz val="7"/>
        <rFont val="Times New Roman"/>
        <family val="1"/>
      </rPr>
      <t xml:space="preserve">      </t>
    </r>
    <r>
      <rPr>
        <sz val="12"/>
        <rFont val="Arial"/>
        <family val="2"/>
      </rPr>
      <t>Be at least a fully paid-up 'Silver' member of British Gymnastics.</t>
    </r>
  </si>
  <si>
    <t>2.    Have current NEGA membership.</t>
  </si>
  <si>
    <r>
      <t xml:space="preserve">3.   </t>
    </r>
    <r>
      <rPr>
        <sz val="7"/>
        <rFont val="Times New Roman"/>
        <family val="1"/>
      </rPr>
      <t xml:space="preserve"> </t>
    </r>
    <r>
      <rPr>
        <sz val="12"/>
        <rFont val="Arial"/>
        <family val="2"/>
      </rPr>
      <t>Have provided the required number of suitable qualified and experienced officials or agree to a £60 charge being levied per missing official.</t>
    </r>
  </si>
  <si>
    <t>Entries submitted after the closing date will be charged at double the entry fee. 1 week before the competition there will be no more changes accepted, other than changes to team members or withdrawals.</t>
  </si>
  <si>
    <t>Any officials who do not carry out a full day in their role and are not replaced by a suitable individual will be retrospectively charged a £60 fee. The competition organiser will deem whether a replacement is suitable.</t>
  </si>
  <si>
    <t>We may use a third party to print programmes.  Competition results are considered to be in the public domain, so entrants' names and competition class (age group, grade and gender) will be published.
BG membership numbers may also be included in published results.
Contact details provided on the form may be shared with the governing body or subsequent competition organisers for the purposes of confirming approriate membership/insurance cover and enabling communication with the club in direct connection with this or other competitions.</t>
  </si>
  <si>
    <t>We may need to keep records of who has competed at each event and at what level for archive purposes.
These reasons include:
Verifying eligibility to enter future events
Health and safety enquiries
Insurance claims
It must be noted that once programmes and results have been published, the data they contain is no longer under our control, and therefore removal of that data from the public domain is genrally not possible.</t>
  </si>
  <si>
    <t>And/or parent or guardian if the subject is under 13 :</t>
  </si>
  <si>
    <t>n/a</t>
  </si>
  <si>
    <t>Number of teams :</t>
  </si>
  <si>
    <t>Tramp</t>
  </si>
  <si>
    <t>CLB</t>
  </si>
  <si>
    <t>National 1</t>
  </si>
  <si>
    <t>Zonal/Nat2</t>
  </si>
  <si>
    <t>Closing date 5pm on Wednesday 16th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</si>
</sst>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809]General"/>
  </numFmts>
  <fonts count="56">
    <font>
      <sz val="10"/>
      <name val="Arial"/>
    </font>
    <font>
      <sz val="10"/>
      <name val="Arial"/>
      <family val="2"/>
      <charset val="161"/>
    </font>
    <font>
      <b/>
      <sz val="10"/>
      <name val="Arial"/>
      <family val="2"/>
    </font>
    <font>
      <b/>
      <sz val="12"/>
      <name val="Arial"/>
      <family val="2"/>
    </font>
    <font>
      <b/>
      <sz val="12"/>
      <color indexed="18"/>
      <name val="Arial"/>
      <family val="2"/>
    </font>
    <font>
      <sz val="12"/>
      <name val="Arial"/>
      <family val="2"/>
    </font>
    <font>
      <sz val="7"/>
      <name val="Times New Roman"/>
      <family val="1"/>
    </font>
    <font>
      <sz val="8"/>
      <name val="Arial"/>
      <family val="2"/>
    </font>
    <font>
      <b/>
      <sz val="10"/>
      <name val="Tahoma"/>
      <family val="2"/>
    </font>
    <font>
      <b/>
      <sz val="10"/>
      <color indexed="18"/>
      <name val="Arial"/>
      <family val="2"/>
    </font>
    <font>
      <sz val="10"/>
      <name val="Arial"/>
      <family val="2"/>
    </font>
    <font>
      <b/>
      <sz val="12"/>
      <color indexed="12"/>
      <name val="Arial"/>
      <family val="2"/>
    </font>
    <font>
      <b/>
      <sz val="18"/>
      <color indexed="18"/>
      <name val="Arial"/>
      <family val="2"/>
    </font>
    <font>
      <b/>
      <sz val="14"/>
      <color indexed="18"/>
      <name val="Arial"/>
      <family val="2"/>
    </font>
    <font>
      <b/>
      <sz val="14"/>
      <color indexed="62"/>
      <name val="Tahoma"/>
      <family val="2"/>
    </font>
    <font>
      <b/>
      <sz val="14"/>
      <color indexed="62"/>
      <name val="Arial"/>
      <family val="2"/>
    </font>
    <font>
      <sz val="14"/>
      <color indexed="62"/>
      <name val="Arial"/>
      <family val="2"/>
    </font>
    <font>
      <sz val="10"/>
      <name val="Arial"/>
      <family val="2"/>
    </font>
    <font>
      <b/>
      <sz val="10"/>
      <color indexed="12"/>
      <name val="Arial"/>
      <family val="2"/>
    </font>
    <font>
      <sz val="16"/>
      <name val="Arial"/>
      <family val="2"/>
    </font>
    <font>
      <i/>
      <sz val="10"/>
      <name val="Arial"/>
      <family val="2"/>
    </font>
    <font>
      <sz val="8"/>
      <color indexed="81"/>
      <name val="Tahoma"/>
      <family val="2"/>
    </font>
    <font>
      <b/>
      <sz val="8"/>
      <color indexed="81"/>
      <name val="Tahoma"/>
      <family val="2"/>
    </font>
    <font>
      <sz val="10"/>
      <name val="Courier New"/>
      <family val="3"/>
    </font>
    <font>
      <b/>
      <i/>
      <sz val="10"/>
      <name val="Arial"/>
      <family val="2"/>
    </font>
    <font>
      <b/>
      <sz val="8"/>
      <color indexed="18"/>
      <name val="Tahoma"/>
      <family val="2"/>
    </font>
    <font>
      <i/>
      <sz val="8"/>
      <name val="Arial"/>
      <family val="2"/>
    </font>
    <font>
      <b/>
      <sz val="12"/>
      <color indexed="30"/>
      <name val="Arial"/>
      <family val="2"/>
    </font>
    <font>
      <sz val="10"/>
      <color indexed="9"/>
      <name val="Arial"/>
      <family val="2"/>
    </font>
    <font>
      <b/>
      <sz val="10"/>
      <color indexed="9"/>
      <name val="Arial"/>
      <family val="2"/>
    </font>
    <font>
      <b/>
      <sz val="14"/>
      <color indexed="53"/>
      <name val="Arial"/>
      <family val="2"/>
    </font>
    <font>
      <b/>
      <sz val="12"/>
      <color indexed="10"/>
      <name val="Arial"/>
      <family val="2"/>
    </font>
    <font>
      <sz val="9"/>
      <name val="Tahoma"/>
      <family val="2"/>
    </font>
    <font>
      <b/>
      <sz val="10"/>
      <color indexed="81"/>
      <name val="Tahoma"/>
      <family val="2"/>
    </font>
    <font>
      <sz val="10"/>
      <color theme="0" tint="-4.9989318521683403E-2"/>
      <name val="Arial"/>
      <family val="2"/>
    </font>
    <font>
      <b/>
      <sz val="12"/>
      <color theme="4" tint="-0.499984740745262"/>
      <name val="Arial"/>
      <family val="2"/>
    </font>
    <font>
      <b/>
      <sz val="10"/>
      <color theme="0" tint="-4.9989318521683403E-2"/>
      <name val="Arial"/>
      <family val="2"/>
    </font>
    <font>
      <b/>
      <i/>
      <sz val="12"/>
      <color theme="6" tint="0.79998168889431442"/>
      <name val="Arial"/>
      <family val="2"/>
    </font>
    <font>
      <b/>
      <sz val="11"/>
      <color theme="9" tint="-0.249977111117893"/>
      <name val="Arial"/>
      <family val="2"/>
    </font>
    <font>
      <b/>
      <sz val="9"/>
      <color theme="9" tint="-0.249977111117893"/>
      <name val="Arial"/>
      <family val="2"/>
    </font>
    <font>
      <b/>
      <sz val="12"/>
      <color theme="9" tint="-0.249977111117893"/>
      <name val="Arial"/>
      <family val="2"/>
    </font>
    <font>
      <b/>
      <sz val="18"/>
      <color theme="4" tint="-0.499984740745262"/>
      <name val="Arial"/>
      <family val="2"/>
    </font>
    <font>
      <b/>
      <sz val="10"/>
      <color rgb="FF009900"/>
      <name val="Arial"/>
      <family val="2"/>
      <charset val="161"/>
    </font>
    <font>
      <sz val="9"/>
      <color indexed="81"/>
      <name val="Tahoma"/>
      <family val="2"/>
      <charset val="161"/>
    </font>
    <font>
      <b/>
      <sz val="9"/>
      <color indexed="81"/>
      <name val="Tahoma"/>
      <family val="2"/>
      <charset val="161"/>
    </font>
    <font>
      <sz val="10"/>
      <color rgb="FF000000"/>
      <name val="Arial1"/>
    </font>
    <font>
      <sz val="9"/>
      <color rgb="FF000000"/>
      <name val="Tahoma"/>
      <family val="2"/>
    </font>
    <font>
      <sz val="12"/>
      <name val="Arial"/>
      <family val="2"/>
      <charset val="161"/>
    </font>
    <font>
      <b/>
      <sz val="10"/>
      <name val="Arial"/>
      <family val="2"/>
      <charset val="161"/>
    </font>
    <font>
      <b/>
      <sz val="12"/>
      <name val="Arial"/>
      <family val="2"/>
      <charset val="161"/>
    </font>
    <font>
      <b/>
      <sz val="16"/>
      <color theme="0"/>
      <name val="Arial"/>
      <family val="2"/>
      <charset val="161"/>
    </font>
    <font>
      <i/>
      <sz val="12"/>
      <name val="Arial"/>
      <family val="2"/>
      <charset val="161"/>
    </font>
    <font>
      <b/>
      <sz val="20"/>
      <color theme="0"/>
      <name val="Arial"/>
      <family val="2"/>
      <charset val="161"/>
    </font>
    <font>
      <b/>
      <sz val="12"/>
      <color theme="0"/>
      <name val="Arial"/>
      <family val="2"/>
      <charset val="161"/>
    </font>
    <font>
      <i/>
      <sz val="10"/>
      <name val="Arial"/>
      <family val="2"/>
      <charset val="161"/>
    </font>
    <font>
      <u/>
      <sz val="10"/>
      <color theme="10"/>
      <name val="Arial"/>
      <family val="2"/>
    </font>
  </fonts>
  <fills count="2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CFFCC"/>
        <bgColor rgb="FFCCFFCC"/>
      </patternFill>
    </fill>
    <fill>
      <patternFill patternType="solid">
        <fgColor indexed="42"/>
        <bgColor indexed="27"/>
      </patternFill>
    </fill>
    <fill>
      <patternFill patternType="solid">
        <fgColor rgb="FFDE9AD6"/>
        <bgColor indexed="64"/>
      </patternFill>
    </fill>
    <fill>
      <patternFill patternType="solid">
        <fgColor rgb="FFAD88F8"/>
        <bgColor indexed="64"/>
      </patternFill>
    </fill>
    <fill>
      <patternFill patternType="solid">
        <fgColor rgb="FFFF0000"/>
        <bgColor indexed="64"/>
      </patternFill>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66" fontId="45" fillId="0" borderId="0" applyBorder="0" applyProtection="0"/>
    <xf numFmtId="0" fontId="10" fillId="0" borderId="0"/>
    <xf numFmtId="0" fontId="55" fillId="0" borderId="0" applyNumberFormat="0" applyFill="0" applyBorder="0" applyAlignment="0" applyProtection="0"/>
  </cellStyleXfs>
  <cellXfs count="313">
    <xf numFmtId="0" fontId="0" fillId="0" borderId="0" xfId="0"/>
    <xf numFmtId="0" fontId="0" fillId="0" borderId="0" xfId="0" applyAlignment="1">
      <alignment horizontal="left" vertical="top" wrapText="1"/>
    </xf>
    <xf numFmtId="0" fontId="0" fillId="0" borderId="0" xfId="0" applyProtection="1">
      <protection locked="0"/>
    </xf>
    <xf numFmtId="0" fontId="3" fillId="0" borderId="1" xfId="0" applyFont="1" applyBorder="1" applyAlignment="1" applyProtection="1">
      <alignment vertical="top" wrapText="1"/>
      <protection locked="0"/>
    </xf>
    <xf numFmtId="0" fontId="0" fillId="0" borderId="0" xfId="0" applyAlignment="1" applyProtection="1">
      <alignment horizontal="right"/>
      <protection locked="0"/>
    </xf>
    <xf numFmtId="0" fontId="3" fillId="0" borderId="2" xfId="0" applyFont="1" applyBorder="1" applyAlignment="1" applyProtection="1">
      <alignment vertical="top" wrapText="1"/>
      <protection locked="0"/>
    </xf>
    <xf numFmtId="0" fontId="0" fillId="0" borderId="0" xfId="0" applyAlignment="1">
      <alignment horizontal="center"/>
    </xf>
    <xf numFmtId="0" fontId="3" fillId="0" borderId="0" xfId="0" applyFont="1" applyBorder="1" applyAlignment="1" applyProtection="1">
      <alignment vertical="top" wrapText="1"/>
      <protection locked="0"/>
    </xf>
    <xf numFmtId="0" fontId="0" fillId="0" borderId="0" xfId="0" applyProtection="1"/>
    <xf numFmtId="0" fontId="0" fillId="0" borderId="0" xfId="0" applyAlignment="1" applyProtection="1">
      <alignment horizontal="center"/>
      <protection locked="0"/>
    </xf>
    <xf numFmtId="0" fontId="0" fillId="2" borderId="0" xfId="0" applyFill="1" applyAlignment="1" applyProtection="1">
      <alignment horizontal="center"/>
    </xf>
    <xf numFmtId="0" fontId="0" fillId="0" borderId="3" xfId="0" applyBorder="1" applyAlignment="1">
      <alignment vertical="top"/>
    </xf>
    <xf numFmtId="0" fontId="0" fillId="0" borderId="3" xfId="0" applyBorder="1" applyAlignment="1">
      <alignment horizontal="left" vertical="top"/>
    </xf>
    <xf numFmtId="0" fontId="0" fillId="0" borderId="0" xfId="0" applyFill="1"/>
    <xf numFmtId="0" fontId="15" fillId="3" borderId="3" xfId="0" applyFont="1" applyFill="1" applyBorder="1" applyAlignment="1">
      <alignment horizontal="left" vertical="top"/>
    </xf>
    <xf numFmtId="0" fontId="0" fillId="0" borderId="1" xfId="0" applyFill="1" applyBorder="1" applyAlignment="1" applyProtection="1">
      <alignment horizontal="left" vertical="top" wrapText="1"/>
      <protection locked="0"/>
    </xf>
    <xf numFmtId="0" fontId="3" fillId="0" borderId="4" xfId="0" applyFont="1" applyBorder="1" applyAlignment="1" applyProtection="1">
      <alignment horizontal="center" vertical="top" wrapText="1"/>
    </xf>
    <xf numFmtId="0" fontId="12" fillId="0" borderId="0" xfId="0" applyFont="1" applyFill="1" applyAlignment="1" applyProtection="1">
      <alignment horizontal="center"/>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xf>
    <xf numFmtId="0" fontId="3" fillId="0" borderId="0" xfId="0" applyFont="1" applyFill="1" applyBorder="1" applyAlignment="1" applyProtection="1">
      <alignment horizontal="right" vertical="top" wrapText="1"/>
      <protection locked="0"/>
    </xf>
    <xf numFmtId="0" fontId="3" fillId="0" borderId="0" xfId="0" applyFont="1" applyFill="1" applyBorder="1" applyAlignment="1" applyProtection="1">
      <alignment horizontal="center" vertical="top" wrapText="1"/>
    </xf>
    <xf numFmtId="0" fontId="4"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right" vertical="top" wrapText="1"/>
    </xf>
    <xf numFmtId="0" fontId="0" fillId="0" borderId="0" xfId="0" applyFill="1" applyAlignment="1" applyProtection="1">
      <alignment horizontal="right"/>
      <protection locked="0"/>
    </xf>
    <xf numFmtId="0" fontId="3" fillId="0" borderId="0" xfId="0" applyFont="1" applyBorder="1" applyAlignment="1" applyProtection="1">
      <alignment horizontal="center" vertical="top" wrapText="1"/>
      <protection locked="0"/>
    </xf>
    <xf numFmtId="1" fontId="0" fillId="0" borderId="0" xfId="0" applyNumberFormat="1" applyAlignment="1" applyProtection="1">
      <alignment horizontal="center"/>
      <protection hidden="1"/>
    </xf>
    <xf numFmtId="1" fontId="1" fillId="0" borderId="0" xfId="0" applyNumberFormat="1"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1" fontId="2" fillId="0" borderId="0" xfId="0" applyNumberFormat="1" applyFont="1" applyAlignment="1" applyProtection="1">
      <alignment horizontal="center"/>
      <protection hidden="1"/>
    </xf>
    <xf numFmtId="1" fontId="10" fillId="0" borderId="0" xfId="0" applyNumberFormat="1" applyFont="1" applyAlignment="1" applyProtection="1">
      <alignment horizontal="center"/>
      <protection hidden="1"/>
    </xf>
    <xf numFmtId="0" fontId="3" fillId="0" borderId="2"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0" fillId="0" borderId="0" xfId="0" applyAlignment="1" applyProtection="1">
      <alignment horizontal="center"/>
    </xf>
    <xf numFmtId="0" fontId="2" fillId="4" borderId="0" xfId="0" applyFont="1" applyFill="1" applyAlignment="1" applyProtection="1">
      <alignment horizontal="center"/>
    </xf>
    <xf numFmtId="0" fontId="2" fillId="5" borderId="0" xfId="0" applyFont="1" applyFill="1" applyAlignment="1" applyProtection="1">
      <alignment horizontal="center"/>
    </xf>
    <xf numFmtId="0" fontId="2" fillId="6" borderId="0" xfId="0" applyFont="1" applyFill="1" applyAlignment="1" applyProtection="1">
      <alignment horizontal="center"/>
    </xf>
    <xf numFmtId="0" fontId="0" fillId="4" borderId="0" xfId="0" applyFill="1" applyAlignment="1" applyProtection="1">
      <alignment horizontal="center"/>
    </xf>
    <xf numFmtId="0" fontId="0" fillId="5" borderId="0" xfId="0" applyFill="1" applyAlignment="1" applyProtection="1">
      <alignment horizontal="center"/>
    </xf>
    <xf numFmtId="0" fontId="0" fillId="6" borderId="0" xfId="0" applyFill="1" applyAlignment="1" applyProtection="1">
      <alignment horizontal="center"/>
    </xf>
    <xf numFmtId="0" fontId="2" fillId="7" borderId="0" xfId="0" applyFont="1" applyFill="1" applyAlignment="1" applyProtection="1">
      <alignment horizontal="center"/>
    </xf>
    <xf numFmtId="0" fontId="2" fillId="8" borderId="0" xfId="0" applyFont="1" applyFill="1" applyAlignment="1" applyProtection="1">
      <alignment horizontal="center"/>
    </xf>
    <xf numFmtId="0" fontId="0" fillId="7" borderId="0" xfId="0" applyFill="1" applyAlignment="1" applyProtection="1">
      <alignment horizontal="center"/>
    </xf>
    <xf numFmtId="0" fontId="0" fillId="8" borderId="0" xfId="0" applyFill="1" applyAlignment="1" applyProtection="1">
      <alignment horizontal="center"/>
    </xf>
    <xf numFmtId="0" fontId="8" fillId="0" borderId="0" xfId="0" applyFont="1" applyFill="1" applyBorder="1" applyAlignment="1" applyProtection="1">
      <alignment horizontal="center" wrapText="1"/>
    </xf>
    <xf numFmtId="0" fontId="2" fillId="0" borderId="0" xfId="0" applyFont="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11" fillId="0" borderId="0" xfId="0" applyFont="1" applyBorder="1" applyAlignment="1">
      <alignment vertical="top" wrapText="1"/>
    </xf>
    <xf numFmtId="0" fontId="18"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Fill="1" applyAlignment="1">
      <alignment horizontal="left" vertical="top" wrapText="1"/>
    </xf>
    <xf numFmtId="1" fontId="3" fillId="0" borderId="0" xfId="0" applyNumberFormat="1" applyFont="1" applyBorder="1" applyAlignment="1" applyProtection="1">
      <alignment horizontal="right" vertical="top" wrapText="1"/>
      <protection locked="0"/>
    </xf>
    <xf numFmtId="1" fontId="13" fillId="0" borderId="1" xfId="0" applyNumberFormat="1" applyFont="1" applyBorder="1" applyAlignment="1" applyProtection="1">
      <alignment horizontal="left" vertical="center"/>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10" xfId="0" applyFont="1" applyBorder="1" applyAlignment="1" applyProtection="1">
      <alignment horizontal="center" vertical="top" wrapText="1"/>
      <protection locked="0"/>
    </xf>
    <xf numFmtId="1" fontId="27" fillId="0" borderId="5" xfId="0" applyNumberFormat="1" applyFont="1" applyBorder="1" applyAlignment="1" applyProtection="1">
      <alignment horizontal="center" vertical="top"/>
      <protection locked="0"/>
    </xf>
    <xf numFmtId="0" fontId="27" fillId="0" borderId="4" xfId="0" applyFont="1" applyBorder="1" applyAlignment="1" applyProtection="1">
      <alignment horizontal="center" vertical="top"/>
    </xf>
    <xf numFmtId="0" fontId="27" fillId="0" borderId="11" xfId="0" applyFont="1" applyBorder="1" applyAlignment="1" applyProtection="1">
      <alignment vertical="top" wrapText="1"/>
      <protection locked="0"/>
    </xf>
    <xf numFmtId="0" fontId="27" fillId="0" borderId="12" xfId="0" applyFont="1" applyBorder="1" applyAlignment="1" applyProtection="1">
      <alignment vertical="top" wrapText="1"/>
      <protection locked="0"/>
    </xf>
    <xf numFmtId="0" fontId="27" fillId="0" borderId="13" xfId="0" applyFont="1" applyBorder="1" applyAlignment="1" applyProtection="1">
      <alignment vertical="top" wrapText="1"/>
      <protection locked="0"/>
    </xf>
    <xf numFmtId="0" fontId="27" fillId="0" borderId="2" xfId="0" applyFont="1" applyBorder="1" applyAlignment="1" applyProtection="1">
      <alignment vertical="top" wrapText="1"/>
      <protection locked="0"/>
    </xf>
    <xf numFmtId="1" fontId="2" fillId="0" borderId="0" xfId="0" applyNumberFormat="1" applyFont="1" applyFill="1" applyAlignment="1" applyProtection="1">
      <alignment horizontal="center"/>
      <protection hidden="1"/>
    </xf>
    <xf numFmtId="0" fontId="2" fillId="0" borderId="0" xfId="0" applyFont="1" applyFill="1" applyProtection="1">
      <protection hidden="1"/>
    </xf>
    <xf numFmtId="1" fontId="0" fillId="0" borderId="0" xfId="0" applyNumberFormat="1" applyFill="1" applyAlignment="1" applyProtection="1">
      <alignment horizontal="center"/>
      <protection hidden="1"/>
    </xf>
    <xf numFmtId="0" fontId="0" fillId="0" borderId="0" xfId="0" applyFill="1" applyAlignment="1" applyProtection="1">
      <alignment horizontal="right"/>
      <protection hidden="1"/>
    </xf>
    <xf numFmtId="1" fontId="1" fillId="0" borderId="0" xfId="0" applyNumberFormat="1" applyFont="1" applyFill="1" applyAlignment="1" applyProtection="1">
      <alignment horizontal="center"/>
      <protection hidden="1"/>
    </xf>
    <xf numFmtId="0" fontId="1" fillId="0" borderId="0" xfId="0" applyFont="1" applyFill="1" applyAlignment="1" applyProtection="1">
      <alignment horizontal="right"/>
      <protection hidden="1"/>
    </xf>
    <xf numFmtId="1" fontId="10" fillId="0" borderId="0" xfId="0" applyNumberFormat="1" applyFont="1" applyFill="1" applyAlignment="1" applyProtection="1">
      <alignment horizontal="center"/>
      <protection hidden="1"/>
    </xf>
    <xf numFmtId="0" fontId="0" fillId="0" borderId="0" xfId="0" applyAlignment="1">
      <alignment vertical="top"/>
    </xf>
    <xf numFmtId="0" fontId="28" fillId="0" borderId="0" xfId="0" applyFont="1" applyAlignment="1" applyProtection="1">
      <alignment horizontal="center"/>
    </xf>
    <xf numFmtId="1" fontId="0" fillId="0" borderId="0" xfId="0" applyNumberFormat="1" applyFill="1" applyBorder="1" applyAlignment="1" applyProtection="1">
      <alignment horizontal="center"/>
      <protection hidden="1"/>
    </xf>
    <xf numFmtId="0" fontId="29" fillId="0" borderId="0" xfId="0" applyFont="1" applyAlignment="1" applyProtection="1">
      <alignment horizontal="center"/>
      <protection hidden="1"/>
    </xf>
    <xf numFmtId="0" fontId="3" fillId="0" borderId="8"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0" fillId="0" borderId="0" xfId="0" applyFont="1" applyBorder="1" applyAlignment="1" applyProtection="1">
      <alignment vertical="center"/>
    </xf>
    <xf numFmtId="0" fontId="34" fillId="0" borderId="0" xfId="0" applyFont="1" applyAlignment="1" applyProtection="1">
      <alignment horizontal="center" vertical="center"/>
    </xf>
    <xf numFmtId="0" fontId="32" fillId="3" borderId="3" xfId="0" applyFont="1" applyFill="1" applyBorder="1" applyAlignment="1">
      <alignment horizontal="left" vertical="top"/>
    </xf>
    <xf numFmtId="0" fontId="32" fillId="3" borderId="3" xfId="0" applyFont="1" applyFill="1" applyBorder="1" applyAlignment="1">
      <alignment vertical="top" wrapText="1"/>
    </xf>
    <xf numFmtId="0" fontId="14" fillId="3" borderId="3" xfId="0" applyFont="1" applyFill="1" applyBorder="1" applyAlignment="1">
      <alignment vertical="top" wrapText="1"/>
    </xf>
    <xf numFmtId="0" fontId="15" fillId="3" borderId="3" xfId="0" applyFont="1" applyFill="1" applyBorder="1" applyAlignment="1">
      <alignment vertical="top"/>
    </xf>
    <xf numFmtId="0" fontId="16" fillId="0" borderId="3" xfId="0" applyFont="1" applyBorder="1" applyAlignment="1">
      <alignment vertical="top"/>
    </xf>
    <xf numFmtId="0" fontId="10" fillId="4" borderId="0" xfId="0" applyFont="1" applyFill="1" applyAlignment="1" applyProtection="1">
      <alignment horizontal="center"/>
    </xf>
    <xf numFmtId="0" fontId="0" fillId="0" borderId="4" xfId="0"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27" fillId="13" borderId="4" xfId="0" applyFont="1" applyFill="1" applyBorder="1" applyAlignment="1" applyProtection="1">
      <alignment horizontal="center" vertical="top"/>
      <protection locked="0"/>
    </xf>
    <xf numFmtId="0" fontId="27" fillId="13" borderId="11" xfId="0" applyFont="1" applyFill="1" applyBorder="1" applyAlignment="1" applyProtection="1">
      <alignment horizontal="center" vertical="top"/>
      <protection locked="0"/>
    </xf>
    <xf numFmtId="0" fontId="27" fillId="13" borderId="11" xfId="0" applyFont="1" applyFill="1" applyBorder="1" applyAlignment="1" applyProtection="1">
      <alignment horizontal="center" vertical="top" wrapText="1"/>
      <protection locked="0"/>
    </xf>
    <xf numFmtId="49" fontId="2" fillId="9" borderId="0" xfId="0" applyNumberFormat="1" applyFont="1" applyFill="1" applyAlignment="1">
      <alignment horizontal="center"/>
    </xf>
    <xf numFmtId="49" fontId="2" fillId="10" borderId="0" xfId="0" applyNumberFormat="1" applyFont="1" applyFill="1" applyAlignment="1" applyProtection="1">
      <alignment horizontal="center"/>
    </xf>
    <xf numFmtId="49" fontId="0" fillId="10" borderId="0" xfId="0" applyNumberFormat="1" applyFill="1" applyAlignment="1" applyProtection="1">
      <alignment horizontal="center"/>
    </xf>
    <xf numFmtId="49" fontId="0" fillId="11" borderId="0" xfId="0" applyNumberFormat="1" applyFill="1" applyAlignment="1" applyProtection="1">
      <alignment horizontal="center"/>
    </xf>
    <xf numFmtId="49" fontId="0" fillId="11" borderId="0" xfId="0" applyNumberFormat="1" applyFill="1" applyBorder="1" applyAlignment="1" applyProtection="1">
      <alignment horizontal="center" vertical="top"/>
    </xf>
    <xf numFmtId="49" fontId="0" fillId="10" borderId="0" xfId="0" applyNumberFormat="1" applyFill="1" applyBorder="1" applyAlignment="1" applyProtection="1">
      <alignment horizontal="center" vertical="top"/>
    </xf>
    <xf numFmtId="49" fontId="10" fillId="10" borderId="0" xfId="0" applyNumberFormat="1" applyFont="1" applyFill="1" applyBorder="1" applyAlignment="1" applyProtection="1">
      <alignment horizontal="center" vertical="top"/>
    </xf>
    <xf numFmtId="49" fontId="0" fillId="0" borderId="0" xfId="0" applyNumberFormat="1"/>
    <xf numFmtId="49" fontId="0" fillId="10" borderId="0" xfId="0" applyNumberFormat="1" applyFill="1" applyAlignment="1">
      <alignment horizontal="center"/>
    </xf>
    <xf numFmtId="49" fontId="0" fillId="11" borderId="0" xfId="0" applyNumberFormat="1" applyFill="1" applyAlignment="1">
      <alignment horizontal="center"/>
    </xf>
    <xf numFmtId="49" fontId="10" fillId="14" borderId="0" xfId="0" applyNumberFormat="1" applyFont="1" applyFill="1" applyBorder="1" applyAlignment="1" applyProtection="1">
      <alignment horizontal="center" vertical="top"/>
    </xf>
    <xf numFmtId="49" fontId="10" fillId="15" borderId="0" xfId="0" applyNumberFormat="1" applyFont="1" applyFill="1" applyBorder="1" applyAlignment="1" applyProtection="1">
      <alignment horizontal="center" vertical="top"/>
    </xf>
    <xf numFmtId="0" fontId="10" fillId="0" borderId="0" xfId="0" applyFont="1" applyAlignment="1">
      <alignment horizontal="center" wrapText="1"/>
    </xf>
    <xf numFmtId="0" fontId="36" fillId="0" borderId="0" xfId="0" applyFont="1" applyAlignment="1" applyProtection="1">
      <alignment horizontal="center" vertical="center"/>
    </xf>
    <xf numFmtId="0" fontId="42" fillId="0" borderId="0" xfId="0" applyFont="1" applyAlignment="1">
      <alignment horizontal="center"/>
    </xf>
    <xf numFmtId="49" fontId="2" fillId="0" borderId="0" xfId="0" applyNumberFormat="1" applyFont="1" applyFill="1" applyAlignment="1">
      <alignment horizontal="center"/>
    </xf>
    <xf numFmtId="49" fontId="0" fillId="0" borderId="0" xfId="0" applyNumberFormat="1" applyFill="1" applyBorder="1" applyAlignment="1" applyProtection="1">
      <alignment horizontal="center" vertical="top"/>
    </xf>
    <xf numFmtId="49" fontId="0" fillId="0" borderId="0" xfId="0" applyNumberFormat="1" applyFill="1" applyAlignment="1" applyProtection="1">
      <alignment horizontal="center"/>
    </xf>
    <xf numFmtId="0" fontId="2" fillId="2" borderId="0" xfId="0" applyFont="1" applyFill="1" applyAlignment="1" applyProtection="1">
      <alignment horizontal="center"/>
    </xf>
    <xf numFmtId="0" fontId="32" fillId="3" borderId="3" xfId="0" applyFont="1" applyFill="1" applyBorder="1" applyAlignment="1">
      <alignment vertical="top"/>
    </xf>
    <xf numFmtId="0" fontId="32" fillId="19" borderId="3" xfId="0" applyFont="1" applyFill="1" applyBorder="1" applyAlignment="1">
      <alignment vertical="top" wrapText="1"/>
    </xf>
    <xf numFmtId="0" fontId="32" fillId="19" borderId="3" xfId="0" applyFont="1" applyFill="1" applyBorder="1" applyAlignment="1">
      <alignment horizontal="left" vertical="top"/>
    </xf>
    <xf numFmtId="0" fontId="32" fillId="3" borderId="3" xfId="0" applyFont="1" applyFill="1" applyBorder="1" applyAlignment="1" applyProtection="1">
      <alignment horizontal="left" vertical="top"/>
      <protection locked="0"/>
    </xf>
    <xf numFmtId="0" fontId="32" fillId="3" borderId="3" xfId="0" applyFont="1" applyFill="1" applyBorder="1" applyAlignment="1">
      <alignment horizontal="left" vertical="top" wrapText="1"/>
    </xf>
    <xf numFmtId="166" fontId="46" fillId="18" borderId="23" xfId="1" applyFont="1" applyFill="1" applyBorder="1" applyAlignment="1" applyProtection="1">
      <alignment horizontal="left" vertical="top"/>
      <protection locked="0"/>
    </xf>
    <xf numFmtId="0" fontId="17" fillId="0" borderId="0" xfId="0" applyFont="1" applyAlignment="1">
      <alignment horizontal="left" vertical="top" wrapText="1"/>
    </xf>
    <xf numFmtId="0" fontId="35" fillId="20" borderId="5" xfId="0" applyFont="1" applyFill="1" applyBorder="1" applyAlignment="1" applyProtection="1">
      <alignment horizontal="center" vertical="top" wrapText="1"/>
      <protection locked="0"/>
    </xf>
    <xf numFmtId="0" fontId="35" fillId="20" borderId="4" xfId="0" applyFont="1" applyFill="1" applyBorder="1" applyAlignment="1" applyProtection="1">
      <alignment horizontal="center" vertical="top" wrapText="1"/>
      <protection locked="0"/>
    </xf>
    <xf numFmtId="0" fontId="35" fillId="20" borderId="2" xfId="0" applyFont="1" applyFill="1" applyBorder="1" applyAlignment="1" applyProtection="1">
      <alignment vertical="top" wrapText="1"/>
    </xf>
    <xf numFmtId="0" fontId="35" fillId="20" borderId="11" xfId="0" applyFont="1" applyFill="1" applyBorder="1" applyAlignment="1" applyProtection="1">
      <alignment vertical="top" wrapText="1"/>
    </xf>
    <xf numFmtId="0" fontId="35" fillId="20" borderId="9" xfId="0" applyFont="1" applyFill="1" applyBorder="1" applyAlignment="1" applyProtection="1">
      <alignment horizontal="center" vertical="top" wrapText="1"/>
    </xf>
    <xf numFmtId="0" fontId="35" fillId="20" borderId="4" xfId="0" applyFont="1" applyFill="1" applyBorder="1" applyAlignment="1" applyProtection="1">
      <alignment horizontal="center" vertical="top" wrapText="1"/>
    </xf>
    <xf numFmtId="0" fontId="35" fillId="20" borderId="12" xfId="0" applyFont="1" applyFill="1" applyBorder="1" applyAlignment="1" applyProtection="1">
      <alignment horizontal="center" vertical="top" wrapText="1"/>
    </xf>
    <xf numFmtId="0" fontId="37" fillId="20" borderId="4" xfId="0" applyFont="1" applyFill="1" applyBorder="1" applyAlignment="1" applyProtection="1">
      <alignment horizontal="center" vertical="center" wrapText="1"/>
      <protection locked="0"/>
    </xf>
    <xf numFmtId="0" fontId="3" fillId="20" borderId="9" xfId="0" applyFont="1" applyFill="1" applyBorder="1" applyAlignment="1" applyProtection="1">
      <alignment horizontal="right" vertical="top" wrapText="1"/>
    </xf>
    <xf numFmtId="0" fontId="35" fillId="21" borderId="5" xfId="0" applyFont="1" applyFill="1" applyBorder="1" applyAlignment="1" applyProtection="1">
      <alignment horizontal="center" vertical="top" wrapText="1"/>
      <protection locked="0"/>
    </xf>
    <xf numFmtId="0" fontId="35" fillId="21" borderId="4" xfId="0" applyFont="1" applyFill="1" applyBorder="1" applyAlignment="1" applyProtection="1">
      <alignment horizontal="center" vertical="top" wrapText="1"/>
      <protection locked="0"/>
    </xf>
    <xf numFmtId="0" fontId="35" fillId="21" borderId="2" xfId="0" applyFont="1" applyFill="1" applyBorder="1" applyAlignment="1" applyProtection="1">
      <alignment vertical="top" wrapText="1"/>
    </xf>
    <xf numFmtId="0" fontId="35" fillId="21" borderId="11" xfId="0" applyFont="1" applyFill="1" applyBorder="1" applyAlignment="1" applyProtection="1">
      <alignment vertical="top" wrapText="1"/>
    </xf>
    <xf numFmtId="0" fontId="35" fillId="21" borderId="9" xfId="0" applyFont="1" applyFill="1" applyBorder="1" applyAlignment="1" applyProtection="1">
      <alignment horizontal="center" vertical="top" wrapText="1"/>
    </xf>
    <xf numFmtId="0" fontId="35" fillId="21" borderId="4" xfId="0" applyFont="1" applyFill="1" applyBorder="1" applyAlignment="1" applyProtection="1">
      <alignment horizontal="center" vertical="top" wrapText="1"/>
    </xf>
    <xf numFmtId="0" fontId="35" fillId="21" borderId="12" xfId="0" applyFont="1" applyFill="1" applyBorder="1" applyAlignment="1" applyProtection="1">
      <alignment horizontal="center" vertical="top" wrapText="1"/>
    </xf>
    <xf numFmtId="0" fontId="37" fillId="21" borderId="4" xfId="0" applyFont="1" applyFill="1" applyBorder="1" applyAlignment="1" applyProtection="1">
      <alignment horizontal="center" vertical="center" wrapText="1"/>
      <protection locked="0"/>
    </xf>
    <xf numFmtId="0" fontId="3" fillId="21" borderId="9" xfId="0" applyFont="1" applyFill="1" applyBorder="1" applyAlignment="1" applyProtection="1">
      <alignment horizontal="right" vertical="top" wrapText="1"/>
    </xf>
    <xf numFmtId="0" fontId="19" fillId="0" borderId="0" xfId="0" applyFont="1" applyAlignment="1">
      <alignment horizontal="center" vertical="top"/>
    </xf>
    <xf numFmtId="0" fontId="10"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horizontal="left" vertical="top"/>
    </xf>
    <xf numFmtId="0" fontId="5" fillId="0" borderId="0" xfId="0" applyFont="1" applyAlignment="1">
      <alignment horizontal="left" vertical="top" wrapText="1"/>
    </xf>
    <xf numFmtId="0" fontId="17" fillId="0" borderId="0" xfId="0" applyFont="1" applyAlignment="1">
      <alignment horizontal="left" vertical="top" wrapText="1"/>
    </xf>
    <xf numFmtId="0" fontId="18" fillId="0" borderId="15" xfId="0" applyFont="1" applyBorder="1" applyAlignment="1">
      <alignment vertical="top" wrapText="1"/>
    </xf>
    <xf numFmtId="0" fontId="18" fillId="0" borderId="1" xfId="0" applyFont="1" applyBorder="1" applyAlignment="1">
      <alignment vertical="top" wrapText="1"/>
    </xf>
    <xf numFmtId="0" fontId="0" fillId="0" borderId="0" xfId="0" applyAlignment="1">
      <alignment vertical="top"/>
    </xf>
    <xf numFmtId="0" fontId="2" fillId="0" borderId="0" xfId="0" applyFont="1" applyAlignment="1">
      <alignment vertical="top"/>
    </xf>
    <xf numFmtId="1" fontId="3" fillId="4" borderId="16" xfId="0" applyNumberFormat="1" applyFont="1" applyFill="1" applyBorder="1" applyAlignment="1" applyProtection="1">
      <alignment horizontal="center" vertical="top"/>
    </xf>
    <xf numFmtId="1" fontId="3" fillId="0" borderId="15" xfId="0" applyNumberFormat="1" applyFont="1" applyFill="1" applyBorder="1" applyAlignment="1" applyProtection="1">
      <alignment horizontal="center" vertical="top"/>
    </xf>
    <xf numFmtId="164" fontId="3" fillId="0" borderId="15" xfId="0" applyNumberFormat="1" applyFont="1" applyFill="1" applyBorder="1" applyAlignment="1" applyProtection="1">
      <alignment horizontal="center" vertical="top"/>
    </xf>
    <xf numFmtId="0" fontId="3" fillId="0" borderId="15" xfId="0" applyFont="1" applyBorder="1" applyAlignment="1">
      <alignment horizontal="justify" vertical="top"/>
    </xf>
    <xf numFmtId="164" fontId="3" fillId="4" borderId="17" xfId="0" applyNumberFormat="1" applyFont="1" applyFill="1" applyBorder="1" applyAlignment="1">
      <alignment horizontal="center" vertical="top"/>
    </xf>
    <xf numFmtId="1" fontId="3" fillId="4" borderId="18" xfId="0" applyNumberFormat="1" applyFont="1" applyFill="1" applyBorder="1" applyAlignment="1" applyProtection="1">
      <alignment horizontal="center" vertical="top"/>
    </xf>
    <xf numFmtId="1" fontId="3" fillId="0" borderId="0" xfId="0" applyNumberFormat="1" applyFont="1" applyFill="1" applyBorder="1" applyAlignment="1" applyProtection="1">
      <alignment horizontal="center" vertical="top"/>
    </xf>
    <xf numFmtId="164" fontId="3" fillId="0" borderId="0" xfId="0" applyNumberFormat="1" applyFont="1" applyFill="1" applyBorder="1" applyAlignment="1" applyProtection="1">
      <alignment horizontal="center" vertical="top"/>
    </xf>
    <xf numFmtId="0" fontId="3" fillId="0" borderId="0" xfId="0" applyFont="1" applyBorder="1" applyAlignment="1">
      <alignment horizontal="justify" vertical="top"/>
    </xf>
    <xf numFmtId="164" fontId="3" fillId="4" borderId="19" xfId="0" applyNumberFormat="1" applyFont="1" applyFill="1" applyBorder="1" applyAlignment="1">
      <alignment horizontal="center" vertical="top"/>
    </xf>
    <xf numFmtId="164" fontId="3" fillId="16" borderId="20" xfId="0" applyNumberFormat="1" applyFont="1" applyFill="1" applyBorder="1" applyAlignment="1">
      <alignment horizontal="center" vertical="top"/>
    </xf>
    <xf numFmtId="0" fontId="0" fillId="0" borderId="0" xfId="0" applyFill="1" applyAlignment="1">
      <alignment vertical="top"/>
    </xf>
    <xf numFmtId="0" fontId="2" fillId="0" borderId="0" xfId="0" applyFont="1" applyAlignment="1">
      <alignment horizontal="center" vertical="top"/>
    </xf>
    <xf numFmtId="0" fontId="23" fillId="0" borderId="0" xfId="0" applyFont="1" applyAlignment="1">
      <alignment vertical="top"/>
    </xf>
    <xf numFmtId="0" fontId="3"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justify" vertical="top" wrapText="1"/>
    </xf>
    <xf numFmtId="0" fontId="3" fillId="0" borderId="0" xfId="0" applyFont="1" applyAlignment="1">
      <alignment horizontal="justify" vertical="top" wrapText="1"/>
    </xf>
    <xf numFmtId="0" fontId="0" fillId="0" borderId="0" xfId="0" applyAlignment="1">
      <alignment vertical="top" wrapText="1"/>
    </xf>
    <xf numFmtId="0" fontId="3" fillId="0" borderId="0" xfId="0" applyFont="1" applyAlignment="1">
      <alignment horizontal="right" vertical="top" wrapText="1"/>
    </xf>
    <xf numFmtId="0" fontId="3" fillId="0" borderId="0" xfId="0" applyFont="1" applyAlignment="1">
      <alignment vertical="top" wrapText="1"/>
    </xf>
    <xf numFmtId="0" fontId="47" fillId="0" borderId="0" xfId="0" applyFont="1" applyAlignment="1">
      <alignment horizontal="left" vertical="top" wrapText="1"/>
    </xf>
    <xf numFmtId="0" fontId="47" fillId="0" borderId="0" xfId="0" applyFont="1" applyAlignment="1">
      <alignment vertical="top"/>
    </xf>
    <xf numFmtId="0" fontId="0" fillId="0" borderId="0" xfId="0" applyAlignment="1">
      <alignment horizontal="center" vertical="center"/>
    </xf>
    <xf numFmtId="0" fontId="48" fillId="0" borderId="0" xfId="0" applyFont="1" applyAlignment="1">
      <alignment horizontal="center"/>
    </xf>
    <xf numFmtId="0" fontId="0" fillId="0" borderId="0" xfId="0"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48" fillId="0" borderId="24" xfId="0" applyFont="1" applyBorder="1" applyAlignment="1">
      <alignment horizontal="center" vertical="center" wrapText="1"/>
    </xf>
    <xf numFmtId="0" fontId="49" fillId="0" borderId="0" xfId="0" applyFont="1" applyAlignment="1">
      <alignment horizontal="right" vertical="center" wrapText="1"/>
    </xf>
    <xf numFmtId="0" fontId="52" fillId="22" borderId="0" xfId="0" applyFont="1" applyFill="1" applyAlignment="1">
      <alignment vertical="center"/>
    </xf>
    <xf numFmtId="0" fontId="53" fillId="22" borderId="0" xfId="0" applyFont="1" applyFill="1" applyAlignment="1">
      <alignment horizontal="right" vertical="center"/>
    </xf>
    <xf numFmtId="0" fontId="49" fillId="0" borderId="0" xfId="0" applyFont="1" applyAlignment="1">
      <alignment horizontal="center" wrapText="1"/>
    </xf>
    <xf numFmtId="0" fontId="1" fillId="0" borderId="0" xfId="0" applyFont="1"/>
    <xf numFmtId="0" fontId="1" fillId="0" borderId="0" xfId="0" applyFont="1" applyAlignment="1">
      <alignment wrapText="1"/>
    </xf>
    <xf numFmtId="1" fontId="27" fillId="0" borderId="10" xfId="0" applyNumberFormat="1" applyFont="1" applyBorder="1" applyAlignment="1" applyProtection="1">
      <alignment horizontal="center" vertical="top" wrapText="1"/>
      <protection locked="0"/>
    </xf>
    <xf numFmtId="1" fontId="0" fillId="0" borderId="0" xfId="0" applyNumberFormat="1" applyFill="1" applyBorder="1" applyAlignment="1" applyProtection="1">
      <alignment horizontal="center" vertical="top"/>
    </xf>
    <xf numFmtId="0" fontId="0" fillId="0" borderId="0" xfId="0" applyAlignment="1">
      <alignment vertical="top"/>
    </xf>
    <xf numFmtId="49" fontId="32" fillId="3" borderId="3" xfId="0" applyNumberFormat="1" applyFont="1" applyFill="1" applyBorder="1" applyAlignment="1" applyProtection="1">
      <alignment horizontal="left" vertical="top"/>
      <protection locked="0"/>
    </xf>
    <xf numFmtId="1" fontId="3" fillId="4" borderId="26" xfId="0" applyNumberFormat="1" applyFont="1" applyFill="1" applyBorder="1" applyAlignment="1" applyProtection="1">
      <alignment horizontal="center" vertical="top"/>
    </xf>
    <xf numFmtId="0" fontId="0" fillId="0" borderId="0" xfId="0" applyAlignment="1">
      <alignment vertical="top"/>
    </xf>
    <xf numFmtId="0" fontId="10" fillId="8" borderId="0" xfId="0" applyFont="1" applyFill="1" applyAlignment="1" applyProtection="1">
      <alignment horizontal="center"/>
    </xf>
    <xf numFmtId="0" fontId="11" fillId="21" borderId="8" xfId="0" applyFont="1" applyFill="1" applyBorder="1" applyAlignment="1" applyProtection="1">
      <alignment horizontal="center" vertical="top" wrapText="1"/>
      <protection locked="0"/>
    </xf>
    <xf numFmtId="0" fontId="11" fillId="21" borderId="11" xfId="0" applyFont="1" applyFill="1" applyBorder="1" applyAlignment="1" applyProtection="1">
      <alignment horizontal="center" vertical="top" wrapText="1"/>
      <protection locked="0"/>
    </xf>
    <xf numFmtId="0" fontId="3" fillId="21" borderId="9" xfId="0" applyFont="1" applyFill="1" applyBorder="1" applyAlignment="1" applyProtection="1">
      <alignment horizontal="right" vertical="center" wrapText="1"/>
    </xf>
    <xf numFmtId="0" fontId="3" fillId="21" borderId="10" xfId="0" applyFont="1" applyFill="1" applyBorder="1" applyAlignment="1" applyProtection="1">
      <alignment horizontal="right" vertical="center" wrapText="1"/>
    </xf>
    <xf numFmtId="0" fontId="11" fillId="21" borderId="9" xfId="0" applyFont="1" applyFill="1" applyBorder="1" applyAlignment="1" applyProtection="1">
      <alignment horizontal="center" vertical="top" wrapText="1"/>
    </xf>
    <xf numFmtId="0" fontId="11" fillId="21" borderId="10" xfId="0" applyFont="1" applyFill="1" applyBorder="1" applyAlignment="1" applyProtection="1">
      <alignment horizontal="center" vertical="top" wrapText="1"/>
    </xf>
    <xf numFmtId="0" fontId="11" fillId="21" borderId="9" xfId="0" applyFont="1" applyFill="1" applyBorder="1" applyAlignment="1" applyProtection="1">
      <alignment horizontal="center" vertical="top" wrapText="1"/>
      <protection locked="0"/>
    </xf>
    <xf numFmtId="0" fontId="11" fillId="21" borderId="10" xfId="0" applyFont="1" applyFill="1" applyBorder="1" applyAlignment="1" applyProtection="1">
      <alignment horizontal="center" vertical="top" wrapText="1"/>
      <protection locked="0"/>
    </xf>
    <xf numFmtId="0" fontId="37" fillId="21" borderId="9" xfId="0" applyFont="1" applyFill="1" applyBorder="1" applyAlignment="1" applyProtection="1">
      <alignment horizontal="center" vertical="center" wrapText="1"/>
      <protection locked="0"/>
    </xf>
    <xf numFmtId="0" fontId="37" fillId="21" borderId="10" xfId="0" applyFont="1" applyFill="1" applyBorder="1" applyAlignment="1" applyProtection="1">
      <alignment horizontal="center" vertical="center" wrapText="1"/>
      <protection locked="0"/>
    </xf>
    <xf numFmtId="0" fontId="3" fillId="21" borderId="9" xfId="0" applyFont="1" applyFill="1" applyBorder="1" applyAlignment="1" applyProtection="1">
      <alignment horizontal="right" vertical="top" wrapText="1"/>
    </xf>
    <xf numFmtId="0" fontId="3" fillId="21" borderId="10" xfId="0" applyFont="1" applyFill="1" applyBorder="1" applyAlignment="1" applyProtection="1">
      <alignment horizontal="right" vertical="top" wrapText="1"/>
    </xf>
    <xf numFmtId="0" fontId="11" fillId="21" borderId="2" xfId="0" applyFont="1" applyFill="1" applyBorder="1" applyAlignment="1" applyProtection="1">
      <alignment horizontal="center" vertical="top" wrapText="1"/>
      <protection locked="0"/>
    </xf>
    <xf numFmtId="0" fontId="3" fillId="21" borderId="2" xfId="0" applyFont="1" applyFill="1" applyBorder="1" applyAlignment="1" applyProtection="1">
      <alignment horizontal="right" vertical="center" wrapText="1"/>
    </xf>
    <xf numFmtId="0" fontId="3" fillId="21" borderId="2" xfId="0" applyFont="1" applyFill="1" applyBorder="1" applyAlignment="1" applyProtection="1">
      <alignment horizontal="righ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8" fillId="0" borderId="7" xfId="0" applyFont="1" applyBorder="1" applyAlignment="1" applyProtection="1">
      <alignment horizontal="left" vertical="top" wrapText="1"/>
    </xf>
    <xf numFmtId="0" fontId="38" fillId="0" borderId="12" xfId="0" applyFont="1" applyBorder="1" applyAlignment="1" applyProtection="1">
      <alignment horizontal="left" vertical="top" wrapText="1"/>
    </xf>
    <xf numFmtId="0" fontId="38" fillId="0" borderId="8" xfId="0" applyFont="1" applyBorder="1" applyAlignment="1" applyProtection="1">
      <alignment horizontal="left" vertical="top" wrapText="1"/>
    </xf>
    <xf numFmtId="0" fontId="38" fillId="0" borderId="11" xfId="0" applyFont="1" applyBorder="1" applyAlignment="1" applyProtection="1">
      <alignment horizontal="left" vertical="top" wrapText="1"/>
    </xf>
    <xf numFmtId="0" fontId="3" fillId="0" borderId="9" xfId="0" applyFont="1" applyBorder="1" applyAlignment="1" applyProtection="1">
      <alignment vertical="top" wrapText="1"/>
    </xf>
    <xf numFmtId="0" fontId="3" fillId="0" borderId="10" xfId="0" applyFont="1" applyBorder="1" applyAlignment="1" applyProtection="1">
      <alignment vertical="top" wrapText="1"/>
    </xf>
    <xf numFmtId="0" fontId="38" fillId="12" borderId="9" xfId="0" applyFont="1" applyFill="1" applyBorder="1" applyAlignment="1" applyProtection="1">
      <alignment horizontal="center" vertical="top" wrapText="1"/>
    </xf>
    <xf numFmtId="0" fontId="38" fillId="12" borderId="2" xfId="0" applyFont="1" applyFill="1" applyBorder="1" applyAlignment="1" applyProtection="1">
      <alignment horizontal="center" vertical="top" wrapText="1"/>
    </xf>
    <xf numFmtId="0" fontId="38" fillId="12" borderId="10" xfId="0" applyFont="1" applyFill="1" applyBorder="1" applyAlignment="1" applyProtection="1">
      <alignment horizontal="center" vertical="top" wrapText="1"/>
    </xf>
    <xf numFmtId="0" fontId="39" fillId="12" borderId="9" xfId="0" applyFont="1" applyFill="1" applyBorder="1" applyAlignment="1" applyProtection="1">
      <alignment horizontal="center" vertical="center" wrapText="1" shrinkToFit="1"/>
    </xf>
    <xf numFmtId="0" fontId="39" fillId="12" borderId="2" xfId="0" applyFont="1" applyFill="1" applyBorder="1" applyAlignment="1" applyProtection="1">
      <alignment horizontal="center" vertical="center" wrapText="1" shrinkToFit="1"/>
    </xf>
    <xf numFmtId="0" fontId="39" fillId="12" borderId="10" xfId="0" applyFont="1" applyFill="1" applyBorder="1" applyAlignment="1" applyProtection="1">
      <alignment horizontal="center" vertical="center" wrapText="1" shrinkToFit="1"/>
    </xf>
    <xf numFmtId="0" fontId="38" fillId="0" borderId="9" xfId="0" applyFont="1" applyBorder="1" applyAlignment="1" applyProtection="1">
      <alignment horizontal="left" vertical="top" wrapText="1"/>
    </xf>
    <xf numFmtId="0" fontId="38" fillId="0" borderId="10" xfId="0" applyFont="1" applyBorder="1" applyAlignment="1" applyProtection="1">
      <alignment horizontal="left" vertical="top" wrapText="1"/>
    </xf>
    <xf numFmtId="0" fontId="38" fillId="0" borderId="9" xfId="0" applyFont="1" applyBorder="1" applyAlignment="1" applyProtection="1">
      <alignment vertical="top" wrapText="1"/>
      <protection locked="0"/>
    </xf>
    <xf numFmtId="0" fontId="38" fillId="0" borderId="10" xfId="0" applyFont="1" applyBorder="1" applyAlignment="1" applyProtection="1">
      <alignment vertical="top" wrapText="1"/>
      <protection locked="0"/>
    </xf>
    <xf numFmtId="165" fontId="40" fillId="12" borderId="9" xfId="0" applyNumberFormat="1" applyFont="1" applyFill="1" applyBorder="1" applyAlignment="1" applyProtection="1">
      <alignment horizontal="center" vertical="top" wrapText="1"/>
      <protection locked="0"/>
    </xf>
    <xf numFmtId="165" fontId="40" fillId="12" borderId="2" xfId="0" applyNumberFormat="1" applyFont="1" applyFill="1" applyBorder="1" applyAlignment="1" applyProtection="1">
      <alignment horizontal="center" vertical="top" wrapText="1"/>
      <protection locked="0"/>
    </xf>
    <xf numFmtId="165" fontId="40" fillId="12" borderId="10" xfId="0" applyNumberFormat="1" applyFont="1" applyFill="1" applyBorder="1" applyAlignment="1" applyProtection="1">
      <alignment horizontal="center" vertical="top" wrapText="1"/>
      <protection locked="0"/>
    </xf>
    <xf numFmtId="0" fontId="26" fillId="0" borderId="0" xfId="0" applyFont="1" applyAlignment="1" applyProtection="1">
      <alignment horizontal="right"/>
    </xf>
    <xf numFmtId="0" fontId="40" fillId="0" borderId="9" xfId="0" applyFont="1" applyBorder="1" applyAlignment="1" applyProtection="1">
      <alignment horizontal="left" vertical="top" wrapText="1"/>
    </xf>
    <xf numFmtId="0" fontId="40" fillId="0" borderId="10" xfId="0" applyFont="1" applyBorder="1" applyAlignment="1" applyProtection="1">
      <alignment horizontal="left" vertical="top" wrapText="1"/>
    </xf>
    <xf numFmtId="0" fontId="40" fillId="12" borderId="9" xfId="0" applyFont="1" applyFill="1" applyBorder="1" applyAlignment="1" applyProtection="1">
      <alignment horizontal="center" vertical="top" wrapText="1"/>
      <protection locked="0"/>
    </xf>
    <xf numFmtId="0" fontId="40" fillId="12" borderId="2" xfId="0" applyFont="1" applyFill="1" applyBorder="1" applyAlignment="1" applyProtection="1">
      <alignment horizontal="center" vertical="top" wrapText="1"/>
      <protection locked="0"/>
    </xf>
    <xf numFmtId="0" fontId="40" fillId="12" borderId="10" xfId="0" applyFont="1" applyFill="1" applyBorder="1" applyAlignment="1" applyProtection="1">
      <alignment horizontal="center" vertical="top" wrapText="1"/>
      <protection locked="0"/>
    </xf>
    <xf numFmtId="0" fontId="13" fillId="0" borderId="1" xfId="0" applyFont="1" applyBorder="1" applyAlignment="1" applyProtection="1">
      <alignment horizontal="center" vertical="center"/>
    </xf>
    <xf numFmtId="0" fontId="41" fillId="21" borderId="0" xfId="0" applyFont="1" applyFill="1" applyAlignment="1" applyProtection="1">
      <alignment horizontal="center"/>
    </xf>
    <xf numFmtId="0" fontId="3" fillId="20" borderId="9" xfId="0" applyFont="1" applyFill="1" applyBorder="1" applyAlignment="1" applyProtection="1">
      <alignment horizontal="right" vertical="center" wrapText="1"/>
    </xf>
    <xf numFmtId="0" fontId="3" fillId="20" borderId="10" xfId="0" applyFont="1" applyFill="1" applyBorder="1" applyAlignment="1" applyProtection="1">
      <alignment horizontal="right" vertical="center" wrapText="1"/>
    </xf>
    <xf numFmtId="0" fontId="37" fillId="20" borderId="9" xfId="0" applyFont="1" applyFill="1" applyBorder="1" applyAlignment="1" applyProtection="1">
      <alignment horizontal="center" vertical="center" wrapText="1"/>
      <protection locked="0"/>
    </xf>
    <xf numFmtId="0" fontId="37" fillId="20" borderId="10" xfId="0" applyFont="1" applyFill="1" applyBorder="1" applyAlignment="1" applyProtection="1">
      <alignment horizontal="center" vertical="center" wrapText="1"/>
      <protection locked="0"/>
    </xf>
    <xf numFmtId="0" fontId="11" fillId="20" borderId="2" xfId="0" applyFont="1" applyFill="1" applyBorder="1" applyAlignment="1" applyProtection="1">
      <alignment horizontal="center" vertical="top" wrapText="1"/>
      <protection locked="0"/>
    </xf>
    <xf numFmtId="0" fontId="11" fillId="20" borderId="10" xfId="0" applyFont="1" applyFill="1" applyBorder="1" applyAlignment="1" applyProtection="1">
      <alignment horizontal="center" vertical="top" wrapText="1"/>
      <protection locked="0"/>
    </xf>
    <xf numFmtId="0" fontId="11" fillId="20" borderId="9" xfId="0" applyFont="1" applyFill="1" applyBorder="1" applyAlignment="1" applyProtection="1">
      <alignment horizontal="center" vertical="top" wrapText="1"/>
    </xf>
    <xf numFmtId="0" fontId="11" fillId="20" borderId="10" xfId="0" applyFont="1" applyFill="1" applyBorder="1" applyAlignment="1" applyProtection="1">
      <alignment horizontal="center" vertical="top" wrapText="1"/>
    </xf>
    <xf numFmtId="0" fontId="3" fillId="20" borderId="2" xfId="0" applyFont="1" applyFill="1" applyBorder="1" applyAlignment="1" applyProtection="1">
      <alignment horizontal="right" vertical="center" wrapText="1"/>
    </xf>
    <xf numFmtId="0" fontId="3" fillId="20" borderId="9" xfId="0" applyFont="1" applyFill="1" applyBorder="1" applyAlignment="1" applyProtection="1">
      <alignment horizontal="right" vertical="top" wrapText="1"/>
    </xf>
    <xf numFmtId="0" fontId="3" fillId="20" borderId="10" xfId="0" applyFont="1" applyFill="1" applyBorder="1" applyAlignment="1" applyProtection="1">
      <alignment horizontal="right" vertical="top" wrapText="1"/>
    </xf>
    <xf numFmtId="0" fontId="11" fillId="20" borderId="8" xfId="0" applyFont="1" applyFill="1" applyBorder="1" applyAlignment="1" applyProtection="1">
      <alignment horizontal="center" vertical="top" wrapText="1"/>
      <protection locked="0"/>
    </xf>
    <xf numFmtId="0" fontId="11" fillId="20" borderId="11" xfId="0" applyFont="1" applyFill="1" applyBorder="1" applyAlignment="1" applyProtection="1">
      <alignment horizontal="center" vertical="top" wrapText="1"/>
      <protection locked="0"/>
    </xf>
    <xf numFmtId="0" fontId="3" fillId="20" borderId="2" xfId="0" applyFont="1" applyFill="1" applyBorder="1" applyAlignment="1" applyProtection="1">
      <alignment horizontal="right" vertical="top" wrapText="1"/>
    </xf>
    <xf numFmtId="0" fontId="11" fillId="20" borderId="9" xfId="0" applyFont="1" applyFill="1" applyBorder="1" applyAlignment="1" applyProtection="1">
      <alignment horizontal="center" vertical="top" wrapText="1"/>
      <protection locked="0"/>
    </xf>
    <xf numFmtId="0" fontId="41" fillId="20" borderId="0" xfId="0" applyFont="1" applyFill="1" applyAlignment="1" applyProtection="1">
      <alignment horizontal="center"/>
    </xf>
    <xf numFmtId="0" fontId="19" fillId="0" borderId="0" xfId="0" applyFont="1" applyAlignment="1">
      <alignment horizontal="center" vertical="top" wrapText="1"/>
    </xf>
    <xf numFmtId="0" fontId="5" fillId="0" borderId="0" xfId="0" applyFont="1" applyAlignment="1">
      <alignment horizontal="left" vertical="top" wrapText="1"/>
    </xf>
    <xf numFmtId="0" fontId="3" fillId="0" borderId="1" xfId="0" applyFont="1" applyFill="1" applyBorder="1" applyAlignment="1" applyProtection="1">
      <alignment horizontal="left" vertical="top" wrapText="1"/>
      <protection locked="0"/>
    </xf>
    <xf numFmtId="0" fontId="5"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right" vertical="top" wrapText="1"/>
    </xf>
    <xf numFmtId="0" fontId="5" fillId="0" borderId="0" xfId="0" applyFont="1" applyAlignment="1">
      <alignment horizontal="justify" vertical="top" wrapText="1"/>
    </xf>
    <xf numFmtId="0" fontId="17" fillId="0" borderId="0" xfId="0" applyFont="1" applyAlignment="1">
      <alignment horizontal="left" vertical="top" wrapText="1"/>
    </xf>
    <xf numFmtId="0" fontId="11" fillId="0" borderId="15" xfId="0" applyFont="1" applyBorder="1" applyAlignment="1">
      <alignment horizontal="left" vertical="top" wrapText="1"/>
    </xf>
    <xf numFmtId="0" fontId="11" fillId="0" borderId="12" xfId="0" applyFont="1" applyBorder="1" applyAlignment="1">
      <alignment horizontal="left" vertical="top" wrapText="1"/>
    </xf>
    <xf numFmtId="0" fontId="31" fillId="10" borderId="0" xfId="0" applyFont="1" applyFill="1" applyAlignment="1">
      <alignment horizontal="center" vertical="top" wrapText="1"/>
    </xf>
    <xf numFmtId="0" fontId="3" fillId="16" borderId="21" xfId="0" applyFont="1" applyFill="1" applyBorder="1" applyAlignment="1" applyProtection="1">
      <alignment horizontal="right" vertical="top"/>
    </xf>
    <xf numFmtId="0" fontId="3" fillId="16" borderId="22" xfId="0" applyFont="1" applyFill="1" applyBorder="1" applyAlignment="1" applyProtection="1">
      <alignment horizontal="right" vertical="top"/>
    </xf>
    <xf numFmtId="0" fontId="3" fillId="0" borderId="15" xfId="0" applyFont="1" applyBorder="1" applyAlignment="1">
      <alignment horizontal="right" vertical="top" wrapText="1"/>
    </xf>
    <xf numFmtId="0" fontId="3" fillId="0" borderId="1" xfId="0" applyFont="1" applyBorder="1" applyAlignment="1">
      <alignment horizontal="right" vertical="top" wrapText="1"/>
    </xf>
    <xf numFmtId="165" fontId="11" fillId="0" borderId="1" xfId="0" applyNumberFormat="1" applyFont="1" applyBorder="1" applyAlignment="1">
      <alignment horizontal="left" vertical="top" wrapText="1"/>
    </xf>
    <xf numFmtId="165" fontId="11" fillId="0" borderId="11" xfId="0" applyNumberFormat="1" applyFont="1" applyBorder="1" applyAlignment="1">
      <alignment horizontal="left" vertical="top" wrapText="1"/>
    </xf>
    <xf numFmtId="0" fontId="3" fillId="0" borderId="7" xfId="0" applyFont="1" applyBorder="1" applyAlignment="1">
      <alignment horizontal="right" vertical="top"/>
    </xf>
    <xf numFmtId="0" fontId="3" fillId="0" borderId="15" xfId="0" applyFont="1" applyBorder="1" applyAlignment="1">
      <alignment horizontal="right" vertical="top"/>
    </xf>
    <xf numFmtId="0" fontId="3" fillId="0" borderId="14" xfId="0" applyFont="1" applyBorder="1" applyAlignment="1">
      <alignment horizontal="right" vertical="top"/>
    </xf>
    <xf numFmtId="0" fontId="3" fillId="0" borderId="0" xfId="0" applyFont="1" applyBorder="1" applyAlignment="1">
      <alignment horizontal="right" vertical="top"/>
    </xf>
    <xf numFmtId="0" fontId="31" fillId="10" borderId="1" xfId="0" applyFont="1" applyFill="1" applyBorder="1" applyAlignment="1">
      <alignment horizontal="center" vertical="top" wrapText="1"/>
    </xf>
    <xf numFmtId="0" fontId="11" fillId="0" borderId="15" xfId="0" applyFont="1" applyBorder="1" applyAlignment="1">
      <alignment vertical="top" wrapText="1"/>
    </xf>
    <xf numFmtId="0" fontId="18" fillId="0" borderId="15" xfId="0" applyFont="1" applyBorder="1" applyAlignment="1">
      <alignment vertical="top" wrapText="1"/>
    </xf>
    <xf numFmtId="0" fontId="11" fillId="0" borderId="1" xfId="0" applyFont="1" applyBorder="1" applyAlignment="1">
      <alignment vertical="top" wrapText="1"/>
    </xf>
    <xf numFmtId="0" fontId="18" fillId="0" borderId="1" xfId="0" applyFont="1" applyBorder="1" applyAlignment="1">
      <alignment vertical="top" wrapText="1"/>
    </xf>
    <xf numFmtId="0" fontId="50" fillId="22" borderId="7" xfId="0" applyFont="1" applyFill="1" applyBorder="1" applyAlignment="1">
      <alignment horizontal="center" vertical="top" wrapText="1"/>
    </xf>
    <xf numFmtId="0" fontId="50" fillId="22" borderId="15" xfId="0" applyFont="1" applyFill="1" applyBorder="1" applyAlignment="1">
      <alignment horizontal="center" vertical="top" wrapText="1"/>
    </xf>
    <xf numFmtId="0" fontId="50" fillId="22" borderId="12" xfId="0" applyFont="1" applyFill="1" applyBorder="1" applyAlignment="1">
      <alignment horizontal="center" vertical="top" wrapText="1"/>
    </xf>
    <xf numFmtId="0" fontId="47" fillId="0" borderId="14" xfId="0" applyFont="1" applyBorder="1" applyAlignment="1">
      <alignment horizontal="left" vertical="top" wrapText="1"/>
    </xf>
    <xf numFmtId="0" fontId="47" fillId="0" borderId="0" xfId="0" applyFont="1" applyBorder="1" applyAlignment="1">
      <alignment horizontal="left" vertical="top" wrapText="1"/>
    </xf>
    <xf numFmtId="0" fontId="47" fillId="0" borderId="13" xfId="0" applyFont="1" applyBorder="1" applyAlignment="1">
      <alignment horizontal="left" vertical="top" wrapText="1"/>
    </xf>
    <xf numFmtId="0" fontId="49" fillId="16" borderId="8"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49" fillId="16" borderId="11" xfId="0" applyFont="1" applyFill="1" applyBorder="1" applyAlignment="1">
      <alignment horizontal="center" vertical="center" wrapText="1"/>
    </xf>
    <xf numFmtId="0" fontId="24" fillId="0" borderId="0" xfId="0" applyFont="1" applyBorder="1" applyAlignment="1">
      <alignment horizontal="left" vertical="top"/>
    </xf>
    <xf numFmtId="0" fontId="2" fillId="0" borderId="0" xfId="0" applyFont="1" applyBorder="1" applyAlignment="1">
      <alignment horizontal="left" vertical="top"/>
    </xf>
    <xf numFmtId="0" fontId="55" fillId="0" borderId="0" xfId="3" applyBorder="1" applyAlignment="1" applyProtection="1">
      <alignment horizontal="left" vertical="top"/>
      <protection locked="0"/>
    </xf>
    <xf numFmtId="0" fontId="17" fillId="0" borderId="0" xfId="0" applyFont="1" applyBorder="1" applyAlignment="1">
      <alignment horizontal="left" vertical="top"/>
    </xf>
    <xf numFmtId="0" fontId="31" fillId="0" borderId="0" xfId="0" applyFont="1" applyFill="1" applyAlignment="1">
      <alignment horizontal="center" vertical="top" wrapText="1"/>
    </xf>
    <xf numFmtId="0" fontId="47" fillId="0" borderId="0" xfId="0" applyFont="1" applyAlignment="1">
      <alignment horizontal="left" vertical="center" wrapText="1"/>
    </xf>
    <xf numFmtId="0" fontId="49" fillId="0" borderId="0" xfId="0" applyFont="1" applyAlignment="1">
      <alignment horizontal="center"/>
    </xf>
    <xf numFmtId="0" fontId="49" fillId="0" borderId="0" xfId="0" applyFont="1" applyAlignment="1">
      <alignment horizontal="center" wrapText="1"/>
    </xf>
    <xf numFmtId="0" fontId="0" fillId="0" borderId="25" xfId="0" applyBorder="1" applyAlignment="1">
      <alignment horizontal="center" vertical="center" wrapText="1"/>
    </xf>
    <xf numFmtId="0" fontId="52" fillId="22" borderId="0" xfId="0" applyFont="1" applyFill="1" applyAlignment="1">
      <alignment horizontal="right" vertical="center"/>
    </xf>
    <xf numFmtId="0" fontId="54" fillId="0" borderId="0" xfId="0" applyFont="1" applyAlignment="1">
      <alignment horizontal="left" vertical="center" wrapText="1"/>
    </xf>
    <xf numFmtId="0" fontId="48" fillId="0" borderId="0" xfId="0" applyFont="1" applyAlignment="1">
      <alignment horizontal="left" vertical="center" wrapText="1"/>
    </xf>
    <xf numFmtId="0" fontId="0" fillId="0" borderId="24" xfId="0" applyBorder="1" applyAlignment="1">
      <alignment horizontal="center" vertical="center" wrapText="1"/>
    </xf>
    <xf numFmtId="0" fontId="2" fillId="2" borderId="0" xfId="0" applyFont="1" applyFill="1" applyAlignment="1">
      <alignment vertical="top"/>
    </xf>
    <xf numFmtId="0" fontId="0" fillId="0" borderId="0" xfId="0" applyAlignment="1">
      <alignment vertical="top"/>
    </xf>
    <xf numFmtId="0" fontId="2" fillId="17" borderId="0" xfId="0" applyFont="1" applyFill="1" applyAlignment="1">
      <alignment horizontal="center" vertical="top" wrapText="1"/>
    </xf>
    <xf numFmtId="0" fontId="2" fillId="17" borderId="0" xfId="0" applyFont="1" applyFill="1" applyAlignment="1">
      <alignment horizontal="center" vertical="top"/>
    </xf>
  </cellXfs>
  <cellStyles count="4">
    <cellStyle name="Excel Built-in Normal" xfId="1" xr:uid="{00000000-0005-0000-0000-000000000000}"/>
    <cellStyle name="Hyperlink" xfId="3" builtinId="8"/>
    <cellStyle name="Normal" xfId="0" builtinId="0"/>
    <cellStyle name="Normal 2" xfId="2" xr:uid="{00000000-0005-0000-0000-000002000000}"/>
  </cellStyles>
  <dxfs count="6">
    <dxf>
      <font>
        <b/>
        <i/>
        <color rgb="FF0000FF"/>
      </font>
    </dxf>
    <dxf>
      <font>
        <b/>
        <i/>
        <color rgb="FF0000FF"/>
      </font>
    </dxf>
    <dxf>
      <font>
        <b/>
        <i/>
        <color rgb="FF0000FF"/>
      </font>
    </dxf>
    <dxf>
      <font>
        <b/>
        <i/>
        <color rgb="FF0000FF"/>
      </font>
    </dxf>
    <dxf>
      <font>
        <b/>
        <i/>
        <strike val="0"/>
        <color rgb="FF0000FF"/>
      </font>
    </dxf>
    <dxf>
      <font>
        <b/>
        <i/>
        <strike val="0"/>
        <color rgb="FF0000FF"/>
      </font>
    </dxf>
  </dxfs>
  <tableStyles count="0" defaultTableStyle="TableStyleMedium9" defaultPivotStyle="PivotStyleLight16"/>
  <colors>
    <mruColors>
      <color rgb="FFAD88F8"/>
      <color rgb="FFDE9AD6"/>
      <color rgb="FFCDC671"/>
      <color rgb="FFCCFFCC"/>
      <color rgb="FFB19CD6"/>
      <color rgb="FF91E07C"/>
      <color rgb="FFF7F16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18</xdr:row>
          <xdr:rowOff>60960</xdr:rowOff>
        </xdr:from>
        <xdr:to>
          <xdr:col>0</xdr:col>
          <xdr:colOff>670560</xdr:colOff>
          <xdr:row>18</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competitions@nettc.org.uk" TargetMode="Externa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19"/>
  <sheetViews>
    <sheetView workbookViewId="0">
      <selection activeCell="C5" sqref="C5:D5"/>
    </sheetView>
  </sheetViews>
  <sheetFormatPr defaultColWidth="9.109375" defaultRowHeight="13.2"/>
  <cols>
    <col min="1" max="1" width="3.77734375" style="9" bestFit="1" customWidth="1"/>
    <col min="2" max="2" width="12.44140625" style="9" customWidth="1"/>
    <col min="3" max="3" width="17.33203125" style="2" customWidth="1"/>
    <col min="4" max="4" width="19.44140625" style="2" customWidth="1"/>
    <col min="5" max="5" width="14.44140625" style="9" customWidth="1"/>
    <col min="6" max="6" width="7.77734375" style="9" customWidth="1"/>
    <col min="7" max="7" width="13.77734375" style="2" customWidth="1"/>
    <col min="8" max="8" width="10.44140625" style="4" customWidth="1"/>
    <col min="9" max="9" width="11.6640625" style="9" customWidth="1"/>
    <col min="10" max="10" width="1.6640625" style="26" customWidth="1"/>
    <col min="11" max="12" width="1.6640625" style="28" customWidth="1"/>
    <col min="13" max="13" width="1.6640625" style="33" customWidth="1"/>
    <col min="14" max="14" width="54.6640625" style="30" customWidth="1"/>
    <col min="15" max="15" width="12.44140625" style="31" customWidth="1"/>
    <col min="16" max="16384" width="9.109375" style="2"/>
  </cols>
  <sheetData>
    <row r="1" spans="1:15" ht="17.399999999999999">
      <c r="A1" s="79">
        <v>60</v>
      </c>
      <c r="B1" s="86" t="s">
        <v>54</v>
      </c>
      <c r="D1" s="87" t="s">
        <v>34</v>
      </c>
      <c r="H1" s="237" t="s">
        <v>229</v>
      </c>
      <c r="I1" s="237"/>
    </row>
    <row r="2" spans="1:15" ht="22.8">
      <c r="A2" s="244" t="s">
        <v>124</v>
      </c>
      <c r="B2" s="244"/>
      <c r="C2" s="244"/>
      <c r="D2" s="244"/>
      <c r="E2" s="244"/>
      <c r="F2" s="244"/>
      <c r="G2" s="244"/>
      <c r="H2" s="244"/>
      <c r="I2" s="244"/>
      <c r="J2" s="17"/>
      <c r="M2" s="29"/>
    </row>
    <row r="3" spans="1:15" ht="23.25" customHeight="1" thickBot="1">
      <c r="A3" s="77">
        <f>IF(C5="",2,1+MATCH(C5,Clubs!A2:A23,0))</f>
        <v>2</v>
      </c>
      <c r="B3" s="77"/>
      <c r="C3" s="243" t="s">
        <v>0</v>
      </c>
      <c r="D3" s="243"/>
      <c r="E3" s="243"/>
      <c r="F3" s="243"/>
      <c r="G3" s="243"/>
      <c r="H3" s="243"/>
      <c r="I3" s="59">
        <v>2019</v>
      </c>
      <c r="J3" s="18"/>
      <c r="M3" s="29"/>
    </row>
    <row r="4" spans="1:15" ht="16.5" customHeight="1" thickBot="1">
      <c r="A4" s="212" t="s">
        <v>47</v>
      </c>
      <c r="B4" s="213"/>
      <c r="C4" s="238" t="s">
        <v>122</v>
      </c>
      <c r="D4" s="239"/>
      <c r="E4" s="222" t="s">
        <v>1</v>
      </c>
      <c r="F4" s="223"/>
      <c r="G4" s="240" t="s">
        <v>280</v>
      </c>
      <c r="H4" s="241"/>
      <c r="I4" s="242"/>
      <c r="J4" s="19"/>
      <c r="M4" s="29"/>
    </row>
    <row r="5" spans="1:15" ht="16.5" customHeight="1" thickBot="1">
      <c r="A5" s="212" t="s">
        <v>18</v>
      </c>
      <c r="B5" s="213"/>
      <c r="C5" s="232"/>
      <c r="D5" s="233"/>
      <c r="E5" s="222" t="s">
        <v>2</v>
      </c>
      <c r="F5" s="223"/>
      <c r="G5" s="234">
        <v>43499</v>
      </c>
      <c r="H5" s="235"/>
      <c r="I5" s="236"/>
      <c r="J5" s="19"/>
      <c r="L5" s="32"/>
      <c r="M5" s="32"/>
    </row>
    <row r="6" spans="1:15" ht="16.5" customHeight="1" thickBot="1">
      <c r="A6" s="212" t="s">
        <v>3</v>
      </c>
      <c r="B6" s="213"/>
      <c r="C6" s="230" t="str">
        <f ca="1">IF(A3="#N/A","",INDIRECT("Clubs!"&amp;"D"&amp;TEXT(A3,"0")))</f>
        <v xml:space="preserve"> </v>
      </c>
      <c r="D6" s="231"/>
      <c r="E6" s="222" t="s">
        <v>212</v>
      </c>
      <c r="F6" s="223"/>
      <c r="G6" s="224" t="str">
        <f ca="1">IF(A3="","",INDIRECT("Clubs!"&amp;"E"&amp;TEXT(A3,"0")))</f>
        <v xml:space="preserve"> </v>
      </c>
      <c r="H6" s="225"/>
      <c r="I6" s="226"/>
      <c r="J6" s="20"/>
      <c r="M6" s="29"/>
    </row>
    <row r="7" spans="1:15" ht="18" customHeight="1" thickBot="1">
      <c r="A7" s="214" t="s">
        <v>4</v>
      </c>
      <c r="B7" s="215"/>
      <c r="C7" s="218" t="str">
        <f ca="1">IF(A3="","",INDIRECT("Clubs!"&amp;"B"&amp;TEXT(A3,"0")))</f>
        <v xml:space="preserve"> </v>
      </c>
      <c r="D7" s="219"/>
      <c r="E7" s="222" t="s">
        <v>5</v>
      </c>
      <c r="F7" s="223"/>
      <c r="G7" s="224" t="str">
        <f ca="1">IF(A3="","",INDIRECT("Clubs!"&amp;"F"&amp;TEXT(A3,"0")))</f>
        <v xml:space="preserve"> </v>
      </c>
      <c r="H7" s="225"/>
      <c r="I7" s="226"/>
      <c r="J7" s="20"/>
      <c r="M7" s="29"/>
    </row>
    <row r="8" spans="1:15" ht="34.5" customHeight="1" thickBot="1">
      <c r="A8" s="216"/>
      <c r="B8" s="217"/>
      <c r="C8" s="220"/>
      <c r="D8" s="221"/>
      <c r="E8" s="222" t="s">
        <v>6</v>
      </c>
      <c r="F8" s="223"/>
      <c r="G8" s="227" t="str">
        <f ca="1">IF(A3="","",INDIRECT("Clubs!"&amp;"G"&amp;TEXT(A3,"0")))</f>
        <v xml:space="preserve"> </v>
      </c>
      <c r="H8" s="228"/>
      <c r="I8" s="229"/>
      <c r="J8" s="20"/>
      <c r="M8" s="29"/>
    </row>
    <row r="9" spans="1:15" ht="16.5" customHeight="1" thickBot="1">
      <c r="A9" s="212" t="s">
        <v>49</v>
      </c>
      <c r="B9" s="213"/>
      <c r="C9" s="230" t="str">
        <f ca="1">IF(A3="","",INDIRECT("Clubs!"&amp;"C"&amp;TEXT(A3,"0")))</f>
        <v xml:space="preserve"> </v>
      </c>
      <c r="D9" s="231"/>
      <c r="E9" s="222" t="s">
        <v>8</v>
      </c>
      <c r="F9" s="223"/>
      <c r="G9" s="224" t="str">
        <f ca="1">IF(A3="","",INDIRECT("Clubs!"&amp;"H"&amp;TEXT(A3,"0")))</f>
        <v xml:space="preserve"> </v>
      </c>
      <c r="H9" s="225"/>
      <c r="I9" s="226"/>
      <c r="J9" s="20"/>
      <c r="M9" s="29"/>
    </row>
    <row r="10" spans="1:15" ht="16.2" thickBot="1">
      <c r="A10" s="35"/>
      <c r="B10" s="35"/>
      <c r="C10" s="5"/>
      <c r="D10" s="3"/>
      <c r="E10" s="34"/>
      <c r="F10" s="27"/>
      <c r="G10" s="7"/>
      <c r="H10" s="58"/>
      <c r="I10" s="27"/>
      <c r="J10" s="21"/>
      <c r="K10" s="78"/>
      <c r="L10" s="78"/>
      <c r="M10" s="78"/>
      <c r="N10" s="78"/>
      <c r="O10" s="78"/>
    </row>
    <row r="11" spans="1:15" ht="16.5" customHeight="1" thickBot="1">
      <c r="A11" s="134" t="s">
        <v>73</v>
      </c>
      <c r="B11" s="135" t="s">
        <v>74</v>
      </c>
      <c r="C11" s="136" t="s">
        <v>9</v>
      </c>
      <c r="D11" s="137" t="s">
        <v>19</v>
      </c>
      <c r="E11" s="138" t="s">
        <v>189</v>
      </c>
      <c r="F11" s="139" t="s">
        <v>38</v>
      </c>
      <c r="G11" s="139" t="s">
        <v>37</v>
      </c>
      <c r="H11" s="139" t="s">
        <v>39</v>
      </c>
      <c r="I11" s="140" t="s">
        <v>10</v>
      </c>
      <c r="J11" s="22"/>
      <c r="K11" s="69"/>
      <c r="L11" s="69"/>
      <c r="M11" s="69"/>
      <c r="N11" s="139" t="s">
        <v>105</v>
      </c>
      <c r="O11" s="70"/>
    </row>
    <row r="12" spans="1:15" ht="18" customHeight="1" thickBot="1">
      <c r="A12" s="36">
        <v>1</v>
      </c>
      <c r="B12" s="80"/>
      <c r="C12" s="60"/>
      <c r="D12" s="61"/>
      <c r="E12" s="190"/>
      <c r="F12" s="62"/>
      <c r="G12" s="63"/>
      <c r="H12" s="64" t="str">
        <f ca="1">IF(INDIRECT("E"&amp;ROW())="","",IF(INDIRECT("G"&amp;ROW())="",INDIRECT("Lists!L"&amp;($I$3-INDIRECT("E"&amp;ROW()))),HLOOKUP(INDIRECT("G"&amp;ROW()),GradeAges,($I$3-INDIRECT("E"&amp;ROW())),FALSE)))</f>
        <v/>
      </c>
      <c r="I12" s="96"/>
      <c r="J12" s="23"/>
      <c r="K12" s="71"/>
      <c r="L12" s="71"/>
      <c r="M12" s="71"/>
      <c r="N12" s="94"/>
      <c r="O12" s="72"/>
    </row>
    <row r="13" spans="1:15" ht="18.75" customHeight="1" thickBot="1">
      <c r="A13" s="36">
        <v>2</v>
      </c>
      <c r="B13" s="80"/>
      <c r="C13" s="60"/>
      <c r="D13" s="65"/>
      <c r="E13" s="190"/>
      <c r="F13" s="62"/>
      <c r="G13" s="63"/>
      <c r="H13" s="64" t="str">
        <f ca="1">IF(INDIRECT("E"&amp;ROW())="","",IF(INDIRECT("G"&amp;ROW())="",INDIRECT("Lists!L"&amp;($I$3-INDIRECT("E"&amp;ROW()))),HLOOKUP(INDIRECT("G"&amp;ROW()),GradeAges,($I$3-INDIRECT("E"&amp;ROW())),FALSE)))</f>
        <v/>
      </c>
      <c r="I13" s="96"/>
      <c r="J13" s="23"/>
      <c r="K13" s="71"/>
      <c r="L13" s="71"/>
      <c r="M13" s="71"/>
      <c r="N13" s="94"/>
      <c r="O13" s="72"/>
    </row>
    <row r="14" spans="1:15" ht="16.5" customHeight="1" thickBot="1">
      <c r="A14" s="207" t="s">
        <v>77</v>
      </c>
      <c r="B14" s="208"/>
      <c r="C14" s="205" t="s">
        <v>103</v>
      </c>
      <c r="D14" s="206"/>
      <c r="E14" s="142" t="s">
        <v>44</v>
      </c>
      <c r="F14" s="209"/>
      <c r="G14" s="204"/>
      <c r="H14" s="197" t="s">
        <v>27</v>
      </c>
      <c r="I14" s="198"/>
      <c r="J14" s="24"/>
      <c r="K14" s="71"/>
      <c r="L14" s="73"/>
      <c r="M14" s="73"/>
      <c r="N14" s="141" t="s">
        <v>104</v>
      </c>
      <c r="O14" s="72"/>
    </row>
    <row r="15" spans="1:15" ht="16.5" customHeight="1" thickBot="1">
      <c r="A15" s="199" t="str">
        <f>IF(H14="All Day","","2nd Judge:" )</f>
        <v/>
      </c>
      <c r="B15" s="200"/>
      <c r="C15" s="205"/>
      <c r="D15" s="206"/>
      <c r="E15" s="142" t="str">
        <f>IF(H14="All Day","","Level:" )</f>
        <v/>
      </c>
      <c r="F15" s="209"/>
      <c r="G15" s="204"/>
      <c r="H15" s="201" t="str">
        <f>IF(H14="All Day","",IF(H14="Morning","Afternoon","Morning"))</f>
        <v/>
      </c>
      <c r="I15" s="202"/>
      <c r="J15" s="25"/>
      <c r="K15" s="71"/>
      <c r="L15" s="73"/>
      <c r="M15" s="73"/>
      <c r="N15" s="95"/>
      <c r="O15" s="74"/>
    </row>
    <row r="16" spans="1:15" ht="16.2" thickBot="1">
      <c r="A16" s="37">
        <v>3</v>
      </c>
      <c r="B16" s="81"/>
      <c r="C16" s="60"/>
      <c r="D16" s="66"/>
      <c r="E16" s="190"/>
      <c r="F16" s="62"/>
      <c r="G16" s="63"/>
      <c r="H16" s="64" t="str">
        <f ca="1">IF(INDIRECT("E"&amp;ROW())="","",IF(INDIRECT("G"&amp;ROW())="",INDIRECT("Lists!L"&amp;($I$3-INDIRECT("E"&amp;ROW()))),HLOOKUP(INDIRECT("G"&amp;ROW()),GradeAges,($I$3-INDIRECT("E"&amp;ROW())),FALSE)))</f>
        <v/>
      </c>
      <c r="I16" s="97"/>
      <c r="J16" s="23"/>
      <c r="K16" s="71"/>
      <c r="L16" s="71"/>
      <c r="M16" s="71"/>
      <c r="N16" s="94"/>
      <c r="O16" s="72"/>
    </row>
    <row r="17" spans="1:15" ht="16.2" thickBot="1">
      <c r="A17" s="16">
        <v>4</v>
      </c>
      <c r="B17" s="82"/>
      <c r="C17" s="60"/>
      <c r="D17" s="61"/>
      <c r="E17" s="190"/>
      <c r="F17" s="62"/>
      <c r="G17" s="63"/>
      <c r="H17" s="64" t="str">
        <f ca="1">IF(INDIRECT("E"&amp;ROW())="","",IF(INDIRECT("G"&amp;ROW())="",INDIRECT("Lists!L"&amp;($I$3-INDIRECT("E"&amp;ROW()))),HLOOKUP(INDIRECT("G"&amp;ROW()),GradeAges,($I$3-INDIRECT("E"&amp;ROW())),FALSE)))</f>
        <v/>
      </c>
      <c r="I17" s="98"/>
      <c r="J17" s="24"/>
      <c r="K17" s="71"/>
      <c r="L17" s="71"/>
      <c r="M17" s="71"/>
      <c r="N17" s="94"/>
      <c r="O17" s="72"/>
    </row>
    <row r="18" spans="1:15" ht="16.2" thickBot="1">
      <c r="A18" s="36">
        <v>5</v>
      </c>
      <c r="B18" s="80"/>
      <c r="C18" s="60"/>
      <c r="D18" s="65"/>
      <c r="E18" s="190"/>
      <c r="F18" s="62"/>
      <c r="G18" s="63"/>
      <c r="H18" s="64" t="str">
        <f ca="1">IF(INDIRECT("E"&amp;ROW())="","",IF(INDIRECT("G"&amp;ROW())="",INDIRECT("Lists!L"&amp;($I$3-INDIRECT("E"&amp;ROW()))),HLOOKUP(INDIRECT("G"&amp;ROW()),GradeAges,($I$3-INDIRECT("E"&amp;ROW())),FALSE)))</f>
        <v/>
      </c>
      <c r="I18" s="98"/>
      <c r="J18" s="24"/>
      <c r="K18" s="71"/>
      <c r="L18" s="71"/>
      <c r="M18" s="71"/>
      <c r="N18" s="94"/>
      <c r="O18" s="72"/>
    </row>
    <row r="19" spans="1:15" ht="16.2" thickBot="1">
      <c r="A19" s="36">
        <v>6</v>
      </c>
      <c r="B19" s="80"/>
      <c r="C19" s="60"/>
      <c r="D19" s="61"/>
      <c r="E19" s="190"/>
      <c r="F19" s="62"/>
      <c r="G19" s="63"/>
      <c r="H19" s="64" t="str">
        <f ca="1">IF(INDIRECT("E"&amp;ROW())="","",IF(INDIRECT("G"&amp;ROW())="",INDIRECT("Lists!L"&amp;($I$3-INDIRECT("E"&amp;ROW()))),HLOOKUP(INDIRECT("G"&amp;ROW()),GradeAges,($I$3-INDIRECT("E"&amp;ROW())),FALSE)))</f>
        <v/>
      </c>
      <c r="I19" s="98"/>
      <c r="J19" s="24"/>
      <c r="K19" s="71"/>
      <c r="L19" s="71"/>
      <c r="M19" s="71"/>
      <c r="N19" s="94"/>
      <c r="O19" s="72"/>
    </row>
    <row r="20" spans="1:15" ht="16.5" customHeight="1" thickBot="1">
      <c r="A20" s="207" t="s">
        <v>78</v>
      </c>
      <c r="B20" s="211"/>
      <c r="C20" s="205" t="s">
        <v>102</v>
      </c>
      <c r="D20" s="206"/>
      <c r="E20" s="142" t="s">
        <v>43</v>
      </c>
      <c r="F20" s="209"/>
      <c r="G20" s="204"/>
      <c r="H20" s="203" t="s">
        <v>27</v>
      </c>
      <c r="I20" s="204"/>
      <c r="J20" s="24"/>
      <c r="K20" s="71"/>
      <c r="L20" s="71"/>
      <c r="M20" s="75"/>
      <c r="N20" s="94"/>
      <c r="O20" s="72"/>
    </row>
    <row r="21" spans="1:15" ht="16.5" customHeight="1" thickBot="1">
      <c r="A21" s="199" t="str">
        <f>IF(H20="All Day","","2nd Official:" )</f>
        <v/>
      </c>
      <c r="B21" s="210"/>
      <c r="C21" s="205"/>
      <c r="D21" s="206"/>
      <c r="E21" s="142" t="str">
        <f>IF(H20="All Day","","Job:" )</f>
        <v/>
      </c>
      <c r="F21" s="209"/>
      <c r="G21" s="204"/>
      <c r="H21" s="201" t="str">
        <f>IF(H20="All Day","",IF(H20="Morning","Afternoon","Morning"))</f>
        <v/>
      </c>
      <c r="I21" s="202"/>
      <c r="J21" s="25"/>
      <c r="K21" s="71"/>
      <c r="L21" s="71"/>
      <c r="M21" s="75"/>
      <c r="N21" s="94"/>
      <c r="O21" s="72"/>
    </row>
    <row r="22" spans="1:15" ht="16.2" thickBot="1">
      <c r="A22" s="36">
        <v>7</v>
      </c>
      <c r="B22" s="80"/>
      <c r="C22" s="60"/>
      <c r="D22" s="65"/>
      <c r="E22" s="190"/>
      <c r="F22" s="62"/>
      <c r="G22" s="63"/>
      <c r="H22" s="64" t="str">
        <f ca="1">IF(INDIRECT("E"&amp;ROW())="","",IF(INDIRECT("G"&amp;ROW())="",INDIRECT("Lists!L"&amp;($I$3-INDIRECT("E"&amp;ROW()))),HLOOKUP(INDIRECT("G"&amp;ROW()),GradeAges,($I$3-INDIRECT("E"&amp;ROW())),FALSE)))</f>
        <v/>
      </c>
      <c r="I22" s="98"/>
      <c r="J22" s="24"/>
      <c r="K22" s="71"/>
      <c r="L22" s="71"/>
      <c r="M22" s="71"/>
      <c r="N22" s="94"/>
      <c r="O22" s="72"/>
    </row>
    <row r="23" spans="1:15" ht="16.2" thickBot="1">
      <c r="A23" s="36">
        <v>8</v>
      </c>
      <c r="B23" s="80"/>
      <c r="C23" s="60"/>
      <c r="D23" s="66"/>
      <c r="E23" s="190"/>
      <c r="F23" s="62"/>
      <c r="G23" s="63"/>
      <c r="H23" s="64" t="str">
        <f ca="1">IF(INDIRECT("E"&amp;ROW())="","",IF(INDIRECT("G"&amp;ROW())="",INDIRECT("Lists!L"&amp;($I$3-INDIRECT("E"&amp;ROW()))),HLOOKUP(INDIRECT("G"&amp;ROW()),GradeAges,($I$3-INDIRECT("E"&amp;ROW())),FALSE)))</f>
        <v/>
      </c>
      <c r="I23" s="98"/>
      <c r="J23" s="24"/>
      <c r="K23" s="71"/>
      <c r="L23" s="71"/>
      <c r="M23" s="71"/>
      <c r="N23" s="94"/>
      <c r="O23" s="72"/>
    </row>
    <row r="24" spans="1:15" ht="16.2" thickBot="1">
      <c r="A24" s="37">
        <v>9</v>
      </c>
      <c r="B24" s="81"/>
      <c r="C24" s="60"/>
      <c r="D24" s="61"/>
      <c r="E24" s="190"/>
      <c r="F24" s="62"/>
      <c r="G24" s="63"/>
      <c r="H24" s="64" t="str">
        <f ca="1">IF(INDIRECT("E"&amp;ROW())="","",IF(INDIRECT("G"&amp;ROW())="",INDIRECT("Lists!L"&amp;($I$3-INDIRECT("E"&amp;ROW()))),HLOOKUP(INDIRECT("G"&amp;ROW()),GradeAges,($I$3-INDIRECT("E"&amp;ROW())),FALSE)))</f>
        <v/>
      </c>
      <c r="I24" s="98"/>
      <c r="J24" s="24"/>
      <c r="K24" s="71"/>
      <c r="L24" s="71"/>
      <c r="M24" s="71"/>
      <c r="N24" s="94"/>
      <c r="O24" s="72"/>
    </row>
    <row r="25" spans="1:15" ht="16.2" thickBot="1">
      <c r="A25" s="16">
        <v>10</v>
      </c>
      <c r="B25" s="82"/>
      <c r="C25" s="60"/>
      <c r="D25" s="65"/>
      <c r="E25" s="190"/>
      <c r="F25" s="62"/>
      <c r="G25" s="63"/>
      <c r="H25" s="64" t="str">
        <f ca="1">IF(INDIRECT("E"&amp;ROW())="","",IF(INDIRECT("G"&amp;ROW())="",INDIRECT("Lists!L"&amp;($I$3-INDIRECT("E"&amp;ROW()))),HLOOKUP(INDIRECT("G"&amp;ROW()),GradeAges,($I$3-INDIRECT("E"&amp;ROW())),FALSE)))</f>
        <v/>
      </c>
      <c r="I25" s="98"/>
      <c r="J25" s="24"/>
      <c r="K25" s="71"/>
      <c r="L25" s="71"/>
      <c r="M25" s="71"/>
      <c r="N25" s="94"/>
      <c r="O25" s="72"/>
    </row>
    <row r="26" spans="1:15" ht="16.5" customHeight="1" thickBot="1">
      <c r="A26" s="207" t="s">
        <v>77</v>
      </c>
      <c r="B26" s="208"/>
      <c r="C26" s="205" t="s">
        <v>103</v>
      </c>
      <c r="D26" s="206"/>
      <c r="E26" s="142" t="s">
        <v>44</v>
      </c>
      <c r="F26" s="209"/>
      <c r="G26" s="204"/>
      <c r="H26" s="197" t="s">
        <v>27</v>
      </c>
      <c r="I26" s="198"/>
      <c r="J26" s="24"/>
      <c r="K26" s="71"/>
      <c r="L26" s="73"/>
      <c r="M26" s="73"/>
      <c r="N26" s="141" t="s">
        <v>104</v>
      </c>
      <c r="O26" s="74"/>
    </row>
    <row r="27" spans="1:15" ht="16.5" customHeight="1" thickBot="1">
      <c r="A27" s="199" t="str">
        <f>IF(H26="All Day","","2nd Judge:" )</f>
        <v/>
      </c>
      <c r="B27" s="200"/>
      <c r="C27" s="205"/>
      <c r="D27" s="206"/>
      <c r="E27" s="142" t="str">
        <f>IF(H26="All Day","","Level:" )</f>
        <v/>
      </c>
      <c r="F27" s="209"/>
      <c r="G27" s="204"/>
      <c r="H27" s="201" t="str">
        <f>IF(H26="All Day","",IF(H26="Morning","Afternoon","Morning"))</f>
        <v/>
      </c>
      <c r="I27" s="202"/>
      <c r="J27" s="25"/>
      <c r="K27" s="71"/>
      <c r="L27" s="73"/>
      <c r="M27" s="73"/>
      <c r="N27" s="95"/>
      <c r="O27" s="74"/>
    </row>
    <row r="28" spans="1:15" ht="16.2" thickBot="1">
      <c r="A28" s="36">
        <v>11</v>
      </c>
      <c r="B28" s="80"/>
      <c r="C28" s="60"/>
      <c r="D28" s="61"/>
      <c r="E28" s="190"/>
      <c r="F28" s="62"/>
      <c r="G28" s="63"/>
      <c r="H28" s="64" t="str">
        <f t="shared" ref="H28:H33" ca="1" si="0">IF(INDIRECT("E"&amp;ROW())="","",IF(INDIRECT("G"&amp;ROW())="",INDIRECT("Lists!L"&amp;($I$3-INDIRECT("E"&amp;ROW()))),HLOOKUP(INDIRECT("G"&amp;ROW()),GradeAges,($I$3-INDIRECT("E"&amp;ROW())),FALSE)))</f>
        <v/>
      </c>
      <c r="I28" s="98"/>
      <c r="J28" s="24"/>
      <c r="K28" s="71"/>
      <c r="L28" s="71"/>
      <c r="M28" s="71"/>
      <c r="N28" s="94"/>
      <c r="O28" s="72"/>
    </row>
    <row r="29" spans="1:15" ht="16.2" thickBot="1">
      <c r="A29" s="36">
        <v>12</v>
      </c>
      <c r="B29" s="83"/>
      <c r="C29" s="60"/>
      <c r="D29" s="65"/>
      <c r="E29" s="190"/>
      <c r="F29" s="62"/>
      <c r="G29" s="63"/>
      <c r="H29" s="64" t="str">
        <f t="shared" ca="1" si="0"/>
        <v/>
      </c>
      <c r="I29" s="98"/>
      <c r="J29" s="24"/>
      <c r="K29" s="71"/>
      <c r="L29" s="71"/>
      <c r="M29" s="71"/>
      <c r="N29" s="94"/>
      <c r="O29" s="72"/>
    </row>
    <row r="30" spans="1:15" ht="16.2" thickBot="1">
      <c r="A30" s="36">
        <v>13</v>
      </c>
      <c r="B30" s="84"/>
      <c r="C30" s="60"/>
      <c r="D30" s="66"/>
      <c r="E30" s="190"/>
      <c r="F30" s="62"/>
      <c r="G30" s="63"/>
      <c r="H30" s="64" t="str">
        <f t="shared" ca="1" si="0"/>
        <v/>
      </c>
      <c r="I30" s="98"/>
      <c r="J30" s="24"/>
      <c r="K30" s="71"/>
      <c r="L30" s="71"/>
      <c r="M30" s="71"/>
      <c r="N30" s="94"/>
      <c r="O30" s="72"/>
    </row>
    <row r="31" spans="1:15" ht="16.2" thickBot="1">
      <c r="A31" s="36">
        <v>14</v>
      </c>
      <c r="B31" s="83"/>
      <c r="C31" s="60"/>
      <c r="D31" s="61"/>
      <c r="E31" s="190"/>
      <c r="F31" s="62"/>
      <c r="G31" s="63"/>
      <c r="H31" s="64" t="str">
        <f t="shared" ca="1" si="0"/>
        <v/>
      </c>
      <c r="I31" s="98"/>
      <c r="J31" s="24"/>
      <c r="K31" s="71"/>
      <c r="L31" s="71"/>
      <c r="M31" s="71"/>
      <c r="N31" s="94"/>
      <c r="O31" s="72"/>
    </row>
    <row r="32" spans="1:15" ht="16.2" thickBot="1">
      <c r="A32" s="36">
        <v>15</v>
      </c>
      <c r="B32" s="84"/>
      <c r="C32" s="60"/>
      <c r="D32" s="65"/>
      <c r="E32" s="190"/>
      <c r="F32" s="62"/>
      <c r="G32" s="63"/>
      <c r="H32" s="64" t="str">
        <f t="shared" ca="1" si="0"/>
        <v/>
      </c>
      <c r="I32" s="98"/>
      <c r="J32" s="24"/>
      <c r="K32" s="71"/>
      <c r="L32" s="71"/>
      <c r="M32" s="71"/>
      <c r="N32" s="94"/>
      <c r="O32" s="72"/>
    </row>
    <row r="33" spans="1:15" ht="16.2" thickBot="1">
      <c r="A33" s="36">
        <v>16</v>
      </c>
      <c r="B33" s="84"/>
      <c r="C33" s="60"/>
      <c r="D33" s="61"/>
      <c r="E33" s="190"/>
      <c r="F33" s="62"/>
      <c r="G33" s="63"/>
      <c r="H33" s="64" t="str">
        <f t="shared" ca="1" si="0"/>
        <v/>
      </c>
      <c r="I33" s="98"/>
      <c r="J33" s="24"/>
      <c r="K33" s="71"/>
      <c r="L33" s="71"/>
      <c r="M33" s="71"/>
      <c r="N33" s="94"/>
      <c r="O33" s="72"/>
    </row>
    <row r="34" spans="1:15" ht="16.5" customHeight="1" thickBot="1">
      <c r="A34" s="207" t="s">
        <v>78</v>
      </c>
      <c r="B34" s="211"/>
      <c r="C34" s="205" t="s">
        <v>102</v>
      </c>
      <c r="D34" s="206"/>
      <c r="E34" s="142" t="s">
        <v>43</v>
      </c>
      <c r="F34" s="209"/>
      <c r="G34" s="204"/>
      <c r="H34" s="203" t="s">
        <v>27</v>
      </c>
      <c r="I34" s="204"/>
      <c r="J34" s="24"/>
      <c r="K34" s="71"/>
      <c r="L34" s="71"/>
      <c r="M34" s="75"/>
      <c r="N34" s="94"/>
      <c r="O34" s="72"/>
    </row>
    <row r="35" spans="1:15" ht="16.5" customHeight="1" thickBot="1">
      <c r="A35" s="199" t="str">
        <f>IF(H34="All Day","","2nd Official:" )</f>
        <v/>
      </c>
      <c r="B35" s="210"/>
      <c r="C35" s="205"/>
      <c r="D35" s="206"/>
      <c r="E35" s="142" t="str">
        <f>IF(H34="All Day","","Job:" )</f>
        <v/>
      </c>
      <c r="F35" s="209"/>
      <c r="G35" s="204"/>
      <c r="H35" s="201" t="str">
        <f>IF(H34="All Day","",IF(H34="Morning","Afternoon","Morning"))</f>
        <v/>
      </c>
      <c r="I35" s="202"/>
      <c r="J35" s="25"/>
      <c r="K35" s="71"/>
      <c r="L35" s="71"/>
      <c r="M35" s="75"/>
      <c r="N35" s="94"/>
      <c r="O35" s="72"/>
    </row>
    <row r="36" spans="1:15" ht="16.2" thickBot="1">
      <c r="A36" s="36">
        <v>17</v>
      </c>
      <c r="B36" s="84"/>
      <c r="C36" s="60"/>
      <c r="D36" s="65"/>
      <c r="E36" s="190"/>
      <c r="F36" s="62"/>
      <c r="G36" s="63"/>
      <c r="H36" s="64" t="str">
        <f t="shared" ref="H36:H42" ca="1" si="1">IF(INDIRECT("E"&amp;ROW())="","",IF(INDIRECT("G"&amp;ROW())="",INDIRECT("Lists!L"&amp;($I$3-INDIRECT("E"&amp;ROW()))),HLOOKUP(INDIRECT("G"&amp;ROW()),GradeAges,($I$3-INDIRECT("E"&amp;ROW())),FALSE)))</f>
        <v/>
      </c>
      <c r="I36" s="98"/>
      <c r="J36" s="24"/>
      <c r="K36" s="71"/>
      <c r="L36" s="71"/>
      <c r="M36" s="71"/>
      <c r="N36" s="94"/>
      <c r="O36" s="72"/>
    </row>
    <row r="37" spans="1:15" ht="16.2" thickBot="1">
      <c r="A37" s="37">
        <v>18</v>
      </c>
      <c r="B37" s="85"/>
      <c r="C37" s="60"/>
      <c r="D37" s="66"/>
      <c r="E37" s="190"/>
      <c r="F37" s="62"/>
      <c r="G37" s="63"/>
      <c r="H37" s="64" t="str">
        <f t="shared" ca="1" si="1"/>
        <v/>
      </c>
      <c r="I37" s="98"/>
      <c r="J37" s="24"/>
      <c r="K37" s="71"/>
      <c r="L37" s="71"/>
      <c r="M37" s="71"/>
      <c r="N37" s="94"/>
      <c r="O37" s="72"/>
    </row>
    <row r="38" spans="1:15" ht="16.2" thickBot="1">
      <c r="A38" s="16">
        <v>19</v>
      </c>
      <c r="B38" s="83"/>
      <c r="C38" s="60"/>
      <c r="D38" s="61"/>
      <c r="E38" s="190"/>
      <c r="F38" s="62"/>
      <c r="G38" s="63"/>
      <c r="H38" s="64" t="str">
        <f t="shared" ca="1" si="1"/>
        <v/>
      </c>
      <c r="I38" s="98"/>
      <c r="J38" s="24"/>
      <c r="K38" s="71"/>
      <c r="L38" s="71"/>
      <c r="M38" s="71"/>
      <c r="N38" s="94"/>
      <c r="O38" s="72"/>
    </row>
    <row r="39" spans="1:15" ht="16.2" thickBot="1">
      <c r="A39" s="36">
        <v>20</v>
      </c>
      <c r="B39" s="84"/>
      <c r="C39" s="60"/>
      <c r="D39" s="65"/>
      <c r="E39" s="190"/>
      <c r="F39" s="62"/>
      <c r="G39" s="63"/>
      <c r="H39" s="64" t="str">
        <f t="shared" ca="1" si="1"/>
        <v/>
      </c>
      <c r="I39" s="98"/>
      <c r="J39" s="24"/>
      <c r="K39" s="71"/>
      <c r="L39" s="71"/>
      <c r="M39" s="71"/>
      <c r="N39" s="94"/>
      <c r="O39" s="72"/>
    </row>
    <row r="40" spans="1:15" ht="16.2" thickBot="1">
      <c r="A40" s="36">
        <v>21</v>
      </c>
      <c r="B40" s="83"/>
      <c r="C40" s="60"/>
      <c r="D40" s="61"/>
      <c r="E40" s="190"/>
      <c r="F40" s="62"/>
      <c r="G40" s="63"/>
      <c r="H40" s="64" t="str">
        <f t="shared" ca="1" si="1"/>
        <v/>
      </c>
      <c r="I40" s="98"/>
      <c r="J40" s="24"/>
      <c r="K40" s="71"/>
      <c r="L40" s="71"/>
      <c r="M40" s="71"/>
      <c r="N40" s="94"/>
      <c r="O40" s="72"/>
    </row>
    <row r="41" spans="1:15" ht="16.2" thickBot="1">
      <c r="A41" s="36">
        <v>22</v>
      </c>
      <c r="B41" s="84"/>
      <c r="C41" s="60"/>
      <c r="D41" s="65"/>
      <c r="E41" s="190"/>
      <c r="F41" s="62"/>
      <c r="G41" s="63"/>
      <c r="H41" s="64" t="str">
        <f t="shared" ca="1" si="1"/>
        <v/>
      </c>
      <c r="I41" s="98"/>
      <c r="J41" s="24"/>
      <c r="K41" s="71"/>
      <c r="L41" s="71"/>
      <c r="M41" s="71"/>
      <c r="N41" s="94"/>
      <c r="O41" s="72"/>
    </row>
    <row r="42" spans="1:15" ht="16.2" thickBot="1">
      <c r="A42" s="36">
        <v>23</v>
      </c>
      <c r="B42" s="84"/>
      <c r="C42" s="60"/>
      <c r="D42" s="66"/>
      <c r="E42" s="190"/>
      <c r="F42" s="62"/>
      <c r="G42" s="63"/>
      <c r="H42" s="64" t="str">
        <f t="shared" ca="1" si="1"/>
        <v/>
      </c>
      <c r="I42" s="98"/>
      <c r="J42" s="24"/>
      <c r="K42" s="71"/>
      <c r="L42" s="71"/>
      <c r="M42" s="71"/>
      <c r="N42" s="94"/>
      <c r="O42" s="72"/>
    </row>
    <row r="43" spans="1:15" ht="16.5" customHeight="1" thickBot="1">
      <c r="A43" s="207" t="s">
        <v>77</v>
      </c>
      <c r="B43" s="211"/>
      <c r="C43" s="205" t="s">
        <v>103</v>
      </c>
      <c r="D43" s="206"/>
      <c r="E43" s="142" t="s">
        <v>44</v>
      </c>
      <c r="F43" s="209"/>
      <c r="G43" s="204"/>
      <c r="H43" s="203" t="s">
        <v>27</v>
      </c>
      <c r="I43" s="204"/>
      <c r="J43" s="24"/>
      <c r="K43" s="71"/>
      <c r="L43" s="71"/>
      <c r="M43" s="75"/>
      <c r="N43" s="141" t="s">
        <v>104</v>
      </c>
      <c r="O43" s="72"/>
    </row>
    <row r="44" spans="1:15" ht="16.5" customHeight="1" thickBot="1">
      <c r="A44" s="199" t="str">
        <f>IF(H43="All Day","","2nd Official:" )</f>
        <v/>
      </c>
      <c r="B44" s="210"/>
      <c r="C44" s="205"/>
      <c r="D44" s="206"/>
      <c r="E44" s="142" t="str">
        <f>IF(H43="All Day","","Job:" )</f>
        <v/>
      </c>
      <c r="F44" s="209"/>
      <c r="G44" s="204"/>
      <c r="H44" s="201" t="str">
        <f>IF(H43="All Day","",IF(H43="Morning","Afternoon","Morning"))</f>
        <v/>
      </c>
      <c r="I44" s="202"/>
      <c r="J44" s="25"/>
      <c r="K44" s="71"/>
      <c r="L44" s="71"/>
      <c r="M44" s="75"/>
      <c r="N44" s="94"/>
      <c r="O44" s="72"/>
    </row>
    <row r="45" spans="1:15" ht="16.2" thickBot="1">
      <c r="A45" s="36">
        <v>24</v>
      </c>
      <c r="B45" s="84"/>
      <c r="C45" s="60"/>
      <c r="D45" s="61"/>
      <c r="E45" s="190"/>
      <c r="F45" s="62"/>
      <c r="G45" s="63"/>
      <c r="H45" s="64" t="str">
        <f t="shared" ref="H45:H52" ca="1" si="2">IF(INDIRECT("E"&amp;ROW())="","",IF(INDIRECT("G"&amp;ROW())="",INDIRECT("Lists!L"&amp;($I$3-INDIRECT("E"&amp;ROW()))),HLOOKUP(INDIRECT("G"&amp;ROW()),GradeAges,($I$3-INDIRECT("E"&amp;ROW())),FALSE)))</f>
        <v/>
      </c>
      <c r="I45" s="98"/>
      <c r="J45" s="24"/>
      <c r="K45" s="71"/>
      <c r="L45" s="71"/>
      <c r="M45" s="71"/>
      <c r="N45" s="94"/>
      <c r="O45" s="72"/>
    </row>
    <row r="46" spans="1:15" ht="16.2" thickBot="1">
      <c r="A46" s="36">
        <v>25</v>
      </c>
      <c r="B46" s="84"/>
      <c r="C46" s="60"/>
      <c r="D46" s="65"/>
      <c r="E46" s="190"/>
      <c r="F46" s="62"/>
      <c r="G46" s="63"/>
      <c r="H46" s="64" t="str">
        <f t="shared" ca="1" si="2"/>
        <v/>
      </c>
      <c r="I46" s="98"/>
      <c r="J46" s="24"/>
      <c r="K46" s="71"/>
      <c r="L46" s="71"/>
      <c r="M46" s="71"/>
      <c r="N46" s="94"/>
      <c r="O46" s="72"/>
    </row>
    <row r="47" spans="1:15" ht="16.2" thickBot="1">
      <c r="A47" s="36">
        <v>26</v>
      </c>
      <c r="B47" s="84"/>
      <c r="C47" s="68"/>
      <c r="D47" s="65"/>
      <c r="E47" s="190"/>
      <c r="F47" s="62"/>
      <c r="G47" s="63"/>
      <c r="H47" s="64" t="str">
        <f t="shared" ca="1" si="2"/>
        <v/>
      </c>
      <c r="I47" s="98"/>
      <c r="J47" s="24"/>
      <c r="K47" s="71"/>
      <c r="L47" s="71"/>
      <c r="M47" s="71"/>
      <c r="N47" s="94"/>
      <c r="O47" s="72"/>
    </row>
    <row r="48" spans="1:15" ht="16.2" thickBot="1">
      <c r="A48" s="37">
        <v>27</v>
      </c>
      <c r="B48" s="85"/>
      <c r="C48" s="68"/>
      <c r="D48" s="67"/>
      <c r="E48" s="190"/>
      <c r="F48" s="62"/>
      <c r="G48" s="63"/>
      <c r="H48" s="64" t="str">
        <f t="shared" ca="1" si="2"/>
        <v/>
      </c>
      <c r="I48" s="98"/>
      <c r="J48" s="24"/>
      <c r="K48" s="71"/>
      <c r="L48" s="71"/>
      <c r="M48" s="71"/>
      <c r="N48" s="94"/>
      <c r="O48" s="72"/>
    </row>
    <row r="49" spans="1:15" ht="16.2" thickBot="1">
      <c r="A49" s="16">
        <v>28</v>
      </c>
      <c r="B49" s="83"/>
      <c r="C49" s="68"/>
      <c r="D49" s="61"/>
      <c r="E49" s="190"/>
      <c r="F49" s="62"/>
      <c r="G49" s="63"/>
      <c r="H49" s="64" t="str">
        <f t="shared" ca="1" si="2"/>
        <v/>
      </c>
      <c r="I49" s="98"/>
      <c r="J49" s="24"/>
      <c r="K49" s="71"/>
      <c r="L49" s="71"/>
      <c r="M49" s="71"/>
      <c r="N49" s="94"/>
      <c r="O49" s="72"/>
    </row>
    <row r="50" spans="1:15" ht="16.2" thickBot="1">
      <c r="A50" s="36">
        <v>29</v>
      </c>
      <c r="B50" s="83"/>
      <c r="C50" s="68"/>
      <c r="D50" s="65"/>
      <c r="E50" s="190"/>
      <c r="F50" s="62"/>
      <c r="G50" s="63"/>
      <c r="H50" s="64" t="str">
        <f t="shared" ca="1" si="2"/>
        <v/>
      </c>
      <c r="I50" s="98"/>
      <c r="J50" s="24"/>
      <c r="K50" s="71"/>
      <c r="L50" s="71"/>
      <c r="M50" s="71"/>
      <c r="N50" s="94"/>
      <c r="O50" s="72"/>
    </row>
    <row r="51" spans="1:15" ht="16.2" thickBot="1">
      <c r="A51" s="36">
        <f>A50+1</f>
        <v>30</v>
      </c>
      <c r="B51" s="84"/>
      <c r="C51" s="68"/>
      <c r="D51" s="65"/>
      <c r="E51" s="190"/>
      <c r="F51" s="62"/>
      <c r="G51" s="63"/>
      <c r="H51" s="64" t="str">
        <f t="shared" ca="1" si="2"/>
        <v/>
      </c>
      <c r="I51" s="98"/>
      <c r="J51" s="24"/>
      <c r="K51" s="71"/>
      <c r="L51" s="71"/>
      <c r="M51" s="71"/>
      <c r="N51" s="94"/>
      <c r="O51" s="72"/>
    </row>
    <row r="52" spans="1:15" ht="16.2" thickBot="1">
      <c r="A52" s="36">
        <f t="shared" ref="A52:A119" si="3">A51+1</f>
        <v>31</v>
      </c>
      <c r="B52" s="84"/>
      <c r="C52" s="68"/>
      <c r="D52" s="65"/>
      <c r="E52" s="190"/>
      <c r="F52" s="62"/>
      <c r="G52" s="63"/>
      <c r="H52" s="64" t="str">
        <f t="shared" ca="1" si="2"/>
        <v/>
      </c>
      <c r="I52" s="98"/>
      <c r="J52" s="24"/>
      <c r="K52" s="71"/>
      <c r="L52" s="71"/>
      <c r="M52" s="71"/>
      <c r="N52" s="94"/>
      <c r="O52" s="72"/>
    </row>
    <row r="53" spans="1:15" ht="16.5" customHeight="1" thickBot="1">
      <c r="A53" s="207" t="s">
        <v>77</v>
      </c>
      <c r="B53" s="208"/>
      <c r="C53" s="205" t="s">
        <v>103</v>
      </c>
      <c r="D53" s="206"/>
      <c r="E53" s="142" t="s">
        <v>44</v>
      </c>
      <c r="F53" s="209"/>
      <c r="G53" s="204"/>
      <c r="H53" s="197" t="s">
        <v>27</v>
      </c>
      <c r="I53" s="198"/>
      <c r="J53" s="24"/>
      <c r="K53" s="71"/>
      <c r="L53" s="73"/>
      <c r="M53" s="73"/>
      <c r="N53" s="141" t="s">
        <v>104</v>
      </c>
      <c r="O53" s="74"/>
    </row>
    <row r="54" spans="1:15" ht="16.5" customHeight="1" thickBot="1">
      <c r="A54" s="199" t="str">
        <f>IF(H53="All Day","","2nd Judge:" )</f>
        <v/>
      </c>
      <c r="B54" s="200"/>
      <c r="C54" s="205"/>
      <c r="D54" s="206"/>
      <c r="E54" s="142" t="str">
        <f>IF(H53="All Day","","Level:" )</f>
        <v/>
      </c>
      <c r="F54" s="209"/>
      <c r="G54" s="204"/>
      <c r="H54" s="201" t="str">
        <f>IF(H53="All Day","",IF(H53="Morning","Afternoon","Morning"))</f>
        <v/>
      </c>
      <c r="I54" s="202"/>
      <c r="J54" s="25"/>
      <c r="K54" s="71"/>
      <c r="L54" s="73"/>
      <c r="M54" s="73"/>
      <c r="N54" s="95"/>
      <c r="O54" s="74"/>
    </row>
    <row r="55" spans="1:15" ht="16.2" thickBot="1">
      <c r="A55" s="36">
        <f>A52+1</f>
        <v>32</v>
      </c>
      <c r="B55" s="84"/>
      <c r="C55" s="68"/>
      <c r="D55" s="65"/>
      <c r="E55" s="190"/>
      <c r="F55" s="62"/>
      <c r="G55" s="63"/>
      <c r="H55" s="64" t="str">
        <f t="shared" ref="H55:H62" ca="1" si="4">IF(INDIRECT("E"&amp;ROW())="","",IF(INDIRECT("G"&amp;ROW())="",INDIRECT("Lists!L"&amp;($I$3-INDIRECT("E"&amp;ROW()))),HLOOKUP(INDIRECT("G"&amp;ROW()),GradeAges,($I$3-INDIRECT("E"&amp;ROW())),FALSE)))</f>
        <v/>
      </c>
      <c r="I55" s="98"/>
      <c r="J55" s="24"/>
      <c r="K55" s="71"/>
      <c r="L55" s="71"/>
      <c r="M55" s="71"/>
      <c r="N55" s="94"/>
      <c r="O55" s="72"/>
    </row>
    <row r="56" spans="1:15" ht="16.2" thickBot="1">
      <c r="A56" s="36">
        <f>A55+1</f>
        <v>33</v>
      </c>
      <c r="B56" s="84"/>
      <c r="C56" s="68"/>
      <c r="D56" s="65"/>
      <c r="E56" s="190"/>
      <c r="F56" s="62"/>
      <c r="G56" s="63"/>
      <c r="H56" s="64" t="str">
        <f t="shared" ca="1" si="4"/>
        <v/>
      </c>
      <c r="I56" s="98"/>
      <c r="J56" s="24"/>
      <c r="K56" s="71"/>
      <c r="L56" s="71"/>
      <c r="M56" s="71"/>
      <c r="N56" s="94"/>
      <c r="O56" s="72"/>
    </row>
    <row r="57" spans="1:15" ht="16.2" thickBot="1">
      <c r="A57" s="36">
        <f>A56+1</f>
        <v>34</v>
      </c>
      <c r="B57" s="84"/>
      <c r="C57" s="68"/>
      <c r="D57" s="65"/>
      <c r="E57" s="190"/>
      <c r="F57" s="62"/>
      <c r="G57" s="63"/>
      <c r="H57" s="64" t="str">
        <f t="shared" ca="1" si="4"/>
        <v/>
      </c>
      <c r="I57" s="98"/>
      <c r="J57" s="24"/>
      <c r="K57" s="71"/>
      <c r="L57" s="71"/>
      <c r="M57" s="71"/>
      <c r="N57" s="94"/>
      <c r="O57" s="72"/>
    </row>
    <row r="58" spans="1:15" ht="16.2" thickBot="1">
      <c r="A58" s="36">
        <f>A57+1</f>
        <v>35</v>
      </c>
      <c r="B58" s="84"/>
      <c r="C58" s="68"/>
      <c r="D58" s="65"/>
      <c r="E58" s="190"/>
      <c r="F58" s="62"/>
      <c r="G58" s="63"/>
      <c r="H58" s="64" t="str">
        <f t="shared" ca="1" si="4"/>
        <v/>
      </c>
      <c r="I58" s="98"/>
      <c r="J58" s="24"/>
      <c r="K58" s="71"/>
      <c r="L58" s="71"/>
      <c r="M58" s="71"/>
      <c r="N58" s="94"/>
      <c r="O58" s="72"/>
    </row>
    <row r="59" spans="1:15" ht="16.2" thickBot="1">
      <c r="A59" s="36">
        <f>A58+1</f>
        <v>36</v>
      </c>
      <c r="B59" s="84"/>
      <c r="C59" s="68"/>
      <c r="D59" s="65"/>
      <c r="E59" s="190"/>
      <c r="F59" s="62"/>
      <c r="G59" s="63"/>
      <c r="H59" s="64" t="str">
        <f t="shared" ca="1" si="4"/>
        <v/>
      </c>
      <c r="I59" s="98"/>
      <c r="J59" s="24"/>
      <c r="K59" s="71"/>
      <c r="L59" s="71"/>
      <c r="M59" s="71"/>
      <c r="N59" s="94"/>
      <c r="O59" s="72"/>
    </row>
    <row r="60" spans="1:15" ht="16.2" thickBot="1">
      <c r="A60" s="36">
        <f>A59+1</f>
        <v>37</v>
      </c>
      <c r="B60" s="84"/>
      <c r="C60" s="68"/>
      <c r="D60" s="65"/>
      <c r="E60" s="190"/>
      <c r="F60" s="62"/>
      <c r="G60" s="63"/>
      <c r="H60" s="64" t="str">
        <f t="shared" ca="1" si="4"/>
        <v/>
      </c>
      <c r="I60" s="98"/>
      <c r="J60" s="24"/>
      <c r="K60" s="71"/>
      <c r="L60" s="71"/>
      <c r="M60" s="71"/>
      <c r="N60" s="94"/>
      <c r="O60" s="72"/>
    </row>
    <row r="61" spans="1:15" ht="16.2" thickBot="1">
      <c r="A61" s="36">
        <f t="shared" si="3"/>
        <v>38</v>
      </c>
      <c r="B61" s="84"/>
      <c r="C61" s="68"/>
      <c r="D61" s="65"/>
      <c r="E61" s="190"/>
      <c r="F61" s="62"/>
      <c r="G61" s="63"/>
      <c r="H61" s="64" t="str">
        <f t="shared" ca="1" si="4"/>
        <v/>
      </c>
      <c r="I61" s="98"/>
      <c r="J61" s="24"/>
      <c r="K61" s="71"/>
      <c r="L61" s="71"/>
      <c r="M61" s="71"/>
      <c r="N61" s="94"/>
      <c r="O61" s="72"/>
    </row>
    <row r="62" spans="1:15" ht="16.2" thickBot="1">
      <c r="A62" s="36">
        <f t="shared" si="3"/>
        <v>39</v>
      </c>
      <c r="B62" s="84"/>
      <c r="C62" s="68"/>
      <c r="D62" s="65"/>
      <c r="E62" s="190"/>
      <c r="F62" s="62"/>
      <c r="G62" s="63"/>
      <c r="H62" s="64" t="str">
        <f t="shared" ca="1" si="4"/>
        <v/>
      </c>
      <c r="I62" s="98"/>
      <c r="J62" s="24"/>
      <c r="K62" s="71"/>
      <c r="L62" s="71"/>
      <c r="M62" s="71"/>
      <c r="N62" s="94"/>
      <c r="O62" s="72"/>
    </row>
    <row r="63" spans="1:15" ht="16.5" customHeight="1" thickBot="1">
      <c r="A63" s="207" t="s">
        <v>78</v>
      </c>
      <c r="B63" s="211"/>
      <c r="C63" s="205" t="s">
        <v>102</v>
      </c>
      <c r="D63" s="206"/>
      <c r="E63" s="142" t="s">
        <v>43</v>
      </c>
      <c r="F63" s="209"/>
      <c r="G63" s="204"/>
      <c r="H63" s="203" t="s">
        <v>27</v>
      </c>
      <c r="I63" s="204"/>
      <c r="J63" s="24"/>
      <c r="K63" s="71"/>
      <c r="L63" s="71"/>
      <c r="M63" s="75"/>
      <c r="N63" s="94"/>
      <c r="O63" s="72"/>
    </row>
    <row r="64" spans="1:15" ht="16.5" customHeight="1" thickBot="1">
      <c r="A64" s="199" t="str">
        <f>IF(H63="All Day","","2nd Official:" )</f>
        <v/>
      </c>
      <c r="B64" s="210"/>
      <c r="C64" s="205"/>
      <c r="D64" s="206"/>
      <c r="E64" s="142" t="str">
        <f>IF(H63="All Day","","Job:" )</f>
        <v/>
      </c>
      <c r="F64" s="209"/>
      <c r="G64" s="204"/>
      <c r="H64" s="201" t="str">
        <f>IF(H63="All Day","",IF(H63="Morning","Afternoon","Morning"))</f>
        <v/>
      </c>
      <c r="I64" s="202"/>
      <c r="J64" s="25"/>
      <c r="K64" s="71"/>
      <c r="L64" s="71"/>
      <c r="M64" s="75"/>
      <c r="N64" s="94"/>
      <c r="O64" s="72"/>
    </row>
    <row r="65" spans="1:15" ht="16.2" thickBot="1">
      <c r="A65" s="36">
        <f>A62+1</f>
        <v>40</v>
      </c>
      <c r="B65" s="84"/>
      <c r="C65" s="68"/>
      <c r="D65" s="65"/>
      <c r="E65" s="190"/>
      <c r="F65" s="62"/>
      <c r="G65" s="63"/>
      <c r="H65" s="64" t="str">
        <f t="shared" ref="H65:H74" ca="1" si="5">IF(INDIRECT("E"&amp;ROW())="","",IF(INDIRECT("G"&amp;ROW())="",INDIRECT("Lists!L"&amp;($I$3-INDIRECT("E"&amp;ROW()))),HLOOKUP(INDIRECT("G"&amp;ROW()),GradeAges,($I$3-INDIRECT("E"&amp;ROW())),FALSE)))</f>
        <v/>
      </c>
      <c r="I65" s="98"/>
      <c r="J65" s="24"/>
      <c r="K65" s="71"/>
      <c r="L65" s="71"/>
      <c r="M65" s="71"/>
      <c r="N65" s="94"/>
      <c r="O65" s="72"/>
    </row>
    <row r="66" spans="1:15" ht="16.2" thickBot="1">
      <c r="A66" s="36">
        <f>A65+1</f>
        <v>41</v>
      </c>
      <c r="B66" s="84"/>
      <c r="C66" s="68"/>
      <c r="D66" s="65"/>
      <c r="E66" s="190"/>
      <c r="F66" s="62"/>
      <c r="G66" s="63"/>
      <c r="H66" s="64" t="str">
        <f t="shared" ca="1" si="5"/>
        <v/>
      </c>
      <c r="I66" s="98"/>
      <c r="J66" s="24"/>
      <c r="K66" s="71"/>
      <c r="L66" s="71"/>
      <c r="M66" s="71"/>
      <c r="N66" s="94"/>
      <c r="O66" s="72"/>
    </row>
    <row r="67" spans="1:15" ht="16.2" thickBot="1">
      <c r="A67" s="36">
        <f t="shared" ref="A67:A72" si="6">A66+1</f>
        <v>42</v>
      </c>
      <c r="B67" s="84"/>
      <c r="C67" s="68"/>
      <c r="D67" s="65"/>
      <c r="E67" s="190"/>
      <c r="F67" s="62"/>
      <c r="G67" s="63"/>
      <c r="H67" s="64" t="str">
        <f t="shared" ca="1" si="5"/>
        <v/>
      </c>
      <c r="I67" s="98"/>
      <c r="J67" s="24"/>
      <c r="K67" s="71"/>
      <c r="L67" s="71"/>
      <c r="M67" s="71"/>
      <c r="N67" s="94"/>
      <c r="O67" s="72"/>
    </row>
    <row r="68" spans="1:15" ht="16.2" thickBot="1">
      <c r="A68" s="36">
        <f t="shared" si="6"/>
        <v>43</v>
      </c>
      <c r="B68" s="84"/>
      <c r="C68" s="68"/>
      <c r="D68" s="65"/>
      <c r="E68" s="190"/>
      <c r="F68" s="62"/>
      <c r="G68" s="63"/>
      <c r="H68" s="64" t="str">
        <f t="shared" ca="1" si="5"/>
        <v/>
      </c>
      <c r="I68" s="98"/>
      <c r="J68" s="24"/>
      <c r="K68" s="71"/>
      <c r="L68" s="71"/>
      <c r="M68" s="71"/>
      <c r="N68" s="94"/>
      <c r="O68" s="72"/>
    </row>
    <row r="69" spans="1:15" ht="16.2" thickBot="1">
      <c r="A69" s="36">
        <f t="shared" si="6"/>
        <v>44</v>
      </c>
      <c r="B69" s="84"/>
      <c r="C69" s="68"/>
      <c r="D69" s="65"/>
      <c r="E69" s="190"/>
      <c r="F69" s="62"/>
      <c r="G69" s="63"/>
      <c r="H69" s="64" t="str">
        <f t="shared" ca="1" si="5"/>
        <v/>
      </c>
      <c r="I69" s="98"/>
      <c r="J69" s="24"/>
      <c r="K69" s="71"/>
      <c r="L69" s="71"/>
      <c r="M69" s="71"/>
      <c r="N69" s="94"/>
      <c r="O69" s="72"/>
    </row>
    <row r="70" spans="1:15" ht="16.2" thickBot="1">
      <c r="A70" s="36">
        <f t="shared" si="6"/>
        <v>45</v>
      </c>
      <c r="B70" s="84"/>
      <c r="C70" s="68"/>
      <c r="D70" s="65"/>
      <c r="E70" s="190"/>
      <c r="F70" s="62"/>
      <c r="G70" s="63"/>
      <c r="H70" s="64" t="str">
        <f t="shared" ca="1" si="5"/>
        <v/>
      </c>
      <c r="I70" s="98"/>
      <c r="J70" s="24"/>
      <c r="K70" s="71"/>
      <c r="L70" s="71"/>
      <c r="M70" s="71"/>
      <c r="N70" s="94"/>
      <c r="O70" s="72"/>
    </row>
    <row r="71" spans="1:15" ht="16.2" thickBot="1">
      <c r="A71" s="36">
        <f t="shared" si="6"/>
        <v>46</v>
      </c>
      <c r="B71" s="84"/>
      <c r="C71" s="68"/>
      <c r="D71" s="65"/>
      <c r="E71" s="190"/>
      <c r="F71" s="62"/>
      <c r="G71" s="63"/>
      <c r="H71" s="64" t="str">
        <f t="shared" ca="1" si="5"/>
        <v/>
      </c>
      <c r="I71" s="98"/>
      <c r="J71" s="24"/>
      <c r="K71" s="71"/>
      <c r="L71" s="71"/>
      <c r="M71" s="71"/>
      <c r="N71" s="94"/>
      <c r="O71" s="72"/>
    </row>
    <row r="72" spans="1:15" ht="16.2" thickBot="1">
      <c r="A72" s="36">
        <f t="shared" si="6"/>
        <v>47</v>
      </c>
      <c r="B72" s="84"/>
      <c r="C72" s="68"/>
      <c r="D72" s="65"/>
      <c r="E72" s="190"/>
      <c r="F72" s="62"/>
      <c r="G72" s="63"/>
      <c r="H72" s="64" t="str">
        <f t="shared" ca="1" si="5"/>
        <v/>
      </c>
      <c r="I72" s="98"/>
      <c r="J72" s="24"/>
      <c r="K72" s="71"/>
      <c r="L72" s="71"/>
      <c r="M72" s="71"/>
      <c r="N72" s="94"/>
      <c r="O72" s="72"/>
    </row>
    <row r="73" spans="1:15" ht="16.2" thickBot="1">
      <c r="A73" s="36">
        <f t="shared" si="3"/>
        <v>48</v>
      </c>
      <c r="B73" s="84"/>
      <c r="C73" s="68"/>
      <c r="D73" s="65"/>
      <c r="E73" s="190"/>
      <c r="F73" s="62"/>
      <c r="G73" s="63"/>
      <c r="H73" s="64" t="str">
        <f t="shared" ca="1" si="5"/>
        <v/>
      </c>
      <c r="I73" s="98"/>
      <c r="J73" s="24"/>
      <c r="K73" s="71"/>
      <c r="L73" s="71"/>
      <c r="M73" s="71"/>
      <c r="N73" s="94"/>
      <c r="O73" s="72"/>
    </row>
    <row r="74" spans="1:15" ht="16.2" thickBot="1">
      <c r="A74" s="36">
        <f t="shared" si="3"/>
        <v>49</v>
      </c>
      <c r="B74" s="84"/>
      <c r="C74" s="68"/>
      <c r="D74" s="65"/>
      <c r="E74" s="190"/>
      <c r="F74" s="62"/>
      <c r="G74" s="63"/>
      <c r="H74" s="64" t="str">
        <f t="shared" ca="1" si="5"/>
        <v/>
      </c>
      <c r="I74" s="98"/>
      <c r="J74" s="24"/>
      <c r="K74" s="71"/>
      <c r="L74" s="71"/>
      <c r="M74" s="71"/>
      <c r="N74" s="94"/>
      <c r="O74" s="72"/>
    </row>
    <row r="75" spans="1:15" ht="16.5" customHeight="1" thickBot="1">
      <c r="A75" s="207" t="s">
        <v>77</v>
      </c>
      <c r="B75" s="208"/>
      <c r="C75" s="205" t="s">
        <v>103</v>
      </c>
      <c r="D75" s="206"/>
      <c r="E75" s="142" t="s">
        <v>44</v>
      </c>
      <c r="F75" s="209"/>
      <c r="G75" s="204"/>
      <c r="H75" s="197" t="s">
        <v>27</v>
      </c>
      <c r="I75" s="198"/>
      <c r="J75" s="24"/>
      <c r="K75" s="71"/>
      <c r="L75" s="73"/>
      <c r="M75" s="73"/>
      <c r="N75" s="141" t="s">
        <v>104</v>
      </c>
      <c r="O75" s="74"/>
    </row>
    <row r="76" spans="1:15" ht="16.5" customHeight="1" thickBot="1">
      <c r="A76" s="199" t="str">
        <f>IF(H75="All Day","","2nd Judge:" )</f>
        <v/>
      </c>
      <c r="B76" s="200"/>
      <c r="C76" s="205"/>
      <c r="D76" s="206"/>
      <c r="E76" s="142" t="str">
        <f>IF(H75="All Day","","Level:" )</f>
        <v/>
      </c>
      <c r="F76" s="209"/>
      <c r="G76" s="204"/>
      <c r="H76" s="201" t="str">
        <f>IF(H75="All Day","",IF(H75="Morning","Afternoon","Morning"))</f>
        <v/>
      </c>
      <c r="I76" s="202"/>
      <c r="J76" s="25"/>
      <c r="K76" s="71"/>
      <c r="L76" s="73"/>
      <c r="M76" s="73"/>
      <c r="N76" s="95"/>
      <c r="O76" s="74"/>
    </row>
    <row r="77" spans="1:15" ht="16.2" thickBot="1">
      <c r="A77" s="36">
        <f>A74+1</f>
        <v>50</v>
      </c>
      <c r="B77" s="84"/>
      <c r="C77" s="68"/>
      <c r="D77" s="65"/>
      <c r="E77" s="190"/>
      <c r="F77" s="62"/>
      <c r="G77" s="63"/>
      <c r="H77" s="64" t="str">
        <f t="shared" ref="H77:H86" ca="1" si="7">IF(INDIRECT("E"&amp;ROW())="","",IF(INDIRECT("G"&amp;ROW())="",INDIRECT("Lists!L"&amp;($I$3-INDIRECT("E"&amp;ROW()))),HLOOKUP(INDIRECT("G"&amp;ROW()),GradeAges,($I$3-INDIRECT("E"&amp;ROW())),FALSE)))</f>
        <v/>
      </c>
      <c r="I77" s="98"/>
      <c r="J77" s="24"/>
      <c r="K77" s="71"/>
      <c r="L77" s="71"/>
      <c r="M77" s="71"/>
      <c r="N77" s="94"/>
      <c r="O77" s="72"/>
    </row>
    <row r="78" spans="1:15" ht="16.2" thickBot="1">
      <c r="A78" s="36">
        <f>A77+1</f>
        <v>51</v>
      </c>
      <c r="B78" s="84"/>
      <c r="C78" s="68"/>
      <c r="D78" s="65"/>
      <c r="E78" s="190"/>
      <c r="F78" s="62"/>
      <c r="G78" s="63"/>
      <c r="H78" s="64" t="str">
        <f t="shared" ca="1" si="7"/>
        <v/>
      </c>
      <c r="I78" s="98"/>
      <c r="J78" s="24"/>
      <c r="K78" s="71"/>
      <c r="L78" s="71"/>
      <c r="M78" s="71"/>
      <c r="N78" s="94"/>
      <c r="O78" s="72"/>
    </row>
    <row r="79" spans="1:15" ht="16.2" thickBot="1">
      <c r="A79" s="36">
        <f t="shared" ref="A79:A86" si="8">A78+1</f>
        <v>52</v>
      </c>
      <c r="B79" s="84"/>
      <c r="C79" s="68"/>
      <c r="D79" s="65"/>
      <c r="E79" s="190"/>
      <c r="F79" s="62"/>
      <c r="G79" s="63"/>
      <c r="H79" s="64" t="str">
        <f t="shared" ca="1" si="7"/>
        <v/>
      </c>
      <c r="I79" s="98"/>
      <c r="J79" s="24"/>
      <c r="K79" s="71"/>
      <c r="L79" s="71"/>
      <c r="M79" s="71"/>
      <c r="N79" s="94"/>
      <c r="O79" s="72"/>
    </row>
    <row r="80" spans="1:15" ht="16.2" thickBot="1">
      <c r="A80" s="36">
        <f t="shared" si="8"/>
        <v>53</v>
      </c>
      <c r="B80" s="84"/>
      <c r="C80" s="68"/>
      <c r="D80" s="65"/>
      <c r="E80" s="190"/>
      <c r="F80" s="62"/>
      <c r="G80" s="63"/>
      <c r="H80" s="64" t="str">
        <f t="shared" ca="1" si="7"/>
        <v/>
      </c>
      <c r="I80" s="98"/>
      <c r="J80" s="24"/>
      <c r="K80" s="71"/>
      <c r="L80" s="71"/>
      <c r="M80" s="71"/>
      <c r="N80" s="94"/>
      <c r="O80" s="72"/>
    </row>
    <row r="81" spans="1:15" ht="16.2" thickBot="1">
      <c r="A81" s="36">
        <f t="shared" si="8"/>
        <v>54</v>
      </c>
      <c r="B81" s="84"/>
      <c r="C81" s="68"/>
      <c r="D81" s="65"/>
      <c r="E81" s="190"/>
      <c r="F81" s="62"/>
      <c r="G81" s="63"/>
      <c r="H81" s="64" t="str">
        <f t="shared" ca="1" si="7"/>
        <v/>
      </c>
      <c r="I81" s="98"/>
      <c r="J81" s="24"/>
      <c r="K81" s="71"/>
      <c r="L81" s="71"/>
      <c r="M81" s="71"/>
      <c r="N81" s="94"/>
      <c r="O81" s="72"/>
    </row>
    <row r="82" spans="1:15" ht="16.2" thickBot="1">
      <c r="A82" s="36">
        <f t="shared" si="8"/>
        <v>55</v>
      </c>
      <c r="B82" s="84"/>
      <c r="C82" s="68"/>
      <c r="D82" s="65"/>
      <c r="E82" s="190"/>
      <c r="F82" s="62"/>
      <c r="G82" s="63"/>
      <c r="H82" s="64" t="str">
        <f t="shared" ca="1" si="7"/>
        <v/>
      </c>
      <c r="I82" s="98"/>
      <c r="J82" s="24"/>
      <c r="K82" s="71"/>
      <c r="L82" s="71"/>
      <c r="M82" s="71"/>
      <c r="N82" s="94"/>
      <c r="O82" s="72"/>
    </row>
    <row r="83" spans="1:15" ht="16.2" thickBot="1">
      <c r="A83" s="36">
        <f t="shared" si="8"/>
        <v>56</v>
      </c>
      <c r="B83" s="84"/>
      <c r="C83" s="68"/>
      <c r="D83" s="65"/>
      <c r="E83" s="190"/>
      <c r="F83" s="62"/>
      <c r="G83" s="63"/>
      <c r="H83" s="64" t="str">
        <f t="shared" ca="1" si="7"/>
        <v/>
      </c>
      <c r="I83" s="98"/>
      <c r="J83" s="24"/>
      <c r="K83" s="71"/>
      <c r="L83" s="71"/>
      <c r="M83" s="71"/>
      <c r="N83" s="94"/>
      <c r="O83" s="72"/>
    </row>
    <row r="84" spans="1:15" ht="16.2" thickBot="1">
      <c r="A84" s="36">
        <f t="shared" si="8"/>
        <v>57</v>
      </c>
      <c r="B84" s="84"/>
      <c r="C84" s="68"/>
      <c r="D84" s="65"/>
      <c r="E84" s="190"/>
      <c r="F84" s="62"/>
      <c r="G84" s="63"/>
      <c r="H84" s="64" t="str">
        <f t="shared" ca="1" si="7"/>
        <v/>
      </c>
      <c r="I84" s="98"/>
      <c r="J84" s="24"/>
      <c r="K84" s="71"/>
      <c r="L84" s="71"/>
      <c r="M84" s="71"/>
      <c r="N84" s="94"/>
      <c r="O84" s="72"/>
    </row>
    <row r="85" spans="1:15" ht="16.2" thickBot="1">
      <c r="A85" s="36">
        <f t="shared" si="8"/>
        <v>58</v>
      </c>
      <c r="B85" s="84"/>
      <c r="C85" s="68"/>
      <c r="D85" s="65"/>
      <c r="E85" s="190"/>
      <c r="F85" s="62"/>
      <c r="G85" s="63"/>
      <c r="H85" s="64" t="str">
        <f t="shared" ca="1" si="7"/>
        <v/>
      </c>
      <c r="I85" s="98"/>
      <c r="J85" s="24"/>
      <c r="K85" s="71"/>
      <c r="L85" s="71"/>
      <c r="M85" s="71"/>
      <c r="N85" s="94"/>
      <c r="O85" s="72"/>
    </row>
    <row r="86" spans="1:15" ht="16.2" thickBot="1">
      <c r="A86" s="36">
        <f t="shared" si="8"/>
        <v>59</v>
      </c>
      <c r="B86" s="84"/>
      <c r="C86" s="68"/>
      <c r="D86" s="65"/>
      <c r="E86" s="190"/>
      <c r="F86" s="62"/>
      <c r="G86" s="63"/>
      <c r="H86" s="64" t="str">
        <f t="shared" ca="1" si="7"/>
        <v/>
      </c>
      <c r="I86" s="98"/>
      <c r="J86" s="24"/>
      <c r="K86" s="71"/>
      <c r="L86" s="71"/>
      <c r="M86" s="71"/>
      <c r="N86" s="94"/>
      <c r="O86" s="72"/>
    </row>
    <row r="87" spans="1:15" ht="16.5" customHeight="1" thickBot="1">
      <c r="A87" s="207" t="s">
        <v>77</v>
      </c>
      <c r="B87" s="208"/>
      <c r="C87" s="205" t="s">
        <v>103</v>
      </c>
      <c r="D87" s="206"/>
      <c r="E87" s="142" t="s">
        <v>44</v>
      </c>
      <c r="F87" s="209"/>
      <c r="G87" s="204"/>
      <c r="H87" s="197" t="s">
        <v>27</v>
      </c>
      <c r="I87" s="198"/>
      <c r="J87" s="24"/>
      <c r="K87" s="71"/>
      <c r="L87" s="73"/>
      <c r="M87" s="73"/>
      <c r="N87" s="141" t="s">
        <v>104</v>
      </c>
      <c r="O87" s="74"/>
    </row>
    <row r="88" spans="1:15" ht="16.5" customHeight="1" thickBot="1">
      <c r="A88" s="199" t="str">
        <f>IF(H87="All Day","","2nd Judge:" )</f>
        <v/>
      </c>
      <c r="B88" s="200"/>
      <c r="C88" s="205"/>
      <c r="D88" s="206"/>
      <c r="E88" s="142" t="str">
        <f>IF(H87="All Day","","Level:" )</f>
        <v/>
      </c>
      <c r="F88" s="209"/>
      <c r="G88" s="204"/>
      <c r="H88" s="201" t="str">
        <f>IF(H87="All Day","",IF(H87="Morning","Afternoon","Morning"))</f>
        <v/>
      </c>
      <c r="I88" s="202"/>
      <c r="J88" s="25"/>
      <c r="K88" s="71"/>
      <c r="L88" s="73"/>
      <c r="M88" s="73"/>
      <c r="N88" s="95"/>
      <c r="O88" s="74"/>
    </row>
    <row r="89" spans="1:15" ht="16.2" thickBot="1">
      <c r="A89" s="36">
        <f>A86+1</f>
        <v>60</v>
      </c>
      <c r="B89" s="84"/>
      <c r="C89" s="68"/>
      <c r="D89" s="65"/>
      <c r="E89" s="190"/>
      <c r="F89" s="62"/>
      <c r="G89" s="63"/>
      <c r="H89" s="64" t="str">
        <f t="shared" ref="H89:H119" ca="1" si="9">IF(INDIRECT("E"&amp;ROW())="","",IF(INDIRECT("G"&amp;ROW())="",INDIRECT("Lists!L"&amp;($I$3-INDIRECT("E"&amp;ROW()))),HLOOKUP(INDIRECT("G"&amp;ROW()),GradeAges,($I$3-INDIRECT("E"&amp;ROW())),FALSE)))</f>
        <v/>
      </c>
      <c r="I89" s="98"/>
      <c r="J89" s="24"/>
      <c r="K89" s="71"/>
      <c r="L89" s="71"/>
      <c r="M89" s="71"/>
      <c r="N89" s="94"/>
      <c r="O89" s="72"/>
    </row>
    <row r="90" spans="1:15" ht="16.2" thickBot="1">
      <c r="A90" s="36">
        <f t="shared" si="3"/>
        <v>61</v>
      </c>
      <c r="B90" s="84"/>
      <c r="C90" s="68"/>
      <c r="D90" s="65"/>
      <c r="E90" s="190"/>
      <c r="F90" s="62"/>
      <c r="G90" s="63"/>
      <c r="H90" s="64" t="str">
        <f t="shared" ca="1" si="9"/>
        <v/>
      </c>
      <c r="I90" s="98"/>
      <c r="J90" s="24"/>
      <c r="K90" s="71"/>
      <c r="L90" s="71"/>
      <c r="M90" s="71"/>
      <c r="N90" s="94"/>
      <c r="O90" s="72"/>
    </row>
    <row r="91" spans="1:15" ht="16.2" thickBot="1">
      <c r="A91" s="36">
        <f t="shared" si="3"/>
        <v>62</v>
      </c>
      <c r="B91" s="84"/>
      <c r="C91" s="68"/>
      <c r="D91" s="65"/>
      <c r="E91" s="190"/>
      <c r="F91" s="62"/>
      <c r="G91" s="63"/>
      <c r="H91" s="64" t="str">
        <f t="shared" ca="1" si="9"/>
        <v/>
      </c>
      <c r="I91" s="98"/>
      <c r="J91" s="24"/>
      <c r="K91" s="71"/>
      <c r="L91" s="71"/>
      <c r="M91" s="71"/>
      <c r="N91" s="94"/>
      <c r="O91" s="72"/>
    </row>
    <row r="92" spans="1:15" ht="16.2" thickBot="1">
      <c r="A92" s="36">
        <f t="shared" si="3"/>
        <v>63</v>
      </c>
      <c r="B92" s="84"/>
      <c r="C92" s="68"/>
      <c r="D92" s="65"/>
      <c r="E92" s="190"/>
      <c r="F92" s="62"/>
      <c r="G92" s="63"/>
      <c r="H92" s="64" t="str">
        <f t="shared" ca="1" si="9"/>
        <v/>
      </c>
      <c r="I92" s="98"/>
      <c r="J92" s="24"/>
      <c r="K92" s="71"/>
      <c r="L92" s="71"/>
      <c r="M92" s="71"/>
      <c r="N92" s="94"/>
      <c r="O92" s="72"/>
    </row>
    <row r="93" spans="1:15" ht="16.2" thickBot="1">
      <c r="A93" s="36">
        <f t="shared" si="3"/>
        <v>64</v>
      </c>
      <c r="B93" s="84"/>
      <c r="C93" s="68"/>
      <c r="D93" s="65"/>
      <c r="E93" s="190"/>
      <c r="F93" s="62"/>
      <c r="G93" s="63"/>
      <c r="H93" s="64" t="str">
        <f t="shared" ca="1" si="9"/>
        <v/>
      </c>
      <c r="I93" s="98"/>
      <c r="J93" s="24"/>
      <c r="K93" s="71"/>
      <c r="L93" s="71"/>
      <c r="M93" s="71"/>
      <c r="N93" s="94"/>
      <c r="O93" s="72"/>
    </row>
    <row r="94" spans="1:15" ht="16.2" thickBot="1">
      <c r="A94" s="36">
        <f t="shared" si="3"/>
        <v>65</v>
      </c>
      <c r="B94" s="84"/>
      <c r="C94" s="68"/>
      <c r="D94" s="65"/>
      <c r="E94" s="190"/>
      <c r="F94" s="62"/>
      <c r="G94" s="63"/>
      <c r="H94" s="64" t="str">
        <f t="shared" ca="1" si="9"/>
        <v/>
      </c>
      <c r="I94" s="98"/>
      <c r="J94" s="24"/>
      <c r="K94" s="71"/>
      <c r="L94" s="71"/>
      <c r="M94" s="71"/>
      <c r="N94" s="94"/>
      <c r="O94" s="72"/>
    </row>
    <row r="95" spans="1:15" ht="16.2" thickBot="1">
      <c r="A95" s="36">
        <f t="shared" si="3"/>
        <v>66</v>
      </c>
      <c r="B95" s="84"/>
      <c r="C95" s="68"/>
      <c r="D95" s="65"/>
      <c r="E95" s="190"/>
      <c r="F95" s="62"/>
      <c r="G95" s="63"/>
      <c r="H95" s="64" t="str">
        <f t="shared" ca="1" si="9"/>
        <v/>
      </c>
      <c r="I95" s="98"/>
      <c r="J95" s="24"/>
      <c r="K95" s="71"/>
      <c r="L95" s="71"/>
      <c r="M95" s="71"/>
      <c r="N95" s="94"/>
      <c r="O95" s="72"/>
    </row>
    <row r="96" spans="1:15" ht="16.2" thickBot="1">
      <c r="A96" s="36">
        <f t="shared" si="3"/>
        <v>67</v>
      </c>
      <c r="B96" s="84"/>
      <c r="C96" s="68"/>
      <c r="D96" s="65"/>
      <c r="E96" s="190"/>
      <c r="F96" s="62"/>
      <c r="G96" s="63"/>
      <c r="H96" s="64" t="str">
        <f t="shared" ca="1" si="9"/>
        <v/>
      </c>
      <c r="I96" s="98"/>
      <c r="J96" s="24"/>
      <c r="K96" s="71"/>
      <c r="L96" s="71"/>
      <c r="M96" s="71"/>
      <c r="N96" s="94"/>
      <c r="O96" s="72"/>
    </row>
    <row r="97" spans="1:15" ht="16.2" thickBot="1">
      <c r="A97" s="36">
        <f t="shared" si="3"/>
        <v>68</v>
      </c>
      <c r="B97" s="84"/>
      <c r="C97" s="68"/>
      <c r="D97" s="65"/>
      <c r="E97" s="190"/>
      <c r="F97" s="62"/>
      <c r="G97" s="63"/>
      <c r="H97" s="64" t="str">
        <f t="shared" ca="1" si="9"/>
        <v/>
      </c>
      <c r="I97" s="98"/>
      <c r="J97" s="24"/>
      <c r="K97" s="71"/>
      <c r="L97" s="71"/>
      <c r="M97" s="71"/>
      <c r="N97" s="94"/>
      <c r="O97" s="72"/>
    </row>
    <row r="98" spans="1:15" ht="16.2" thickBot="1">
      <c r="A98" s="36">
        <f t="shared" si="3"/>
        <v>69</v>
      </c>
      <c r="B98" s="84"/>
      <c r="C98" s="68"/>
      <c r="D98" s="65"/>
      <c r="E98" s="190"/>
      <c r="F98" s="62"/>
      <c r="G98" s="63"/>
      <c r="H98" s="64" t="str">
        <f t="shared" ca="1" si="9"/>
        <v/>
      </c>
      <c r="I98" s="98"/>
      <c r="J98" s="24"/>
      <c r="K98" s="71"/>
      <c r="L98" s="71"/>
      <c r="M98" s="71"/>
      <c r="N98" s="94"/>
      <c r="O98" s="72"/>
    </row>
    <row r="99" spans="1:15" ht="16.2" thickBot="1">
      <c r="A99" s="36">
        <f t="shared" si="3"/>
        <v>70</v>
      </c>
      <c r="B99" s="84"/>
      <c r="C99" s="68"/>
      <c r="D99" s="65"/>
      <c r="E99" s="190"/>
      <c r="F99" s="62"/>
      <c r="G99" s="63"/>
      <c r="H99" s="64" t="str">
        <f t="shared" ca="1" si="9"/>
        <v/>
      </c>
      <c r="I99" s="98"/>
      <c r="J99" s="24"/>
      <c r="K99" s="71"/>
      <c r="L99" s="71"/>
      <c r="M99" s="71"/>
      <c r="N99" s="94"/>
      <c r="O99" s="72"/>
    </row>
    <row r="100" spans="1:15" ht="16.2" thickBot="1">
      <c r="A100" s="36">
        <f t="shared" si="3"/>
        <v>71</v>
      </c>
      <c r="B100" s="84"/>
      <c r="C100" s="68"/>
      <c r="D100" s="65"/>
      <c r="E100" s="190"/>
      <c r="F100" s="62"/>
      <c r="G100" s="63"/>
      <c r="H100" s="64" t="str">
        <f t="shared" ca="1" si="9"/>
        <v/>
      </c>
      <c r="I100" s="98"/>
      <c r="J100" s="24"/>
      <c r="K100" s="71"/>
      <c r="L100" s="71"/>
      <c r="M100" s="71"/>
      <c r="N100" s="94"/>
      <c r="O100" s="72"/>
    </row>
    <row r="101" spans="1:15" ht="16.2" thickBot="1">
      <c r="A101" s="36">
        <f t="shared" si="3"/>
        <v>72</v>
      </c>
      <c r="B101" s="84"/>
      <c r="C101" s="68"/>
      <c r="D101" s="65"/>
      <c r="E101" s="190"/>
      <c r="F101" s="62"/>
      <c r="G101" s="63"/>
      <c r="H101" s="64" t="str">
        <f t="shared" ca="1" si="9"/>
        <v/>
      </c>
      <c r="I101" s="98"/>
      <c r="J101" s="24"/>
      <c r="K101" s="71"/>
      <c r="L101" s="71"/>
      <c r="M101" s="71"/>
      <c r="N101" s="94"/>
      <c r="O101" s="72"/>
    </row>
    <row r="102" spans="1:15" ht="16.2" thickBot="1">
      <c r="A102" s="36">
        <f t="shared" si="3"/>
        <v>73</v>
      </c>
      <c r="B102" s="84"/>
      <c r="C102" s="68"/>
      <c r="D102" s="65"/>
      <c r="E102" s="190"/>
      <c r="F102" s="62"/>
      <c r="G102" s="63"/>
      <c r="H102" s="64" t="str">
        <f t="shared" ca="1" si="9"/>
        <v/>
      </c>
      <c r="I102" s="98"/>
      <c r="J102" s="24"/>
      <c r="K102" s="71"/>
      <c r="L102" s="71"/>
      <c r="M102" s="71"/>
      <c r="N102" s="94"/>
      <c r="O102" s="72"/>
    </row>
    <row r="103" spans="1:15" ht="16.2" thickBot="1">
      <c r="A103" s="36">
        <f t="shared" si="3"/>
        <v>74</v>
      </c>
      <c r="B103" s="84"/>
      <c r="C103" s="68"/>
      <c r="D103" s="65"/>
      <c r="E103" s="190"/>
      <c r="F103" s="62"/>
      <c r="G103" s="63"/>
      <c r="H103" s="64" t="str">
        <f t="shared" ca="1" si="9"/>
        <v/>
      </c>
      <c r="I103" s="98"/>
      <c r="J103" s="24"/>
      <c r="K103" s="71"/>
      <c r="L103" s="71"/>
      <c r="M103" s="71"/>
      <c r="N103" s="94"/>
      <c r="O103" s="72"/>
    </row>
    <row r="104" spans="1:15" ht="16.2" thickBot="1">
      <c r="A104" s="36">
        <f t="shared" si="3"/>
        <v>75</v>
      </c>
      <c r="B104" s="84"/>
      <c r="C104" s="68"/>
      <c r="D104" s="65"/>
      <c r="E104" s="190"/>
      <c r="F104" s="62"/>
      <c r="G104" s="63"/>
      <c r="H104" s="64" t="str">
        <f t="shared" ca="1" si="9"/>
        <v/>
      </c>
      <c r="I104" s="98"/>
      <c r="J104" s="24"/>
      <c r="K104" s="71"/>
      <c r="L104" s="71"/>
      <c r="M104" s="71"/>
      <c r="N104" s="94"/>
      <c r="O104" s="72"/>
    </row>
    <row r="105" spans="1:15" ht="16.2" thickBot="1">
      <c r="A105" s="36">
        <f t="shared" si="3"/>
        <v>76</v>
      </c>
      <c r="B105" s="84"/>
      <c r="C105" s="68"/>
      <c r="D105" s="65"/>
      <c r="E105" s="190"/>
      <c r="F105" s="62"/>
      <c r="G105" s="63"/>
      <c r="H105" s="64" t="str">
        <f t="shared" ca="1" si="9"/>
        <v/>
      </c>
      <c r="I105" s="98"/>
      <c r="J105" s="24"/>
      <c r="K105" s="71"/>
      <c r="L105" s="71"/>
      <c r="M105" s="71"/>
      <c r="N105" s="94"/>
      <c r="O105" s="72"/>
    </row>
    <row r="106" spans="1:15" ht="16.2" thickBot="1">
      <c r="A106" s="36">
        <f t="shared" si="3"/>
        <v>77</v>
      </c>
      <c r="B106" s="84"/>
      <c r="C106" s="68"/>
      <c r="D106" s="65"/>
      <c r="E106" s="190"/>
      <c r="F106" s="62"/>
      <c r="G106" s="63"/>
      <c r="H106" s="64" t="str">
        <f t="shared" ca="1" si="9"/>
        <v/>
      </c>
      <c r="I106" s="98"/>
      <c r="J106" s="24"/>
      <c r="K106" s="71"/>
      <c r="L106" s="71"/>
      <c r="M106" s="71"/>
      <c r="N106" s="94"/>
      <c r="O106" s="72"/>
    </row>
    <row r="107" spans="1:15" ht="16.2" thickBot="1">
      <c r="A107" s="36">
        <f t="shared" si="3"/>
        <v>78</v>
      </c>
      <c r="B107" s="84"/>
      <c r="C107" s="68"/>
      <c r="D107" s="65"/>
      <c r="E107" s="190"/>
      <c r="F107" s="62"/>
      <c r="G107" s="63"/>
      <c r="H107" s="64" t="str">
        <f t="shared" ca="1" si="9"/>
        <v/>
      </c>
      <c r="I107" s="98"/>
      <c r="J107" s="24"/>
      <c r="K107" s="71"/>
      <c r="L107" s="71"/>
      <c r="M107" s="71"/>
      <c r="N107" s="94"/>
      <c r="O107" s="72"/>
    </row>
    <row r="108" spans="1:15" ht="16.2" thickBot="1">
      <c r="A108" s="36">
        <f t="shared" si="3"/>
        <v>79</v>
      </c>
      <c r="B108" s="84"/>
      <c r="C108" s="68"/>
      <c r="D108" s="65"/>
      <c r="E108" s="190"/>
      <c r="F108" s="62"/>
      <c r="G108" s="63"/>
      <c r="H108" s="64" t="str">
        <f t="shared" ca="1" si="9"/>
        <v/>
      </c>
      <c r="I108" s="98"/>
      <c r="J108" s="24"/>
      <c r="K108" s="71"/>
      <c r="L108" s="71"/>
      <c r="M108" s="71"/>
      <c r="N108" s="94"/>
      <c r="O108" s="72"/>
    </row>
    <row r="109" spans="1:15" ht="16.2" thickBot="1">
      <c r="A109" s="36">
        <f t="shared" si="3"/>
        <v>80</v>
      </c>
      <c r="B109" s="84"/>
      <c r="C109" s="68"/>
      <c r="D109" s="65"/>
      <c r="E109" s="190"/>
      <c r="F109" s="62"/>
      <c r="G109" s="63"/>
      <c r="H109" s="64" t="str">
        <f t="shared" ca="1" si="9"/>
        <v/>
      </c>
      <c r="I109" s="98"/>
      <c r="J109" s="24"/>
      <c r="K109" s="71"/>
      <c r="L109" s="71"/>
      <c r="M109" s="71"/>
      <c r="N109" s="94"/>
      <c r="O109" s="72"/>
    </row>
    <row r="110" spans="1:15" ht="16.2" thickBot="1">
      <c r="A110" s="36">
        <f t="shared" si="3"/>
        <v>81</v>
      </c>
      <c r="B110" s="84"/>
      <c r="C110" s="68"/>
      <c r="D110" s="65"/>
      <c r="E110" s="190"/>
      <c r="F110" s="62"/>
      <c r="G110" s="63"/>
      <c r="H110" s="64" t="str">
        <f t="shared" ca="1" si="9"/>
        <v/>
      </c>
      <c r="I110" s="98"/>
      <c r="J110" s="24"/>
      <c r="K110" s="71"/>
      <c r="L110" s="71"/>
      <c r="M110" s="71"/>
      <c r="N110" s="94"/>
      <c r="O110" s="72"/>
    </row>
    <row r="111" spans="1:15" ht="16.2" thickBot="1">
      <c r="A111" s="36">
        <f t="shared" si="3"/>
        <v>82</v>
      </c>
      <c r="B111" s="84"/>
      <c r="C111" s="68"/>
      <c r="D111" s="65"/>
      <c r="E111" s="190"/>
      <c r="F111" s="62"/>
      <c r="G111" s="63"/>
      <c r="H111" s="64" t="str">
        <f t="shared" ca="1" si="9"/>
        <v/>
      </c>
      <c r="I111" s="98"/>
      <c r="J111" s="24"/>
      <c r="K111" s="71"/>
      <c r="L111" s="71"/>
      <c r="M111" s="71"/>
      <c r="N111" s="94"/>
      <c r="O111" s="72"/>
    </row>
    <row r="112" spans="1:15" ht="16.2" thickBot="1">
      <c r="A112" s="36">
        <f t="shared" si="3"/>
        <v>83</v>
      </c>
      <c r="B112" s="84"/>
      <c r="C112" s="68"/>
      <c r="D112" s="65"/>
      <c r="E112" s="190"/>
      <c r="F112" s="62"/>
      <c r="G112" s="63"/>
      <c r="H112" s="64" t="str">
        <f t="shared" ca="1" si="9"/>
        <v/>
      </c>
      <c r="I112" s="98"/>
      <c r="J112" s="24"/>
      <c r="K112" s="71"/>
      <c r="L112" s="71"/>
      <c r="M112" s="71"/>
      <c r="N112" s="94"/>
      <c r="O112" s="72"/>
    </row>
    <row r="113" spans="1:15" ht="16.2" thickBot="1">
      <c r="A113" s="36">
        <f t="shared" si="3"/>
        <v>84</v>
      </c>
      <c r="B113" s="84"/>
      <c r="C113" s="68"/>
      <c r="D113" s="65"/>
      <c r="E113" s="190"/>
      <c r="F113" s="62"/>
      <c r="G113" s="63"/>
      <c r="H113" s="64" t="str">
        <f t="shared" ca="1" si="9"/>
        <v/>
      </c>
      <c r="I113" s="98"/>
      <c r="J113" s="24"/>
      <c r="K113" s="71"/>
      <c r="L113" s="71"/>
      <c r="M113" s="71"/>
      <c r="N113" s="94"/>
      <c r="O113" s="72"/>
    </row>
    <row r="114" spans="1:15" ht="16.2" thickBot="1">
      <c r="A114" s="36">
        <f t="shared" si="3"/>
        <v>85</v>
      </c>
      <c r="B114" s="84"/>
      <c r="C114" s="68"/>
      <c r="D114" s="65"/>
      <c r="E114" s="190"/>
      <c r="F114" s="62"/>
      <c r="G114" s="63"/>
      <c r="H114" s="64" t="str">
        <f t="shared" ca="1" si="9"/>
        <v/>
      </c>
      <c r="I114" s="98"/>
      <c r="J114" s="24"/>
      <c r="K114" s="71"/>
      <c r="L114" s="71"/>
      <c r="M114" s="71"/>
      <c r="N114" s="94"/>
      <c r="O114" s="72"/>
    </row>
    <row r="115" spans="1:15" ht="16.2" thickBot="1">
      <c r="A115" s="36">
        <f t="shared" si="3"/>
        <v>86</v>
      </c>
      <c r="B115" s="84"/>
      <c r="C115" s="68"/>
      <c r="D115" s="65"/>
      <c r="E115" s="190"/>
      <c r="F115" s="62"/>
      <c r="G115" s="63"/>
      <c r="H115" s="64" t="str">
        <f t="shared" ca="1" si="9"/>
        <v/>
      </c>
      <c r="I115" s="98"/>
      <c r="J115" s="24"/>
      <c r="K115" s="71"/>
      <c r="L115" s="71"/>
      <c r="M115" s="71"/>
      <c r="N115" s="94"/>
      <c r="O115" s="72"/>
    </row>
    <row r="116" spans="1:15" ht="16.2" thickBot="1">
      <c r="A116" s="36">
        <f t="shared" si="3"/>
        <v>87</v>
      </c>
      <c r="B116" s="84"/>
      <c r="C116" s="68"/>
      <c r="D116" s="65"/>
      <c r="E116" s="190"/>
      <c r="F116" s="62"/>
      <c r="G116" s="63"/>
      <c r="H116" s="64" t="str">
        <f t="shared" ca="1" si="9"/>
        <v/>
      </c>
      <c r="I116" s="98"/>
      <c r="J116" s="24"/>
      <c r="K116" s="71"/>
      <c r="L116" s="71"/>
      <c r="M116" s="71"/>
      <c r="N116" s="94"/>
      <c r="O116" s="72"/>
    </row>
    <row r="117" spans="1:15" ht="16.2" thickBot="1">
      <c r="A117" s="36">
        <f t="shared" si="3"/>
        <v>88</v>
      </c>
      <c r="B117" s="84"/>
      <c r="C117" s="68"/>
      <c r="D117" s="65"/>
      <c r="E117" s="190"/>
      <c r="F117" s="62"/>
      <c r="G117" s="63"/>
      <c r="H117" s="64" t="str">
        <f t="shared" ca="1" si="9"/>
        <v/>
      </c>
      <c r="I117" s="98"/>
      <c r="J117" s="24"/>
      <c r="K117" s="71"/>
      <c r="L117" s="71"/>
      <c r="M117" s="71"/>
      <c r="N117" s="94"/>
      <c r="O117" s="72"/>
    </row>
    <row r="118" spans="1:15" ht="16.2" thickBot="1">
      <c r="A118" s="36">
        <f t="shared" si="3"/>
        <v>89</v>
      </c>
      <c r="B118" s="84"/>
      <c r="C118" s="68"/>
      <c r="D118" s="65"/>
      <c r="E118" s="190"/>
      <c r="F118" s="62"/>
      <c r="G118" s="63"/>
      <c r="H118" s="64" t="str">
        <f t="shared" ca="1" si="9"/>
        <v/>
      </c>
      <c r="I118" s="98"/>
      <c r="J118" s="24"/>
      <c r="K118" s="71"/>
      <c r="L118" s="71"/>
      <c r="M118" s="71"/>
      <c r="N118" s="94"/>
      <c r="O118" s="72"/>
    </row>
    <row r="119" spans="1:15" ht="16.2" thickBot="1">
      <c r="A119" s="36">
        <f t="shared" si="3"/>
        <v>90</v>
      </c>
      <c r="B119" s="84"/>
      <c r="C119" s="68"/>
      <c r="D119" s="65"/>
      <c r="E119" s="190"/>
      <c r="F119" s="62"/>
      <c r="G119" s="63"/>
      <c r="H119" s="64" t="str">
        <f t="shared" ca="1" si="9"/>
        <v/>
      </c>
      <c r="I119" s="98"/>
      <c r="J119" s="24"/>
      <c r="K119" s="71"/>
      <c r="L119" s="71"/>
      <c r="M119" s="71"/>
      <c r="N119" s="94"/>
      <c r="O119" s="72"/>
    </row>
  </sheetData>
  <sheetProtection password="DD0D" sheet="1" objects="1" scenarios="1" formatCells="0" selectLockedCells="1"/>
  <mergeCells count="97">
    <mergeCell ref="A87:B87"/>
    <mergeCell ref="C87:D87"/>
    <mergeCell ref="F87:G87"/>
    <mergeCell ref="H87:I87"/>
    <mergeCell ref="A88:B88"/>
    <mergeCell ref="C88:D88"/>
    <mergeCell ref="F88:G88"/>
    <mergeCell ref="H88:I88"/>
    <mergeCell ref="A76:B76"/>
    <mergeCell ref="C76:D76"/>
    <mergeCell ref="F76:G76"/>
    <mergeCell ref="H76:I76"/>
    <mergeCell ref="A75:B75"/>
    <mergeCell ref="C75:D75"/>
    <mergeCell ref="F75:G75"/>
    <mergeCell ref="H75:I75"/>
    <mergeCell ref="H1:I1"/>
    <mergeCell ref="C4:D4"/>
    <mergeCell ref="E4:F4"/>
    <mergeCell ref="G4:I4"/>
    <mergeCell ref="C3:H3"/>
    <mergeCell ref="A2:I2"/>
    <mergeCell ref="A4:B4"/>
    <mergeCell ref="E5:F5"/>
    <mergeCell ref="G5:I5"/>
    <mergeCell ref="C6:D6"/>
    <mergeCell ref="E6:F6"/>
    <mergeCell ref="G6:I6"/>
    <mergeCell ref="H14:I14"/>
    <mergeCell ref="H15:I15"/>
    <mergeCell ref="F15:G15"/>
    <mergeCell ref="A15:B15"/>
    <mergeCell ref="C15:D15"/>
    <mergeCell ref="C14:D14"/>
    <mergeCell ref="H26:I26"/>
    <mergeCell ref="H27:I27"/>
    <mergeCell ref="F34:G34"/>
    <mergeCell ref="C20:D20"/>
    <mergeCell ref="F20:G20"/>
    <mergeCell ref="F27:G27"/>
    <mergeCell ref="C26:D26"/>
    <mergeCell ref="C27:D27"/>
    <mergeCell ref="C34:D34"/>
    <mergeCell ref="A20:B20"/>
    <mergeCell ref="C44:D44"/>
    <mergeCell ref="H35:I35"/>
    <mergeCell ref="F35:G35"/>
    <mergeCell ref="A35:B35"/>
    <mergeCell ref="A43:B43"/>
    <mergeCell ref="F43:G43"/>
    <mergeCell ref="C35:D35"/>
    <mergeCell ref="C43:D43"/>
    <mergeCell ref="F44:G44"/>
    <mergeCell ref="A44:B44"/>
    <mergeCell ref="H20:I20"/>
    <mergeCell ref="H21:I21"/>
    <mergeCell ref="F21:G21"/>
    <mergeCell ref="H34:I34"/>
    <mergeCell ref="C21:D21"/>
    <mergeCell ref="A5:B5"/>
    <mergeCell ref="A6:B6"/>
    <mergeCell ref="A7:B8"/>
    <mergeCell ref="A9:B9"/>
    <mergeCell ref="F26:G26"/>
    <mergeCell ref="A14:B14"/>
    <mergeCell ref="F14:G14"/>
    <mergeCell ref="C7:D8"/>
    <mergeCell ref="E7:F7"/>
    <mergeCell ref="G7:I7"/>
    <mergeCell ref="E8:F8"/>
    <mergeCell ref="G8:I8"/>
    <mergeCell ref="C9:D9"/>
    <mergeCell ref="E9:F9"/>
    <mergeCell ref="G9:I9"/>
    <mergeCell ref="C5:D5"/>
    <mergeCell ref="H63:I63"/>
    <mergeCell ref="A64:B64"/>
    <mergeCell ref="F64:G64"/>
    <mergeCell ref="H64:I64"/>
    <mergeCell ref="C63:D63"/>
    <mergeCell ref="C64:D64"/>
    <mergeCell ref="F63:G63"/>
    <mergeCell ref="A63:B63"/>
    <mergeCell ref="A26:B26"/>
    <mergeCell ref="A21:B21"/>
    <mergeCell ref="A27:B27"/>
    <mergeCell ref="A34:B34"/>
    <mergeCell ref="C53:D53"/>
    <mergeCell ref="H53:I53"/>
    <mergeCell ref="A54:B54"/>
    <mergeCell ref="H54:I54"/>
    <mergeCell ref="H44:I44"/>
    <mergeCell ref="H43:I43"/>
    <mergeCell ref="C54:D54"/>
    <mergeCell ref="A53:B53"/>
    <mergeCell ref="F53:G53"/>
    <mergeCell ref="F54:G54"/>
  </mergeCells>
  <phoneticPr fontId="7" type="noConversion"/>
  <conditionalFormatting sqref="C26:D27 C34:D35 C43:D44 C53:D54 C63:D64 C75:D76 C14:D15 C20:D21">
    <cfRule type="expression" dxfId="5" priority="2" stopIfTrue="1">
      <formula>ISERROR(SEARCH("name of ",$C14))</formula>
    </cfRule>
  </conditionalFormatting>
  <conditionalFormatting sqref="C87:D88">
    <cfRule type="expression" dxfId="4" priority="1" stopIfTrue="1">
      <formula>ISERROR(SEARCH("name of ",$C87))</formula>
    </cfRule>
  </conditionalFormatting>
  <dataValidations count="9">
    <dataValidation type="list" allowBlank="1" showInputMessage="1" showErrorMessage="1" sqref="I28:I33 I65:I74 I55:I62 I12:I13 I16:I19 I22:I25 I77:I86 I89:I119 I45:I52 I36:I42" xr:uid="{00000000-0002-0000-0000-000000000000}">
      <formula1>Teams</formula1>
    </dataValidation>
    <dataValidation type="list" allowBlank="1" showInputMessage="1" showErrorMessage="1" sqref="F28:F33 F65:F74 F55:F62 F16:F19 F12:F13 F22:F25 F77:F86 F89:F119 F45:F52 F36:F42" xr:uid="{00000000-0002-0000-0000-000001000000}">
      <formula1>Gender</formula1>
    </dataValidation>
    <dataValidation type="list" allowBlank="1" showInputMessage="1" showErrorMessage="1" errorTitle="Invalid Grade" error="Please enter a grade in the range 3 to 6" sqref="G28:G33 G65:G74 G55:G62 G16:G19 G13 G22:G25 G77:G86 G89:G119 G45:G52 G36:G42" xr:uid="{00000000-0002-0000-0000-000002000000}">
      <formula1>Grade</formula1>
    </dataValidation>
    <dataValidation type="list" allowBlank="1" showInputMessage="1" showErrorMessage="1" sqref="H75:I75 H63 H53:I53 H43 H34 H26:I26 H20 H14:I14 H87:I87" xr:uid="{00000000-0002-0000-0000-000003000000}">
      <formula1>When</formula1>
    </dataValidation>
    <dataValidation type="list" allowBlank="1" showInputMessage="1" showErrorMessage="1" sqref="F75:G76 F53:G54 F14:G15 F26:G27 F43:G43 F87:G88" xr:uid="{00000000-0002-0000-0000-000004000000}">
      <formula1>Judges</formula1>
    </dataValidation>
    <dataValidation type="list" allowBlank="1" showInputMessage="1" showErrorMessage="1" sqref="F63:G64 F20:G21 F34:G35 F44:G44" xr:uid="{00000000-0002-0000-0000-000005000000}">
      <formula1>Jobs</formula1>
    </dataValidation>
    <dataValidation type="list" allowBlank="1" showInputMessage="1" showErrorMessage="1" sqref="C5:D5" xr:uid="{00000000-0002-0000-0000-000006000000}">
      <formula1>Clubnames</formula1>
    </dataValidation>
    <dataValidation type="list" allowBlank="1" showInputMessage="1" showErrorMessage="1" errorTitle="Invalid Grade" error="Please enter a valid grade - NDP1, NDP6, CLB1, E, F, Novice etc.  Use the picklist to see the grades available for this competition" sqref="G12" xr:uid="{00000000-0002-0000-0000-000007000000}">
      <formula1>Grade</formula1>
    </dataValidation>
    <dataValidation type="list" allowBlank="1" showInputMessage="1" showErrorMessage="1" errorTitle="Invalid Year" error="Please pick a year from the list. If before the earliest, just pick that!" sqref="E12:E13 E16:E19 E22:E25 E28:E33 E45:E52 E55:E62 E65:E74 E77:E86 E89:E119 E36:E42" xr:uid="{00000000-0002-0000-0000-000008000000}">
      <formula1>Years</formula1>
    </dataValidation>
  </dataValidations>
  <pageMargins left="0.75" right="0.75" top="0.65" bottom="0.61" header="0.5" footer="0.5"/>
  <pageSetup paperSize="9" scale="78" fitToHeight="2" orientation="portrait" horizontalDpi="4294967294"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7"/>
  <sheetViews>
    <sheetView workbookViewId="0">
      <selection activeCell="G10" sqref="G10"/>
    </sheetView>
  </sheetViews>
  <sheetFormatPr defaultColWidth="9.109375" defaultRowHeight="13.2"/>
  <cols>
    <col min="1" max="1" width="5.109375" style="9" bestFit="1" customWidth="1"/>
    <col min="2" max="2" width="12.44140625" style="9" customWidth="1"/>
    <col min="3" max="3" width="17.33203125" style="2" customWidth="1"/>
    <col min="4" max="4" width="22.44140625" style="2" customWidth="1"/>
    <col min="5" max="5" width="14.44140625" style="9" customWidth="1"/>
    <col min="6" max="6" width="7.77734375" style="9" customWidth="1"/>
    <col min="7" max="7" width="13.77734375" style="2" customWidth="1"/>
    <col min="8" max="8" width="10.44140625" style="4" customWidth="1"/>
    <col min="9" max="9" width="11.6640625" style="9" customWidth="1"/>
    <col min="10" max="10" width="1.6640625" style="26" customWidth="1"/>
    <col min="11" max="12" width="1.6640625" style="28" customWidth="1"/>
    <col min="13" max="13" width="1.6640625" style="33" customWidth="1"/>
    <col min="14" max="14" width="54.6640625" style="30" customWidth="1"/>
    <col min="15" max="15" width="12.44140625" style="31" customWidth="1"/>
    <col min="16" max="16384" width="9.109375" style="2"/>
  </cols>
  <sheetData>
    <row r="1" spans="1:15" ht="17.399999999999999">
      <c r="A1" s="79">
        <v>60</v>
      </c>
      <c r="B1" s="86" t="s">
        <v>54</v>
      </c>
      <c r="D1" s="87" t="s">
        <v>34</v>
      </c>
      <c r="H1" s="237" t="str">
        <f>Entries!H1</f>
        <v>rev 19.1 11/08/2018</v>
      </c>
      <c r="I1" s="237"/>
    </row>
    <row r="2" spans="1:15" ht="22.8">
      <c r="A2" s="260" t="s">
        <v>125</v>
      </c>
      <c r="B2" s="260"/>
      <c r="C2" s="260"/>
      <c r="D2" s="260"/>
      <c r="E2" s="260"/>
      <c r="F2" s="260"/>
      <c r="G2" s="260"/>
      <c r="H2" s="260"/>
      <c r="I2" s="260"/>
      <c r="J2" s="17"/>
      <c r="M2" s="29"/>
    </row>
    <row r="3" spans="1:15" ht="23.25" customHeight="1" thickBot="1">
      <c r="A3" s="77">
        <f>IF(C5="",2,1+MATCH(C5,Clubs!A2:A23,0))</f>
        <v>2</v>
      </c>
      <c r="B3" s="112" t="s">
        <v>106</v>
      </c>
      <c r="C3" s="243" t="s">
        <v>0</v>
      </c>
      <c r="D3" s="243"/>
      <c r="E3" s="243"/>
      <c r="F3" s="243"/>
      <c r="G3" s="243"/>
      <c r="H3" s="243"/>
      <c r="I3" s="59">
        <v>2019</v>
      </c>
      <c r="J3" s="18"/>
      <c r="M3" s="29"/>
    </row>
    <row r="4" spans="1:15" ht="16.5" customHeight="1" thickBot="1">
      <c r="A4" s="212" t="s">
        <v>47</v>
      </c>
      <c r="B4" s="213"/>
      <c r="C4" s="238" t="s">
        <v>230</v>
      </c>
      <c r="D4" s="239"/>
      <c r="E4" s="222" t="s">
        <v>1</v>
      </c>
      <c r="F4" s="223"/>
      <c r="G4" s="240" t="s">
        <v>280</v>
      </c>
      <c r="H4" s="241"/>
      <c r="I4" s="242"/>
      <c r="J4" s="19"/>
      <c r="M4" s="29"/>
    </row>
    <row r="5" spans="1:15" ht="16.5" customHeight="1" thickBot="1">
      <c r="A5" s="212" t="s">
        <v>18</v>
      </c>
      <c r="B5" s="213"/>
      <c r="C5" s="232"/>
      <c r="D5" s="233"/>
      <c r="E5" s="222" t="s">
        <v>2</v>
      </c>
      <c r="F5" s="223"/>
      <c r="G5" s="234">
        <v>43499</v>
      </c>
      <c r="H5" s="235"/>
      <c r="I5" s="236"/>
      <c r="J5" s="19"/>
      <c r="L5" s="32"/>
      <c r="M5" s="32"/>
    </row>
    <row r="6" spans="1:15" ht="16.5" customHeight="1" thickBot="1">
      <c r="A6" s="212" t="s">
        <v>3</v>
      </c>
      <c r="B6" s="213"/>
      <c r="C6" s="230" t="str">
        <f ca="1">IF(A3="#N/A","",INDIRECT("Clubs!"&amp;"D"&amp;TEXT(A3,"0")))</f>
        <v xml:space="preserve"> </v>
      </c>
      <c r="D6" s="231"/>
      <c r="E6" s="222" t="s">
        <v>212</v>
      </c>
      <c r="F6" s="223"/>
      <c r="G6" s="224" t="str">
        <f ca="1">IF(A3="","",INDIRECT("Clubs!"&amp;"E"&amp;TEXT(A3,"0")))</f>
        <v xml:space="preserve"> </v>
      </c>
      <c r="H6" s="225"/>
      <c r="I6" s="226"/>
      <c r="J6" s="20"/>
      <c r="M6" s="29"/>
    </row>
    <row r="7" spans="1:15" ht="18" customHeight="1" thickBot="1">
      <c r="A7" s="214" t="s">
        <v>4</v>
      </c>
      <c r="B7" s="215"/>
      <c r="C7" s="218" t="str">
        <f ca="1">IF(A3="","",INDIRECT("Clubs!"&amp;"B"&amp;TEXT(A3,"0")))</f>
        <v xml:space="preserve"> </v>
      </c>
      <c r="D7" s="219"/>
      <c r="E7" s="222" t="s">
        <v>5</v>
      </c>
      <c r="F7" s="223"/>
      <c r="G7" s="224" t="str">
        <f ca="1">IF(A3="","",INDIRECT("Clubs!"&amp;"F"&amp;TEXT(A3,"0")))</f>
        <v xml:space="preserve"> </v>
      </c>
      <c r="H7" s="225"/>
      <c r="I7" s="226"/>
      <c r="J7" s="20"/>
      <c r="M7" s="29"/>
    </row>
    <row r="8" spans="1:15" ht="34.5" customHeight="1" thickBot="1">
      <c r="A8" s="216"/>
      <c r="B8" s="217"/>
      <c r="C8" s="220"/>
      <c r="D8" s="221"/>
      <c r="E8" s="222" t="s">
        <v>6</v>
      </c>
      <c r="F8" s="223"/>
      <c r="G8" s="227" t="str">
        <f ca="1">IF(A3="","",INDIRECT("Clubs!"&amp;"G"&amp;TEXT(A3,"0")))</f>
        <v xml:space="preserve"> </v>
      </c>
      <c r="H8" s="228"/>
      <c r="I8" s="229"/>
      <c r="J8" s="20"/>
      <c r="M8" s="29"/>
    </row>
    <row r="9" spans="1:15" ht="16.5" customHeight="1" thickBot="1">
      <c r="A9" s="212" t="s">
        <v>49</v>
      </c>
      <c r="B9" s="213"/>
      <c r="C9" s="230" t="str">
        <f ca="1">IF(A3="","",INDIRECT("Clubs!"&amp;"C"&amp;TEXT(A3,"0")))</f>
        <v xml:space="preserve"> </v>
      </c>
      <c r="D9" s="231"/>
      <c r="E9" s="222" t="s">
        <v>8</v>
      </c>
      <c r="F9" s="223"/>
      <c r="G9" s="224" t="str">
        <f ca="1">IF(A3="","",INDIRECT("Clubs!"&amp;"H"&amp;TEXT(A3,"0")))</f>
        <v xml:space="preserve"> </v>
      </c>
      <c r="H9" s="225"/>
      <c r="I9" s="226"/>
      <c r="J9" s="20"/>
      <c r="M9" s="29"/>
    </row>
    <row r="10" spans="1:15" ht="16.2" thickBot="1">
      <c r="A10" s="35"/>
      <c r="B10" s="35"/>
      <c r="C10" s="5"/>
      <c r="D10" s="3"/>
      <c r="E10" s="34"/>
      <c r="F10" s="27"/>
      <c r="G10" s="7"/>
      <c r="H10" s="58"/>
      <c r="I10" s="27"/>
      <c r="J10" s="21"/>
      <c r="K10" s="78"/>
      <c r="L10" s="78"/>
      <c r="M10" s="78"/>
      <c r="N10" s="78"/>
      <c r="O10" s="78"/>
    </row>
    <row r="11" spans="1:15" ht="16.5" customHeight="1" thickBot="1">
      <c r="A11" s="125" t="s">
        <v>73</v>
      </c>
      <c r="B11" s="126" t="s">
        <v>74</v>
      </c>
      <c r="C11" s="127" t="s">
        <v>9</v>
      </c>
      <c r="D11" s="128" t="s">
        <v>19</v>
      </c>
      <c r="E11" s="129" t="s">
        <v>189</v>
      </c>
      <c r="F11" s="130" t="s">
        <v>38</v>
      </c>
      <c r="G11" s="130" t="s">
        <v>37</v>
      </c>
      <c r="H11" s="130" t="s">
        <v>39</v>
      </c>
      <c r="I11" s="131" t="s">
        <v>10</v>
      </c>
      <c r="J11" s="22"/>
      <c r="K11" s="69"/>
      <c r="L11" s="69"/>
      <c r="M11" s="69"/>
      <c r="N11" s="130" t="s">
        <v>105</v>
      </c>
      <c r="O11" s="70"/>
    </row>
    <row r="12" spans="1:15" ht="18" customHeight="1" thickBot="1">
      <c r="A12" s="36">
        <v>1</v>
      </c>
      <c r="B12" s="80"/>
      <c r="C12" s="60"/>
      <c r="D12" s="61"/>
      <c r="E12" s="190"/>
      <c r="F12" s="62"/>
      <c r="G12" s="63"/>
      <c r="H12" s="64" t="str">
        <f ca="1">IF(INDIRECT("E"&amp;ROW())="","",IF(INDIRECT("G"&amp;ROW())="",INDIRECT("ListsDMT!L"&amp;($I$3-INDIRECT("E"&amp;ROW()))),HLOOKUP(INDIRECT("G"&amp;ROW()),GradeAgesDMT,($I$3-INDIRECT("E"&amp;ROW())),FALSE)))</f>
        <v/>
      </c>
      <c r="I12" s="96"/>
      <c r="J12" s="23"/>
      <c r="K12" s="71"/>
      <c r="L12" s="71"/>
      <c r="M12" s="71"/>
      <c r="N12" s="94"/>
      <c r="O12" s="72"/>
    </row>
    <row r="13" spans="1:15" ht="18.75" customHeight="1" thickBot="1">
      <c r="A13" s="36">
        <v>2</v>
      </c>
      <c r="B13" s="80"/>
      <c r="C13" s="60"/>
      <c r="D13" s="65"/>
      <c r="E13" s="190"/>
      <c r="F13" s="62"/>
      <c r="G13" s="63"/>
      <c r="H13" s="64" t="str">
        <f ca="1">IF(INDIRECT("E"&amp;ROW())="","",IF(INDIRECT("G"&amp;ROW())="",INDIRECT("ListsDMT!L"&amp;($I$3-INDIRECT("E"&amp;ROW()))),HLOOKUP(INDIRECT("G"&amp;ROW()),GradeAgesDMT,($I$3-INDIRECT("E"&amp;ROW())),FALSE)))</f>
        <v/>
      </c>
      <c r="I13" s="96"/>
      <c r="J13" s="23"/>
      <c r="K13" s="71"/>
      <c r="L13" s="71"/>
      <c r="M13" s="71"/>
      <c r="N13" s="94"/>
      <c r="O13" s="72"/>
    </row>
    <row r="14" spans="1:15" ht="16.5" customHeight="1" thickBot="1">
      <c r="A14" s="254" t="s">
        <v>77</v>
      </c>
      <c r="B14" s="255"/>
      <c r="C14" s="247" t="s">
        <v>103</v>
      </c>
      <c r="D14" s="248"/>
      <c r="E14" s="133" t="s">
        <v>44</v>
      </c>
      <c r="F14" s="249"/>
      <c r="G14" s="250"/>
      <c r="H14" s="256" t="s">
        <v>27</v>
      </c>
      <c r="I14" s="257"/>
      <c r="J14" s="24"/>
      <c r="K14" s="71"/>
      <c r="L14" s="73"/>
      <c r="M14" s="73"/>
      <c r="N14" s="132" t="s">
        <v>104</v>
      </c>
      <c r="O14" s="72"/>
    </row>
    <row r="15" spans="1:15" ht="16.5" customHeight="1" thickBot="1">
      <c r="A15" s="245" t="str">
        <f>IF(H14="All Day","","2nd Judge:" )</f>
        <v/>
      </c>
      <c r="B15" s="246"/>
      <c r="C15" s="247"/>
      <c r="D15" s="248"/>
      <c r="E15" s="133" t="str">
        <f>IF(H14="All Day","","Level:" )</f>
        <v/>
      </c>
      <c r="F15" s="249"/>
      <c r="G15" s="250"/>
      <c r="H15" s="251" t="str">
        <f>IF(H14="All Day","",IF(H14="Morning","Afternoon","Morning"))</f>
        <v/>
      </c>
      <c r="I15" s="252"/>
      <c r="J15" s="25"/>
      <c r="K15" s="71"/>
      <c r="L15" s="73"/>
      <c r="M15" s="73"/>
      <c r="N15" s="95"/>
      <c r="O15" s="74"/>
    </row>
    <row r="16" spans="1:15" ht="16.2" thickBot="1">
      <c r="A16" s="37">
        <v>3</v>
      </c>
      <c r="B16" s="81"/>
      <c r="C16" s="60"/>
      <c r="D16" s="66"/>
      <c r="E16" s="190"/>
      <c r="F16" s="62"/>
      <c r="G16" s="63"/>
      <c r="H16" s="64" t="str">
        <f ca="1">IF(INDIRECT("E"&amp;ROW())="","",IF(INDIRECT("G"&amp;ROW())="",INDIRECT("ListsDMT!L"&amp;($I$3-INDIRECT("E"&amp;ROW()))),HLOOKUP(INDIRECT("G"&amp;ROW()),GradeAgesDMT,($I$3-INDIRECT("E"&amp;ROW())),FALSE)))</f>
        <v/>
      </c>
      <c r="I16" s="97"/>
      <c r="J16" s="23"/>
      <c r="K16" s="71"/>
      <c r="L16" s="71"/>
      <c r="M16" s="71"/>
      <c r="N16" s="94"/>
      <c r="O16" s="72"/>
    </row>
    <row r="17" spans="1:15" ht="16.2" thickBot="1">
      <c r="A17" s="16">
        <v>4</v>
      </c>
      <c r="B17" s="82"/>
      <c r="C17" s="60"/>
      <c r="D17" s="61"/>
      <c r="E17" s="190"/>
      <c r="F17" s="62"/>
      <c r="G17" s="63"/>
      <c r="H17" s="64" t="str">
        <f ca="1">IF(INDIRECT("E"&amp;ROW())="","",IF(INDIRECT("G"&amp;ROW())="",INDIRECT("ListsDMT!L"&amp;($I$3-INDIRECT("E"&amp;ROW()))),HLOOKUP(INDIRECT("G"&amp;ROW()),GradeAgesDMT,($I$3-INDIRECT("E"&amp;ROW())),FALSE)))</f>
        <v/>
      </c>
      <c r="I17" s="98"/>
      <c r="J17" s="24"/>
      <c r="K17" s="71"/>
      <c r="L17" s="71"/>
      <c r="M17" s="71"/>
      <c r="N17" s="94"/>
      <c r="O17" s="72"/>
    </row>
    <row r="18" spans="1:15" ht="16.2" thickBot="1">
      <c r="A18" s="36">
        <v>5</v>
      </c>
      <c r="B18" s="80"/>
      <c r="C18" s="60"/>
      <c r="D18" s="65"/>
      <c r="E18" s="190"/>
      <c r="F18" s="62"/>
      <c r="G18" s="63"/>
      <c r="H18" s="64" t="str">
        <f ca="1">IF(INDIRECT("E"&amp;ROW())="","",IF(INDIRECT("G"&amp;ROW())="",INDIRECT("ListsDMT!L"&amp;($I$3-INDIRECT("E"&amp;ROW()))),HLOOKUP(INDIRECT("G"&amp;ROW()),GradeAgesDMT,($I$3-INDIRECT("E"&amp;ROW())),FALSE)))</f>
        <v/>
      </c>
      <c r="I18" s="98"/>
      <c r="J18" s="24"/>
      <c r="K18" s="71"/>
      <c r="L18" s="71"/>
      <c r="M18" s="71"/>
      <c r="N18" s="94"/>
      <c r="O18" s="72"/>
    </row>
    <row r="19" spans="1:15" ht="16.2" thickBot="1">
      <c r="A19" s="36">
        <v>6</v>
      </c>
      <c r="B19" s="80"/>
      <c r="C19" s="60"/>
      <c r="D19" s="61"/>
      <c r="E19" s="190"/>
      <c r="F19" s="62"/>
      <c r="G19" s="63"/>
      <c r="H19" s="64" t="str">
        <f ca="1">IF(INDIRECT("E"&amp;ROW())="","",IF(INDIRECT("G"&amp;ROW())="",INDIRECT("ListsDMT!L"&amp;($I$3-INDIRECT("E"&amp;ROW()))),HLOOKUP(INDIRECT("G"&amp;ROW()),GradeAgesDMT,($I$3-INDIRECT("E"&amp;ROW())),FALSE)))</f>
        <v/>
      </c>
      <c r="I19" s="98"/>
      <c r="J19" s="24"/>
      <c r="K19" s="71"/>
      <c r="L19" s="71"/>
      <c r="M19" s="71"/>
      <c r="N19" s="94"/>
      <c r="O19" s="72"/>
    </row>
    <row r="20" spans="1:15" ht="16.5" customHeight="1" thickBot="1">
      <c r="A20" s="254" t="s">
        <v>78</v>
      </c>
      <c r="B20" s="258"/>
      <c r="C20" s="247" t="s">
        <v>102</v>
      </c>
      <c r="D20" s="248"/>
      <c r="E20" s="133" t="s">
        <v>43</v>
      </c>
      <c r="F20" s="249"/>
      <c r="G20" s="250"/>
      <c r="H20" s="259" t="s">
        <v>27</v>
      </c>
      <c r="I20" s="250"/>
      <c r="J20" s="24"/>
      <c r="K20" s="71"/>
      <c r="L20" s="71"/>
      <c r="M20" s="75"/>
      <c r="N20" s="94"/>
      <c r="O20" s="72"/>
    </row>
    <row r="21" spans="1:15" ht="16.5" customHeight="1" thickBot="1">
      <c r="A21" s="245" t="str">
        <f>IF(H20="All Day","","2nd Official:" )</f>
        <v/>
      </c>
      <c r="B21" s="253"/>
      <c r="C21" s="247"/>
      <c r="D21" s="248"/>
      <c r="E21" s="133" t="str">
        <f>IF(H20="All Day","","Job:" )</f>
        <v/>
      </c>
      <c r="F21" s="249"/>
      <c r="G21" s="250"/>
      <c r="H21" s="251" t="str">
        <f>IF(H20="All Day","",IF(H20="Morning","Afternoon","Morning"))</f>
        <v/>
      </c>
      <c r="I21" s="252"/>
      <c r="J21" s="25"/>
      <c r="K21" s="71"/>
      <c r="L21" s="71"/>
      <c r="M21" s="75"/>
      <c r="N21" s="94"/>
      <c r="O21" s="72"/>
    </row>
    <row r="22" spans="1:15" ht="16.2" thickBot="1">
      <c r="A22" s="36">
        <v>7</v>
      </c>
      <c r="B22" s="80"/>
      <c r="C22" s="60"/>
      <c r="D22" s="65"/>
      <c r="E22" s="190"/>
      <c r="F22" s="62"/>
      <c r="G22" s="63"/>
      <c r="H22" s="64" t="str">
        <f ca="1">IF(INDIRECT("E"&amp;ROW())="","",IF(INDIRECT("G"&amp;ROW())="",INDIRECT("ListsDMT!L"&amp;($I$3-INDIRECT("E"&amp;ROW()))),HLOOKUP(INDIRECT("G"&amp;ROW()),GradeAgesDMT,($I$3-INDIRECT("E"&amp;ROW())),FALSE)))</f>
        <v/>
      </c>
      <c r="I22" s="98"/>
      <c r="J22" s="24"/>
      <c r="K22" s="71"/>
      <c r="L22" s="71"/>
      <c r="M22" s="71"/>
      <c r="N22" s="94"/>
      <c r="O22" s="72"/>
    </row>
    <row r="23" spans="1:15" ht="16.2" thickBot="1">
      <c r="A23" s="36">
        <v>8</v>
      </c>
      <c r="B23" s="80"/>
      <c r="C23" s="60"/>
      <c r="D23" s="66"/>
      <c r="E23" s="190"/>
      <c r="F23" s="62"/>
      <c r="G23" s="63"/>
      <c r="H23" s="64" t="str">
        <f ca="1">IF(INDIRECT("E"&amp;ROW())="","",IF(INDIRECT("G"&amp;ROW())="",INDIRECT("ListsDMT!L"&amp;($I$3-INDIRECT("E"&amp;ROW()))),HLOOKUP(INDIRECT("G"&amp;ROW()),GradeAgesDMT,($I$3-INDIRECT("E"&amp;ROW())),FALSE)))</f>
        <v/>
      </c>
      <c r="I23" s="98"/>
      <c r="J23" s="24"/>
      <c r="K23" s="71"/>
      <c r="L23" s="71"/>
      <c r="M23" s="71"/>
      <c r="N23" s="94"/>
      <c r="O23" s="72"/>
    </row>
    <row r="24" spans="1:15" ht="16.2" thickBot="1">
      <c r="A24" s="37">
        <v>9</v>
      </c>
      <c r="B24" s="81"/>
      <c r="C24" s="60"/>
      <c r="D24" s="61"/>
      <c r="E24" s="190"/>
      <c r="F24" s="62"/>
      <c r="G24" s="63"/>
      <c r="H24" s="64" t="str">
        <f ca="1">IF(INDIRECT("E"&amp;ROW())="","",IF(INDIRECT("G"&amp;ROW())="",INDIRECT("ListsDMT!L"&amp;($I$3-INDIRECT("E"&amp;ROW()))),HLOOKUP(INDIRECT("G"&amp;ROW()),GradeAgesDMT,($I$3-INDIRECT("E"&amp;ROW())),FALSE)))</f>
        <v/>
      </c>
      <c r="I24" s="98"/>
      <c r="J24" s="24"/>
      <c r="K24" s="71"/>
      <c r="L24" s="71"/>
      <c r="M24" s="71"/>
      <c r="N24" s="94"/>
      <c r="O24" s="72"/>
    </row>
    <row r="25" spans="1:15" ht="16.2" thickBot="1">
      <c r="A25" s="16">
        <v>10</v>
      </c>
      <c r="B25" s="82"/>
      <c r="C25" s="60"/>
      <c r="D25" s="65"/>
      <c r="E25" s="190"/>
      <c r="F25" s="62"/>
      <c r="G25" s="63"/>
      <c r="H25" s="64" t="str">
        <f ca="1">IF(INDIRECT("E"&amp;ROW())="","",IF(INDIRECT("G"&amp;ROW())="",INDIRECT("ListsDMT!L"&amp;($I$3-INDIRECT("E"&amp;ROW()))),HLOOKUP(INDIRECT("G"&amp;ROW()),GradeAgesDMT,($I$3-INDIRECT("E"&amp;ROW())),FALSE)))</f>
        <v/>
      </c>
      <c r="I25" s="98"/>
      <c r="J25" s="24"/>
      <c r="K25" s="71"/>
      <c r="L25" s="71"/>
      <c r="M25" s="71"/>
      <c r="N25" s="94"/>
      <c r="O25" s="72"/>
    </row>
    <row r="26" spans="1:15" ht="16.5" customHeight="1" thickBot="1">
      <c r="A26" s="254" t="s">
        <v>77</v>
      </c>
      <c r="B26" s="255"/>
      <c r="C26" s="247" t="s">
        <v>103</v>
      </c>
      <c r="D26" s="248"/>
      <c r="E26" s="133" t="s">
        <v>44</v>
      </c>
      <c r="F26" s="249"/>
      <c r="G26" s="250"/>
      <c r="H26" s="256" t="s">
        <v>27</v>
      </c>
      <c r="I26" s="257"/>
      <c r="J26" s="24"/>
      <c r="K26" s="71"/>
      <c r="L26" s="73"/>
      <c r="M26" s="73"/>
      <c r="N26" s="132" t="s">
        <v>104</v>
      </c>
      <c r="O26" s="74"/>
    </row>
    <row r="27" spans="1:15" ht="16.5" customHeight="1" thickBot="1">
      <c r="A27" s="245" t="str">
        <f>IF(H26="All Day","","2nd Judge:" )</f>
        <v/>
      </c>
      <c r="B27" s="246"/>
      <c r="C27" s="247"/>
      <c r="D27" s="248"/>
      <c r="E27" s="133" t="str">
        <f>IF(H26="All Day","","Level:" )</f>
        <v/>
      </c>
      <c r="F27" s="249"/>
      <c r="G27" s="250"/>
      <c r="H27" s="251" t="str">
        <f>IF(H26="All Day","",IF(H26="Morning","Afternoon","Morning"))</f>
        <v/>
      </c>
      <c r="I27" s="252"/>
      <c r="J27" s="25"/>
      <c r="K27" s="71"/>
      <c r="L27" s="73"/>
      <c r="M27" s="73"/>
      <c r="N27" s="95"/>
      <c r="O27" s="74"/>
    </row>
    <row r="28" spans="1:15" ht="16.2" thickBot="1">
      <c r="A28" s="36">
        <v>11</v>
      </c>
      <c r="B28" s="80"/>
      <c r="C28" s="60"/>
      <c r="D28" s="61"/>
      <c r="E28" s="190"/>
      <c r="F28" s="62"/>
      <c r="G28" s="63"/>
      <c r="H28" s="64" t="str">
        <f t="shared" ref="H28:H33" ca="1" si="0">IF(INDIRECT("E"&amp;ROW())="","",IF(INDIRECT("G"&amp;ROW())="",INDIRECT("ListsDMT!L"&amp;($I$3-INDIRECT("E"&amp;ROW()))),HLOOKUP(INDIRECT("G"&amp;ROW()),GradeAgesDMT,($I$3-INDIRECT("E"&amp;ROW())),FALSE)))</f>
        <v/>
      </c>
      <c r="I28" s="98"/>
      <c r="J28" s="24"/>
      <c r="K28" s="71"/>
      <c r="L28" s="71"/>
      <c r="M28" s="71"/>
      <c r="N28" s="94"/>
      <c r="O28" s="72"/>
    </row>
    <row r="29" spans="1:15" ht="16.2" thickBot="1">
      <c r="A29" s="36">
        <v>12</v>
      </c>
      <c r="B29" s="83"/>
      <c r="C29" s="60"/>
      <c r="D29" s="65"/>
      <c r="E29" s="190"/>
      <c r="F29" s="62"/>
      <c r="G29" s="63"/>
      <c r="H29" s="64" t="str">
        <f t="shared" ca="1" si="0"/>
        <v/>
      </c>
      <c r="I29" s="98"/>
      <c r="J29" s="24"/>
      <c r="K29" s="71"/>
      <c r="L29" s="71"/>
      <c r="M29" s="71"/>
      <c r="N29" s="94"/>
      <c r="O29" s="72"/>
    </row>
    <row r="30" spans="1:15" ht="16.2" thickBot="1">
      <c r="A30" s="36">
        <v>13</v>
      </c>
      <c r="B30" s="84"/>
      <c r="C30" s="60"/>
      <c r="D30" s="66"/>
      <c r="E30" s="190"/>
      <c r="F30" s="62"/>
      <c r="G30" s="63"/>
      <c r="H30" s="64" t="str">
        <f t="shared" ca="1" si="0"/>
        <v/>
      </c>
      <c r="I30" s="98"/>
      <c r="J30" s="24"/>
      <c r="K30" s="71"/>
      <c r="L30" s="71"/>
      <c r="M30" s="71"/>
      <c r="N30" s="94"/>
      <c r="O30" s="72"/>
    </row>
    <row r="31" spans="1:15" ht="16.2" thickBot="1">
      <c r="A31" s="36">
        <v>14</v>
      </c>
      <c r="B31" s="83"/>
      <c r="C31" s="60"/>
      <c r="D31" s="61"/>
      <c r="E31" s="190"/>
      <c r="F31" s="62"/>
      <c r="G31" s="63"/>
      <c r="H31" s="64" t="str">
        <f t="shared" ca="1" si="0"/>
        <v/>
      </c>
      <c r="I31" s="98"/>
      <c r="J31" s="24"/>
      <c r="K31" s="71"/>
      <c r="L31" s="71"/>
      <c r="M31" s="71"/>
      <c r="N31" s="94"/>
      <c r="O31" s="72"/>
    </row>
    <row r="32" spans="1:15" ht="16.2" thickBot="1">
      <c r="A32" s="36">
        <v>15</v>
      </c>
      <c r="B32" s="84"/>
      <c r="C32" s="60"/>
      <c r="D32" s="65"/>
      <c r="E32" s="190"/>
      <c r="F32" s="62"/>
      <c r="G32" s="63"/>
      <c r="H32" s="64" t="str">
        <f t="shared" ca="1" si="0"/>
        <v/>
      </c>
      <c r="I32" s="98"/>
      <c r="J32" s="24"/>
      <c r="K32" s="71"/>
      <c r="L32" s="71"/>
      <c r="M32" s="71"/>
      <c r="N32" s="94"/>
      <c r="O32" s="72"/>
    </row>
    <row r="33" spans="1:15" ht="16.2" thickBot="1">
      <c r="A33" s="36">
        <v>16</v>
      </c>
      <c r="B33" s="84"/>
      <c r="C33" s="60"/>
      <c r="D33" s="61"/>
      <c r="E33" s="190"/>
      <c r="F33" s="62"/>
      <c r="G33" s="63"/>
      <c r="H33" s="64" t="str">
        <f t="shared" ca="1" si="0"/>
        <v/>
      </c>
      <c r="I33" s="98"/>
      <c r="J33" s="24"/>
      <c r="K33" s="71"/>
      <c r="L33" s="71"/>
      <c r="M33" s="71"/>
      <c r="N33" s="94"/>
      <c r="O33" s="72"/>
    </row>
    <row r="34" spans="1:15" ht="16.5" customHeight="1" thickBot="1">
      <c r="A34" s="254" t="s">
        <v>78</v>
      </c>
      <c r="B34" s="258"/>
      <c r="C34" s="247" t="s">
        <v>102</v>
      </c>
      <c r="D34" s="248"/>
      <c r="E34" s="133" t="s">
        <v>43</v>
      </c>
      <c r="F34" s="249"/>
      <c r="G34" s="250"/>
      <c r="H34" s="259" t="s">
        <v>27</v>
      </c>
      <c r="I34" s="250"/>
      <c r="J34" s="24"/>
      <c r="K34" s="71"/>
      <c r="L34" s="71"/>
      <c r="M34" s="75"/>
      <c r="N34" s="94"/>
      <c r="O34" s="72"/>
    </row>
    <row r="35" spans="1:15" ht="16.5" customHeight="1" thickBot="1">
      <c r="A35" s="245" t="str">
        <f>IF(H34="All Day","","2nd Official:" )</f>
        <v/>
      </c>
      <c r="B35" s="253"/>
      <c r="C35" s="247"/>
      <c r="D35" s="248"/>
      <c r="E35" s="133" t="str">
        <f>IF(H34="All Day","","Job:" )</f>
        <v/>
      </c>
      <c r="F35" s="249"/>
      <c r="G35" s="250"/>
      <c r="H35" s="251" t="str">
        <f>IF(H34="All Day","",IF(H34="Morning","Afternoon","Morning"))</f>
        <v/>
      </c>
      <c r="I35" s="252"/>
      <c r="J35" s="25"/>
      <c r="K35" s="71"/>
      <c r="L35" s="71"/>
      <c r="M35" s="75"/>
      <c r="N35" s="94"/>
      <c r="O35" s="72"/>
    </row>
    <row r="36" spans="1:15" ht="16.2" thickBot="1">
      <c r="A36" s="36">
        <v>17</v>
      </c>
      <c r="B36" s="84"/>
      <c r="C36" s="60"/>
      <c r="D36" s="65"/>
      <c r="E36" s="190"/>
      <c r="F36" s="62"/>
      <c r="G36" s="63"/>
      <c r="H36" s="64" t="str">
        <f t="shared" ref="H36:H42" ca="1" si="1">IF(INDIRECT("E"&amp;ROW())="","",IF(INDIRECT("G"&amp;ROW())="",INDIRECT("ListsDMT!L"&amp;($I$3-INDIRECT("E"&amp;ROW()))),HLOOKUP(INDIRECT("G"&amp;ROW()),GradeAgesDMT,($I$3-INDIRECT("E"&amp;ROW())),FALSE)))</f>
        <v/>
      </c>
      <c r="I36" s="98"/>
      <c r="J36" s="24"/>
      <c r="K36" s="71"/>
      <c r="L36" s="71"/>
      <c r="M36" s="71"/>
      <c r="N36" s="94"/>
      <c r="O36" s="72"/>
    </row>
    <row r="37" spans="1:15" ht="16.2" thickBot="1">
      <c r="A37" s="37">
        <v>18</v>
      </c>
      <c r="B37" s="85"/>
      <c r="C37" s="60"/>
      <c r="D37" s="66"/>
      <c r="E37" s="190"/>
      <c r="F37" s="62"/>
      <c r="G37" s="63"/>
      <c r="H37" s="64" t="str">
        <f t="shared" ca="1" si="1"/>
        <v/>
      </c>
      <c r="I37" s="98"/>
      <c r="J37" s="24"/>
      <c r="K37" s="71"/>
      <c r="L37" s="71"/>
      <c r="M37" s="71"/>
      <c r="N37" s="94"/>
      <c r="O37" s="72"/>
    </row>
    <row r="38" spans="1:15" ht="16.2" thickBot="1">
      <c r="A38" s="16">
        <v>19</v>
      </c>
      <c r="B38" s="83"/>
      <c r="C38" s="60"/>
      <c r="D38" s="61"/>
      <c r="E38" s="190"/>
      <c r="F38" s="62"/>
      <c r="G38" s="63"/>
      <c r="H38" s="64" t="str">
        <f t="shared" ca="1" si="1"/>
        <v/>
      </c>
      <c r="I38" s="98"/>
      <c r="J38" s="24"/>
      <c r="K38" s="71"/>
      <c r="L38" s="71"/>
      <c r="M38" s="71"/>
      <c r="N38" s="94"/>
      <c r="O38" s="72"/>
    </row>
    <row r="39" spans="1:15" ht="16.2" thickBot="1">
      <c r="A39" s="36">
        <v>20</v>
      </c>
      <c r="B39" s="84"/>
      <c r="C39" s="60"/>
      <c r="D39" s="65"/>
      <c r="E39" s="190"/>
      <c r="F39" s="62"/>
      <c r="G39" s="63"/>
      <c r="H39" s="64" t="str">
        <f t="shared" ca="1" si="1"/>
        <v/>
      </c>
      <c r="I39" s="98"/>
      <c r="J39" s="24"/>
      <c r="K39" s="71"/>
      <c r="L39" s="71"/>
      <c r="M39" s="71"/>
      <c r="N39" s="94"/>
      <c r="O39" s="72"/>
    </row>
    <row r="40" spans="1:15" ht="16.2" thickBot="1">
      <c r="A40" s="36">
        <v>21</v>
      </c>
      <c r="B40" s="83"/>
      <c r="C40" s="60"/>
      <c r="D40" s="61"/>
      <c r="E40" s="190"/>
      <c r="F40" s="62"/>
      <c r="G40" s="63"/>
      <c r="H40" s="64" t="str">
        <f t="shared" ca="1" si="1"/>
        <v/>
      </c>
      <c r="I40" s="98"/>
      <c r="J40" s="24"/>
      <c r="K40" s="71"/>
      <c r="L40" s="71"/>
      <c r="M40" s="71"/>
      <c r="N40" s="94"/>
      <c r="O40" s="72"/>
    </row>
    <row r="41" spans="1:15" ht="16.2" thickBot="1">
      <c r="A41" s="36">
        <v>22</v>
      </c>
      <c r="B41" s="84"/>
      <c r="C41" s="60"/>
      <c r="D41" s="65"/>
      <c r="E41" s="190"/>
      <c r="F41" s="62"/>
      <c r="G41" s="63"/>
      <c r="H41" s="64" t="str">
        <f t="shared" ca="1" si="1"/>
        <v/>
      </c>
      <c r="I41" s="98"/>
      <c r="J41" s="24"/>
      <c r="K41" s="71"/>
      <c r="L41" s="71"/>
      <c r="M41" s="71"/>
      <c r="N41" s="94"/>
      <c r="O41" s="72"/>
    </row>
    <row r="42" spans="1:15" ht="16.2" thickBot="1">
      <c r="A42" s="36">
        <v>23</v>
      </c>
      <c r="B42" s="84"/>
      <c r="C42" s="60"/>
      <c r="D42" s="66"/>
      <c r="E42" s="190"/>
      <c r="F42" s="62"/>
      <c r="G42" s="63"/>
      <c r="H42" s="64" t="str">
        <f t="shared" ca="1" si="1"/>
        <v/>
      </c>
      <c r="I42" s="98"/>
      <c r="J42" s="24"/>
      <c r="K42" s="71"/>
      <c r="L42" s="71"/>
      <c r="M42" s="71"/>
      <c r="N42" s="94"/>
      <c r="O42" s="72"/>
    </row>
    <row r="43" spans="1:15" ht="16.5" customHeight="1" thickBot="1">
      <c r="A43" s="254" t="s">
        <v>77</v>
      </c>
      <c r="B43" s="255"/>
      <c r="C43" s="247" t="s">
        <v>103</v>
      </c>
      <c r="D43" s="248"/>
      <c r="E43" s="133" t="s">
        <v>44</v>
      </c>
      <c r="F43" s="249"/>
      <c r="G43" s="250"/>
      <c r="H43" s="259" t="s">
        <v>27</v>
      </c>
      <c r="I43" s="250"/>
      <c r="J43" s="24"/>
      <c r="K43" s="71"/>
      <c r="L43" s="71"/>
      <c r="M43" s="75"/>
      <c r="N43" s="132" t="s">
        <v>104</v>
      </c>
      <c r="O43" s="72"/>
    </row>
    <row r="44" spans="1:15" ht="16.5" customHeight="1" thickBot="1">
      <c r="A44" s="245" t="str">
        <f>IF(H43="All Day","","2nd Official:" )</f>
        <v/>
      </c>
      <c r="B44" s="253"/>
      <c r="C44" s="247"/>
      <c r="D44" s="248"/>
      <c r="E44" s="133" t="str">
        <f>IF(H43="All Day","","Job:" )</f>
        <v/>
      </c>
      <c r="F44" s="249"/>
      <c r="G44" s="250"/>
      <c r="H44" s="251" t="str">
        <f>IF(H43="All Day","",IF(H43="Morning","Afternoon","Morning"))</f>
        <v/>
      </c>
      <c r="I44" s="252"/>
      <c r="J44" s="25"/>
      <c r="K44" s="71"/>
      <c r="L44" s="71"/>
      <c r="M44" s="75"/>
      <c r="N44" s="94"/>
      <c r="O44" s="72"/>
    </row>
    <row r="45" spans="1:15" ht="16.2" thickBot="1">
      <c r="A45" s="36">
        <v>24</v>
      </c>
      <c r="B45" s="84"/>
      <c r="C45" s="60"/>
      <c r="D45" s="61"/>
      <c r="E45" s="190"/>
      <c r="F45" s="62"/>
      <c r="G45" s="63"/>
      <c r="H45" s="64" t="str">
        <f t="shared" ref="H45:H52" ca="1" si="2">IF(INDIRECT("E"&amp;ROW())="","",IF(INDIRECT("G"&amp;ROW())="",INDIRECT("ListsDMT!L"&amp;($I$3-INDIRECT("E"&amp;ROW()))),HLOOKUP(INDIRECT("G"&amp;ROW()),GradeAgesDMT,($I$3-INDIRECT("E"&amp;ROW())),FALSE)))</f>
        <v/>
      </c>
      <c r="I45" s="98"/>
      <c r="J45" s="24"/>
      <c r="K45" s="71"/>
      <c r="L45" s="71"/>
      <c r="M45" s="71"/>
      <c r="N45" s="94"/>
      <c r="O45" s="72"/>
    </row>
    <row r="46" spans="1:15" ht="16.2" thickBot="1">
      <c r="A46" s="36">
        <v>25</v>
      </c>
      <c r="B46" s="84"/>
      <c r="C46" s="60"/>
      <c r="D46" s="65"/>
      <c r="E46" s="190"/>
      <c r="F46" s="62"/>
      <c r="G46" s="63"/>
      <c r="H46" s="64" t="str">
        <f t="shared" ca="1" si="2"/>
        <v/>
      </c>
      <c r="I46" s="98"/>
      <c r="J46" s="24"/>
      <c r="K46" s="71"/>
      <c r="L46" s="71"/>
      <c r="M46" s="71"/>
      <c r="N46" s="94"/>
      <c r="O46" s="72"/>
    </row>
    <row r="47" spans="1:15" ht="16.2" thickBot="1">
      <c r="A47" s="36">
        <v>26</v>
      </c>
      <c r="B47" s="84"/>
      <c r="C47" s="68"/>
      <c r="D47" s="65"/>
      <c r="E47" s="190"/>
      <c r="F47" s="62"/>
      <c r="G47" s="63"/>
      <c r="H47" s="64" t="str">
        <f t="shared" ca="1" si="2"/>
        <v/>
      </c>
      <c r="I47" s="98"/>
      <c r="J47" s="24"/>
      <c r="K47" s="71"/>
      <c r="L47" s="71"/>
      <c r="M47" s="71"/>
      <c r="N47" s="94"/>
      <c r="O47" s="72"/>
    </row>
    <row r="48" spans="1:15" ht="16.2" thickBot="1">
      <c r="A48" s="37">
        <v>27</v>
      </c>
      <c r="B48" s="85"/>
      <c r="C48" s="68"/>
      <c r="D48" s="67"/>
      <c r="E48" s="190"/>
      <c r="F48" s="62"/>
      <c r="G48" s="63"/>
      <c r="H48" s="64" t="str">
        <f t="shared" ca="1" si="2"/>
        <v/>
      </c>
      <c r="I48" s="98"/>
      <c r="J48" s="24"/>
      <c r="K48" s="71"/>
      <c r="L48" s="71"/>
      <c r="M48" s="71"/>
      <c r="N48" s="94"/>
      <c r="O48" s="72"/>
    </row>
    <row r="49" spans="1:15" ht="16.2" thickBot="1">
      <c r="A49" s="16">
        <v>28</v>
      </c>
      <c r="B49" s="83"/>
      <c r="C49" s="68"/>
      <c r="D49" s="61"/>
      <c r="E49" s="190"/>
      <c r="F49" s="62"/>
      <c r="G49" s="63"/>
      <c r="H49" s="64" t="str">
        <f t="shared" ca="1" si="2"/>
        <v/>
      </c>
      <c r="I49" s="98"/>
      <c r="J49" s="24"/>
      <c r="K49" s="71"/>
      <c r="L49" s="71"/>
      <c r="M49" s="71"/>
      <c r="N49" s="94"/>
      <c r="O49" s="72"/>
    </row>
    <row r="50" spans="1:15" ht="16.2" thickBot="1">
      <c r="A50" s="36">
        <v>29</v>
      </c>
      <c r="B50" s="83"/>
      <c r="C50" s="68"/>
      <c r="D50" s="65"/>
      <c r="E50" s="190"/>
      <c r="F50" s="62"/>
      <c r="G50" s="63"/>
      <c r="H50" s="64" t="str">
        <f t="shared" ca="1" si="2"/>
        <v/>
      </c>
      <c r="I50" s="98"/>
      <c r="J50" s="24"/>
      <c r="K50" s="71"/>
      <c r="L50" s="71"/>
      <c r="M50" s="71"/>
      <c r="N50" s="94"/>
      <c r="O50" s="72"/>
    </row>
    <row r="51" spans="1:15" ht="16.2" thickBot="1">
      <c r="A51" s="36">
        <f>A50+1</f>
        <v>30</v>
      </c>
      <c r="B51" s="84"/>
      <c r="C51" s="68"/>
      <c r="D51" s="65"/>
      <c r="E51" s="190"/>
      <c r="F51" s="62"/>
      <c r="G51" s="63"/>
      <c r="H51" s="64" t="str">
        <f t="shared" ca="1" si="2"/>
        <v/>
      </c>
      <c r="I51" s="98"/>
      <c r="J51" s="24"/>
      <c r="K51" s="71"/>
      <c r="L51" s="71"/>
      <c r="M51" s="71"/>
      <c r="N51" s="94"/>
      <c r="O51" s="72"/>
    </row>
    <row r="52" spans="1:15" ht="16.2" thickBot="1">
      <c r="A52" s="36">
        <f t="shared" ref="A52:A115" si="3">A51+1</f>
        <v>31</v>
      </c>
      <c r="B52" s="84"/>
      <c r="C52" s="68"/>
      <c r="D52" s="65"/>
      <c r="E52" s="190"/>
      <c r="F52" s="62"/>
      <c r="G52" s="63"/>
      <c r="H52" s="64" t="str">
        <f t="shared" ca="1" si="2"/>
        <v/>
      </c>
      <c r="I52" s="98"/>
      <c r="J52" s="24"/>
      <c r="K52" s="71"/>
      <c r="L52" s="71"/>
      <c r="M52" s="71"/>
      <c r="N52" s="94"/>
      <c r="O52" s="72"/>
    </row>
    <row r="53" spans="1:15" ht="16.5" customHeight="1" thickBot="1">
      <c r="A53" s="254" t="s">
        <v>77</v>
      </c>
      <c r="B53" s="255"/>
      <c r="C53" s="247" t="s">
        <v>103</v>
      </c>
      <c r="D53" s="248"/>
      <c r="E53" s="133" t="s">
        <v>44</v>
      </c>
      <c r="F53" s="249"/>
      <c r="G53" s="250"/>
      <c r="H53" s="256" t="s">
        <v>27</v>
      </c>
      <c r="I53" s="257"/>
      <c r="J53" s="24"/>
      <c r="K53" s="71"/>
      <c r="L53" s="73"/>
      <c r="M53" s="73"/>
      <c r="N53" s="132" t="s">
        <v>104</v>
      </c>
      <c r="O53" s="74"/>
    </row>
    <row r="54" spans="1:15" ht="16.5" customHeight="1" thickBot="1">
      <c r="A54" s="245" t="str">
        <f>IF(H53="All Day","","2nd Judge:" )</f>
        <v/>
      </c>
      <c r="B54" s="246"/>
      <c r="C54" s="247"/>
      <c r="D54" s="248"/>
      <c r="E54" s="133" t="str">
        <f>IF(H53="All Day","","Level:" )</f>
        <v/>
      </c>
      <c r="F54" s="249"/>
      <c r="G54" s="250"/>
      <c r="H54" s="251" t="str">
        <f>IF(H53="All Day","",IF(H53="Morning","Afternoon","Morning"))</f>
        <v/>
      </c>
      <c r="I54" s="252"/>
      <c r="J54" s="25"/>
      <c r="K54" s="71"/>
      <c r="L54" s="73"/>
      <c r="M54" s="73"/>
      <c r="N54" s="95"/>
      <c r="O54" s="74"/>
    </row>
    <row r="55" spans="1:15" ht="16.2" thickBot="1">
      <c r="A55" s="36">
        <f>A52+1</f>
        <v>32</v>
      </c>
      <c r="B55" s="84"/>
      <c r="C55" s="68"/>
      <c r="D55" s="65"/>
      <c r="E55" s="190"/>
      <c r="F55" s="62"/>
      <c r="G55" s="63"/>
      <c r="H55" s="64" t="str">
        <f t="shared" ref="H55:H62" ca="1" si="4">IF(INDIRECT("E"&amp;ROW())="","",IF(INDIRECT("G"&amp;ROW())="",INDIRECT("ListsDMT!L"&amp;($I$3-INDIRECT("E"&amp;ROW()))),HLOOKUP(INDIRECT("G"&amp;ROW()),GradeAgesDMT,($I$3-INDIRECT("E"&amp;ROW())),FALSE)))</f>
        <v/>
      </c>
      <c r="I55" s="98"/>
      <c r="J55" s="24"/>
      <c r="K55" s="71"/>
      <c r="L55" s="71"/>
      <c r="M55" s="71"/>
      <c r="N55" s="94"/>
      <c r="O55" s="72"/>
    </row>
    <row r="56" spans="1:15" ht="16.2" thickBot="1">
      <c r="A56" s="36">
        <f>A55+1</f>
        <v>33</v>
      </c>
      <c r="B56" s="84"/>
      <c r="C56" s="68"/>
      <c r="D56" s="65"/>
      <c r="E56" s="190"/>
      <c r="F56" s="62"/>
      <c r="G56" s="63"/>
      <c r="H56" s="64" t="str">
        <f t="shared" ca="1" si="4"/>
        <v/>
      </c>
      <c r="I56" s="98"/>
      <c r="J56" s="24"/>
      <c r="K56" s="71"/>
      <c r="L56" s="71"/>
      <c r="M56" s="71"/>
      <c r="N56" s="94"/>
      <c r="O56" s="72"/>
    </row>
    <row r="57" spans="1:15" ht="16.2" thickBot="1">
      <c r="A57" s="36">
        <f>A56+1</f>
        <v>34</v>
      </c>
      <c r="B57" s="84"/>
      <c r="C57" s="68"/>
      <c r="D57" s="65"/>
      <c r="E57" s="190"/>
      <c r="F57" s="62"/>
      <c r="G57" s="63"/>
      <c r="H57" s="64" t="str">
        <f t="shared" ca="1" si="4"/>
        <v/>
      </c>
      <c r="I57" s="98"/>
      <c r="J57" s="24"/>
      <c r="K57" s="71"/>
      <c r="L57" s="71"/>
      <c r="M57" s="71"/>
      <c r="N57" s="94"/>
      <c r="O57" s="72"/>
    </row>
    <row r="58" spans="1:15" ht="16.2" thickBot="1">
      <c r="A58" s="36">
        <f>A57+1</f>
        <v>35</v>
      </c>
      <c r="B58" s="84"/>
      <c r="C58" s="68"/>
      <c r="D58" s="65"/>
      <c r="E58" s="190"/>
      <c r="F58" s="62"/>
      <c r="G58" s="63"/>
      <c r="H58" s="64" t="str">
        <f t="shared" ca="1" si="4"/>
        <v/>
      </c>
      <c r="I58" s="98"/>
      <c r="J58" s="24"/>
      <c r="K58" s="71"/>
      <c r="L58" s="71"/>
      <c r="M58" s="71"/>
      <c r="N58" s="94"/>
      <c r="O58" s="72"/>
    </row>
    <row r="59" spans="1:15" ht="16.2" thickBot="1">
      <c r="A59" s="36">
        <f>A58+1</f>
        <v>36</v>
      </c>
      <c r="B59" s="84"/>
      <c r="C59" s="68"/>
      <c r="D59" s="65"/>
      <c r="E59" s="190"/>
      <c r="F59" s="62"/>
      <c r="G59" s="63"/>
      <c r="H59" s="64" t="str">
        <f t="shared" ca="1" si="4"/>
        <v/>
      </c>
      <c r="I59" s="98"/>
      <c r="J59" s="24"/>
      <c r="K59" s="71"/>
      <c r="L59" s="71"/>
      <c r="M59" s="71"/>
      <c r="N59" s="94"/>
      <c r="O59" s="72"/>
    </row>
    <row r="60" spans="1:15" ht="16.2" thickBot="1">
      <c r="A60" s="36">
        <f>A59+1</f>
        <v>37</v>
      </c>
      <c r="B60" s="84"/>
      <c r="C60" s="68"/>
      <c r="D60" s="65"/>
      <c r="E60" s="190"/>
      <c r="F60" s="62"/>
      <c r="G60" s="63"/>
      <c r="H60" s="64" t="str">
        <f t="shared" ca="1" si="4"/>
        <v/>
      </c>
      <c r="I60" s="98"/>
      <c r="J60" s="24"/>
      <c r="K60" s="71"/>
      <c r="L60" s="71"/>
      <c r="M60" s="71"/>
      <c r="N60" s="94"/>
      <c r="O60" s="72"/>
    </row>
    <row r="61" spans="1:15" ht="16.2" thickBot="1">
      <c r="A61" s="36">
        <f t="shared" si="3"/>
        <v>38</v>
      </c>
      <c r="B61" s="84"/>
      <c r="C61" s="68"/>
      <c r="D61" s="65"/>
      <c r="E61" s="190"/>
      <c r="F61" s="62"/>
      <c r="G61" s="63"/>
      <c r="H61" s="64" t="str">
        <f t="shared" ca="1" si="4"/>
        <v/>
      </c>
      <c r="I61" s="98"/>
      <c r="J61" s="24"/>
      <c r="K61" s="71"/>
      <c r="L61" s="71"/>
      <c r="M61" s="71"/>
      <c r="N61" s="94"/>
      <c r="O61" s="72"/>
    </row>
    <row r="62" spans="1:15" ht="16.2" thickBot="1">
      <c r="A62" s="36">
        <f t="shared" si="3"/>
        <v>39</v>
      </c>
      <c r="B62" s="84"/>
      <c r="C62" s="68"/>
      <c r="D62" s="65"/>
      <c r="E62" s="190"/>
      <c r="F62" s="62"/>
      <c r="G62" s="63"/>
      <c r="H62" s="64" t="str">
        <f t="shared" ca="1" si="4"/>
        <v/>
      </c>
      <c r="I62" s="98"/>
      <c r="J62" s="24"/>
      <c r="K62" s="71"/>
      <c r="L62" s="71"/>
      <c r="M62" s="71"/>
      <c r="N62" s="94"/>
      <c r="O62" s="72"/>
    </row>
    <row r="63" spans="1:15" ht="16.5" customHeight="1" thickBot="1">
      <c r="A63" s="254" t="s">
        <v>78</v>
      </c>
      <c r="B63" s="258"/>
      <c r="C63" s="247" t="s">
        <v>102</v>
      </c>
      <c r="D63" s="248"/>
      <c r="E63" s="133" t="s">
        <v>43</v>
      </c>
      <c r="F63" s="249"/>
      <c r="G63" s="250"/>
      <c r="H63" s="259" t="s">
        <v>27</v>
      </c>
      <c r="I63" s="250"/>
      <c r="J63" s="24"/>
      <c r="K63" s="71"/>
      <c r="L63" s="71"/>
      <c r="M63" s="75"/>
      <c r="N63" s="94"/>
      <c r="O63" s="72"/>
    </row>
    <row r="64" spans="1:15" ht="16.5" customHeight="1" thickBot="1">
      <c r="A64" s="245" t="str">
        <f>IF(H63="All Day","","2nd Official:" )</f>
        <v/>
      </c>
      <c r="B64" s="253"/>
      <c r="C64" s="247"/>
      <c r="D64" s="248"/>
      <c r="E64" s="133" t="str">
        <f>IF(H63="All Day","","Job:" )</f>
        <v/>
      </c>
      <c r="F64" s="249"/>
      <c r="G64" s="250"/>
      <c r="H64" s="251" t="str">
        <f>IF(H63="All Day","",IF(H63="Morning","Afternoon","Morning"))</f>
        <v/>
      </c>
      <c r="I64" s="252"/>
      <c r="J64" s="25"/>
      <c r="K64" s="71"/>
      <c r="L64" s="71"/>
      <c r="M64" s="75"/>
      <c r="N64" s="94"/>
      <c r="O64" s="72"/>
    </row>
    <row r="65" spans="1:15" ht="16.2" thickBot="1">
      <c r="A65" s="36">
        <f>A62+1</f>
        <v>40</v>
      </c>
      <c r="B65" s="84"/>
      <c r="C65" s="68"/>
      <c r="D65" s="65"/>
      <c r="E65" s="190"/>
      <c r="F65" s="62"/>
      <c r="G65" s="63"/>
      <c r="H65" s="64" t="str">
        <f t="shared" ref="H65:H74" ca="1" si="5">IF(INDIRECT("E"&amp;ROW())="","",IF(INDIRECT("G"&amp;ROW())="",INDIRECT("ListsDMT!L"&amp;($I$3-INDIRECT("E"&amp;ROW()))),HLOOKUP(INDIRECT("G"&amp;ROW()),GradeAgesDMT,($I$3-INDIRECT("E"&amp;ROW())),FALSE)))</f>
        <v/>
      </c>
      <c r="I65" s="98"/>
      <c r="J65" s="24"/>
      <c r="K65" s="71"/>
      <c r="L65" s="71"/>
      <c r="M65" s="71"/>
      <c r="N65" s="94"/>
      <c r="O65" s="72"/>
    </row>
    <row r="66" spans="1:15" ht="16.2" thickBot="1">
      <c r="A66" s="36">
        <f>A65+1</f>
        <v>41</v>
      </c>
      <c r="B66" s="84"/>
      <c r="C66" s="68"/>
      <c r="D66" s="65"/>
      <c r="E66" s="190"/>
      <c r="F66" s="62"/>
      <c r="G66" s="63"/>
      <c r="H66" s="64" t="str">
        <f t="shared" ca="1" si="5"/>
        <v/>
      </c>
      <c r="I66" s="98"/>
      <c r="J66" s="24"/>
      <c r="K66" s="71"/>
      <c r="L66" s="71"/>
      <c r="M66" s="71"/>
      <c r="N66" s="94"/>
      <c r="O66" s="72"/>
    </row>
    <row r="67" spans="1:15" ht="16.2" thickBot="1">
      <c r="A67" s="36">
        <f t="shared" ref="A67:A72" si="6">A66+1</f>
        <v>42</v>
      </c>
      <c r="B67" s="84"/>
      <c r="C67" s="68"/>
      <c r="D67" s="65"/>
      <c r="E67" s="190"/>
      <c r="F67" s="62"/>
      <c r="G67" s="63"/>
      <c r="H67" s="64" t="str">
        <f t="shared" ca="1" si="5"/>
        <v/>
      </c>
      <c r="I67" s="98"/>
      <c r="J67" s="24"/>
      <c r="K67" s="71"/>
      <c r="L67" s="71"/>
      <c r="M67" s="71"/>
      <c r="N67" s="94"/>
      <c r="O67" s="72"/>
    </row>
    <row r="68" spans="1:15" ht="16.2" thickBot="1">
      <c r="A68" s="36">
        <f t="shared" si="6"/>
        <v>43</v>
      </c>
      <c r="B68" s="84"/>
      <c r="C68" s="68"/>
      <c r="D68" s="65"/>
      <c r="E68" s="190"/>
      <c r="F68" s="62"/>
      <c r="G68" s="63"/>
      <c r="H68" s="64" t="str">
        <f t="shared" ca="1" si="5"/>
        <v/>
      </c>
      <c r="I68" s="98"/>
      <c r="J68" s="24"/>
      <c r="K68" s="71"/>
      <c r="L68" s="71"/>
      <c r="M68" s="71"/>
      <c r="N68" s="94"/>
      <c r="O68" s="72"/>
    </row>
    <row r="69" spans="1:15" ht="16.2" thickBot="1">
      <c r="A69" s="36">
        <f t="shared" si="6"/>
        <v>44</v>
      </c>
      <c r="B69" s="84"/>
      <c r="C69" s="68"/>
      <c r="D69" s="65"/>
      <c r="E69" s="190"/>
      <c r="F69" s="62"/>
      <c r="G69" s="63"/>
      <c r="H69" s="64" t="str">
        <f t="shared" ca="1" si="5"/>
        <v/>
      </c>
      <c r="I69" s="98"/>
      <c r="J69" s="24"/>
      <c r="K69" s="71"/>
      <c r="L69" s="71"/>
      <c r="M69" s="71"/>
      <c r="N69" s="94"/>
      <c r="O69" s="72"/>
    </row>
    <row r="70" spans="1:15" ht="16.2" thickBot="1">
      <c r="A70" s="36">
        <f t="shared" si="6"/>
        <v>45</v>
      </c>
      <c r="B70" s="84"/>
      <c r="C70" s="68"/>
      <c r="D70" s="65"/>
      <c r="E70" s="190"/>
      <c r="F70" s="62"/>
      <c r="G70" s="63"/>
      <c r="H70" s="64" t="str">
        <f t="shared" ca="1" si="5"/>
        <v/>
      </c>
      <c r="I70" s="98"/>
      <c r="J70" s="24"/>
      <c r="K70" s="71"/>
      <c r="L70" s="71"/>
      <c r="M70" s="71"/>
      <c r="N70" s="94"/>
      <c r="O70" s="72"/>
    </row>
    <row r="71" spans="1:15" ht="16.2" thickBot="1">
      <c r="A71" s="36">
        <f t="shared" si="6"/>
        <v>46</v>
      </c>
      <c r="B71" s="84"/>
      <c r="C71" s="68"/>
      <c r="D71" s="65"/>
      <c r="E71" s="190"/>
      <c r="F71" s="62"/>
      <c r="G71" s="63"/>
      <c r="H71" s="64" t="str">
        <f t="shared" ca="1" si="5"/>
        <v/>
      </c>
      <c r="I71" s="98"/>
      <c r="J71" s="24"/>
      <c r="K71" s="71"/>
      <c r="L71" s="71"/>
      <c r="M71" s="71"/>
      <c r="N71" s="94"/>
      <c r="O71" s="72"/>
    </row>
    <row r="72" spans="1:15" ht="16.2" thickBot="1">
      <c r="A72" s="36">
        <f t="shared" si="6"/>
        <v>47</v>
      </c>
      <c r="B72" s="84"/>
      <c r="C72" s="68"/>
      <c r="D72" s="65"/>
      <c r="E72" s="190"/>
      <c r="F72" s="62"/>
      <c r="G72" s="63"/>
      <c r="H72" s="64" t="str">
        <f t="shared" ca="1" si="5"/>
        <v/>
      </c>
      <c r="I72" s="98"/>
      <c r="J72" s="24"/>
      <c r="K72" s="71"/>
      <c r="L72" s="71"/>
      <c r="M72" s="71"/>
      <c r="N72" s="94"/>
      <c r="O72" s="72"/>
    </row>
    <row r="73" spans="1:15" ht="16.2" thickBot="1">
      <c r="A73" s="36">
        <f t="shared" si="3"/>
        <v>48</v>
      </c>
      <c r="B73" s="84"/>
      <c r="C73" s="68"/>
      <c r="D73" s="65"/>
      <c r="E73" s="190"/>
      <c r="F73" s="62"/>
      <c r="G73" s="63"/>
      <c r="H73" s="64" t="str">
        <f t="shared" ca="1" si="5"/>
        <v/>
      </c>
      <c r="I73" s="98"/>
      <c r="J73" s="24"/>
      <c r="K73" s="71"/>
      <c r="L73" s="71"/>
      <c r="M73" s="71"/>
      <c r="N73" s="94"/>
      <c r="O73" s="72"/>
    </row>
    <row r="74" spans="1:15" ht="16.2" thickBot="1">
      <c r="A74" s="36">
        <f t="shared" si="3"/>
        <v>49</v>
      </c>
      <c r="B74" s="84"/>
      <c r="C74" s="68"/>
      <c r="D74" s="65"/>
      <c r="E74" s="190"/>
      <c r="F74" s="62"/>
      <c r="G74" s="63"/>
      <c r="H74" s="64" t="str">
        <f t="shared" ca="1" si="5"/>
        <v/>
      </c>
      <c r="I74" s="98"/>
      <c r="J74" s="24"/>
      <c r="K74" s="71"/>
      <c r="L74" s="71"/>
      <c r="M74" s="71"/>
      <c r="N74" s="94"/>
      <c r="O74" s="72"/>
    </row>
    <row r="75" spans="1:15" ht="16.5" customHeight="1" thickBot="1">
      <c r="A75" s="254" t="s">
        <v>77</v>
      </c>
      <c r="B75" s="255"/>
      <c r="C75" s="247" t="s">
        <v>103</v>
      </c>
      <c r="D75" s="248"/>
      <c r="E75" s="133" t="s">
        <v>44</v>
      </c>
      <c r="F75" s="249"/>
      <c r="G75" s="250"/>
      <c r="H75" s="256" t="s">
        <v>27</v>
      </c>
      <c r="I75" s="257"/>
      <c r="J75" s="24"/>
      <c r="K75" s="71"/>
      <c r="L75" s="73"/>
      <c r="M75" s="73"/>
      <c r="N75" s="132" t="s">
        <v>104</v>
      </c>
      <c r="O75" s="74"/>
    </row>
    <row r="76" spans="1:15" ht="16.5" customHeight="1" thickBot="1">
      <c r="A76" s="245" t="str">
        <f>IF(H75="All Day","","2nd Judge:" )</f>
        <v/>
      </c>
      <c r="B76" s="246"/>
      <c r="C76" s="247"/>
      <c r="D76" s="248"/>
      <c r="E76" s="133" t="str">
        <f>IF(H75="All Day","","Level:" )</f>
        <v/>
      </c>
      <c r="F76" s="249"/>
      <c r="G76" s="250"/>
      <c r="H76" s="251" t="str">
        <f>IF(H75="All Day","",IF(H75="Morning","Afternoon","Morning"))</f>
        <v/>
      </c>
      <c r="I76" s="252"/>
      <c r="J76" s="25"/>
      <c r="K76" s="71"/>
      <c r="L76" s="73"/>
      <c r="M76" s="73"/>
      <c r="N76" s="95"/>
      <c r="O76" s="74"/>
    </row>
    <row r="77" spans="1:15" ht="16.2" thickBot="1">
      <c r="A77" s="36">
        <f>A74+1</f>
        <v>50</v>
      </c>
      <c r="B77" s="84"/>
      <c r="C77" s="68"/>
      <c r="D77" s="65"/>
      <c r="E77" s="190"/>
      <c r="F77" s="62"/>
      <c r="G77" s="63"/>
      <c r="H77" s="64" t="str">
        <f t="shared" ref="H77:H117" ca="1" si="7">IF(INDIRECT("E"&amp;ROW())="","",IF(INDIRECT("G"&amp;ROW())="",INDIRECT("ListsDMT!L"&amp;($I$3-INDIRECT("E"&amp;ROW()))),HLOOKUP(INDIRECT("G"&amp;ROW()),GradeAgesDMT,($I$3-INDIRECT("E"&amp;ROW())),FALSE)))</f>
        <v/>
      </c>
      <c r="I77" s="98"/>
      <c r="J77" s="24"/>
      <c r="K77" s="71"/>
      <c r="L77" s="71"/>
      <c r="M77" s="71"/>
      <c r="N77" s="94"/>
      <c r="O77" s="72"/>
    </row>
    <row r="78" spans="1:15" ht="16.2" thickBot="1">
      <c r="A78" s="36">
        <f>A77+1</f>
        <v>51</v>
      </c>
      <c r="B78" s="84"/>
      <c r="C78" s="68"/>
      <c r="D78" s="65"/>
      <c r="E78" s="190"/>
      <c r="F78" s="62"/>
      <c r="G78" s="63"/>
      <c r="H78" s="64" t="str">
        <f t="shared" ca="1" si="7"/>
        <v/>
      </c>
      <c r="I78" s="98"/>
      <c r="J78" s="24"/>
      <c r="K78" s="71"/>
      <c r="L78" s="71"/>
      <c r="M78" s="71"/>
      <c r="N78" s="94"/>
      <c r="O78" s="72"/>
    </row>
    <row r="79" spans="1:15" ht="16.2" thickBot="1">
      <c r="A79" s="36">
        <f t="shared" ref="A79:A87" si="8">A78+1</f>
        <v>52</v>
      </c>
      <c r="B79" s="84"/>
      <c r="C79" s="68"/>
      <c r="D79" s="65"/>
      <c r="E79" s="190"/>
      <c r="F79" s="62"/>
      <c r="G79" s="63"/>
      <c r="H79" s="64" t="str">
        <f t="shared" ca="1" si="7"/>
        <v/>
      </c>
      <c r="I79" s="98"/>
      <c r="J79" s="24"/>
      <c r="K79" s="71"/>
      <c r="L79" s="71"/>
      <c r="M79" s="71"/>
      <c r="N79" s="94"/>
      <c r="O79" s="72"/>
    </row>
    <row r="80" spans="1:15" ht="16.2" thickBot="1">
      <c r="A80" s="36">
        <f t="shared" si="8"/>
        <v>53</v>
      </c>
      <c r="B80" s="84"/>
      <c r="C80" s="68"/>
      <c r="D80" s="65"/>
      <c r="E80" s="190"/>
      <c r="F80" s="62"/>
      <c r="G80" s="63"/>
      <c r="H80" s="64" t="str">
        <f t="shared" ca="1" si="7"/>
        <v/>
      </c>
      <c r="I80" s="98"/>
      <c r="J80" s="24"/>
      <c r="K80" s="71"/>
      <c r="L80" s="71"/>
      <c r="M80" s="71"/>
      <c r="N80" s="94"/>
      <c r="O80" s="72"/>
    </row>
    <row r="81" spans="1:15" ht="16.2" thickBot="1">
      <c r="A81" s="36">
        <f t="shared" si="8"/>
        <v>54</v>
      </c>
      <c r="B81" s="84"/>
      <c r="C81" s="68"/>
      <c r="D81" s="65"/>
      <c r="E81" s="190"/>
      <c r="F81" s="62"/>
      <c r="G81" s="63"/>
      <c r="H81" s="64" t="str">
        <f t="shared" ca="1" si="7"/>
        <v/>
      </c>
      <c r="I81" s="98"/>
      <c r="J81" s="24"/>
      <c r="K81" s="71"/>
      <c r="L81" s="71"/>
      <c r="M81" s="71"/>
      <c r="N81" s="94"/>
      <c r="O81" s="72"/>
    </row>
    <row r="82" spans="1:15" ht="16.2" thickBot="1">
      <c r="A82" s="36">
        <f t="shared" si="8"/>
        <v>55</v>
      </c>
      <c r="B82" s="84"/>
      <c r="C82" s="68"/>
      <c r="D82" s="65"/>
      <c r="E82" s="190"/>
      <c r="F82" s="62"/>
      <c r="G82" s="63"/>
      <c r="H82" s="64" t="str">
        <f t="shared" ca="1" si="7"/>
        <v/>
      </c>
      <c r="I82" s="98"/>
      <c r="J82" s="24"/>
      <c r="K82" s="71"/>
      <c r="L82" s="71"/>
      <c r="M82" s="71"/>
      <c r="N82" s="94"/>
      <c r="O82" s="72"/>
    </row>
    <row r="83" spans="1:15" ht="16.2" thickBot="1">
      <c r="A83" s="36">
        <f t="shared" si="8"/>
        <v>56</v>
      </c>
      <c r="B83" s="84"/>
      <c r="C83" s="68"/>
      <c r="D83" s="65"/>
      <c r="E83" s="190"/>
      <c r="F83" s="62"/>
      <c r="G83" s="63"/>
      <c r="H83" s="64" t="str">
        <f t="shared" ca="1" si="7"/>
        <v/>
      </c>
      <c r="I83" s="98"/>
      <c r="J83" s="24"/>
      <c r="K83" s="71"/>
      <c r="L83" s="71"/>
      <c r="M83" s="71"/>
      <c r="N83" s="94"/>
      <c r="O83" s="72"/>
    </row>
    <row r="84" spans="1:15" ht="16.2" thickBot="1">
      <c r="A84" s="36">
        <f t="shared" si="8"/>
        <v>57</v>
      </c>
      <c r="B84" s="84"/>
      <c r="C84" s="68"/>
      <c r="D84" s="65"/>
      <c r="E84" s="190"/>
      <c r="F84" s="62"/>
      <c r="G84" s="63"/>
      <c r="H84" s="64" t="str">
        <f t="shared" ca="1" si="7"/>
        <v/>
      </c>
      <c r="I84" s="98"/>
      <c r="J84" s="24"/>
      <c r="K84" s="71"/>
      <c r="L84" s="71"/>
      <c r="M84" s="71"/>
      <c r="N84" s="94"/>
      <c r="O84" s="72"/>
    </row>
    <row r="85" spans="1:15" ht="16.2" thickBot="1">
      <c r="A85" s="36">
        <f t="shared" si="8"/>
        <v>58</v>
      </c>
      <c r="B85" s="84"/>
      <c r="C85" s="68"/>
      <c r="D85" s="65"/>
      <c r="E85" s="190"/>
      <c r="F85" s="62"/>
      <c r="G85" s="63"/>
      <c r="H85" s="64" t="str">
        <f t="shared" ca="1" si="7"/>
        <v/>
      </c>
      <c r="I85" s="98"/>
      <c r="J85" s="24"/>
      <c r="K85" s="71"/>
      <c r="L85" s="71"/>
      <c r="M85" s="71"/>
      <c r="N85" s="94"/>
      <c r="O85" s="72"/>
    </row>
    <row r="86" spans="1:15" ht="16.2" thickBot="1">
      <c r="A86" s="36">
        <f t="shared" si="8"/>
        <v>59</v>
      </c>
      <c r="B86" s="84"/>
      <c r="C86" s="68"/>
      <c r="D86" s="65"/>
      <c r="E86" s="190"/>
      <c r="F86" s="62"/>
      <c r="G86" s="63"/>
      <c r="H86" s="64" t="str">
        <f t="shared" ca="1" si="7"/>
        <v/>
      </c>
      <c r="I86" s="98"/>
      <c r="J86" s="24"/>
      <c r="K86" s="71"/>
      <c r="L86" s="71"/>
      <c r="M86" s="71"/>
      <c r="N86" s="94"/>
      <c r="O86" s="72"/>
    </row>
    <row r="87" spans="1:15" ht="16.2" thickBot="1">
      <c r="A87" s="36">
        <f t="shared" si="8"/>
        <v>60</v>
      </c>
      <c r="B87" s="84"/>
      <c r="C87" s="68"/>
      <c r="D87" s="65"/>
      <c r="E87" s="190"/>
      <c r="F87" s="62"/>
      <c r="G87" s="63"/>
      <c r="H87" s="64" t="str">
        <f t="shared" ca="1" si="7"/>
        <v/>
      </c>
      <c r="I87" s="98"/>
      <c r="J87" s="24"/>
      <c r="K87" s="71"/>
      <c r="L87" s="71"/>
      <c r="M87" s="71"/>
      <c r="N87" s="94"/>
      <c r="O87" s="72"/>
    </row>
    <row r="88" spans="1:15" ht="16.2" thickBot="1">
      <c r="A88" s="36">
        <f t="shared" si="3"/>
        <v>61</v>
      </c>
      <c r="B88" s="84"/>
      <c r="C88" s="68"/>
      <c r="D88" s="65"/>
      <c r="E88" s="190"/>
      <c r="F88" s="62"/>
      <c r="G88" s="63"/>
      <c r="H88" s="64" t="str">
        <f t="shared" ca="1" si="7"/>
        <v/>
      </c>
      <c r="I88" s="98"/>
      <c r="J88" s="24"/>
      <c r="K88" s="71"/>
      <c r="L88" s="71"/>
      <c r="M88" s="71"/>
      <c r="N88" s="94"/>
      <c r="O88" s="72"/>
    </row>
    <row r="89" spans="1:15" ht="16.2" thickBot="1">
      <c r="A89" s="36">
        <f t="shared" si="3"/>
        <v>62</v>
      </c>
      <c r="B89" s="84"/>
      <c r="C89" s="68"/>
      <c r="D89" s="65"/>
      <c r="E89" s="190"/>
      <c r="F89" s="62"/>
      <c r="G89" s="63"/>
      <c r="H89" s="64" t="str">
        <f t="shared" ca="1" si="7"/>
        <v/>
      </c>
      <c r="I89" s="98"/>
      <c r="J89" s="24"/>
      <c r="K89" s="71"/>
      <c r="L89" s="71"/>
      <c r="M89" s="71"/>
      <c r="N89" s="94"/>
      <c r="O89" s="72"/>
    </row>
    <row r="90" spans="1:15" ht="16.2" thickBot="1">
      <c r="A90" s="36">
        <f t="shared" si="3"/>
        <v>63</v>
      </c>
      <c r="B90" s="84"/>
      <c r="C90" s="68"/>
      <c r="D90" s="65"/>
      <c r="E90" s="190"/>
      <c r="F90" s="62"/>
      <c r="G90" s="63"/>
      <c r="H90" s="64" t="str">
        <f t="shared" ca="1" si="7"/>
        <v/>
      </c>
      <c r="I90" s="98"/>
      <c r="J90" s="24"/>
      <c r="K90" s="71"/>
      <c r="L90" s="71"/>
      <c r="M90" s="71"/>
      <c r="N90" s="94"/>
      <c r="O90" s="72"/>
    </row>
    <row r="91" spans="1:15" ht="16.2" thickBot="1">
      <c r="A91" s="36">
        <f t="shared" si="3"/>
        <v>64</v>
      </c>
      <c r="B91" s="84"/>
      <c r="C91" s="68"/>
      <c r="D91" s="65"/>
      <c r="E91" s="190"/>
      <c r="F91" s="62"/>
      <c r="G91" s="63"/>
      <c r="H91" s="64" t="str">
        <f t="shared" ca="1" si="7"/>
        <v/>
      </c>
      <c r="I91" s="98"/>
      <c r="J91" s="24"/>
      <c r="K91" s="71"/>
      <c r="L91" s="71"/>
      <c r="M91" s="71"/>
      <c r="N91" s="94"/>
      <c r="O91" s="72"/>
    </row>
    <row r="92" spans="1:15" ht="16.2" thickBot="1">
      <c r="A92" s="36">
        <f t="shared" si="3"/>
        <v>65</v>
      </c>
      <c r="B92" s="84"/>
      <c r="C92" s="68"/>
      <c r="D92" s="65"/>
      <c r="E92" s="190"/>
      <c r="F92" s="62"/>
      <c r="G92" s="63"/>
      <c r="H92" s="64" t="str">
        <f t="shared" ca="1" si="7"/>
        <v/>
      </c>
      <c r="I92" s="98"/>
      <c r="J92" s="24"/>
      <c r="K92" s="71"/>
      <c r="L92" s="71"/>
      <c r="M92" s="71"/>
      <c r="N92" s="94"/>
      <c r="O92" s="72"/>
    </row>
    <row r="93" spans="1:15" ht="16.2" thickBot="1">
      <c r="A93" s="36">
        <f t="shared" si="3"/>
        <v>66</v>
      </c>
      <c r="B93" s="84"/>
      <c r="C93" s="68"/>
      <c r="D93" s="65"/>
      <c r="E93" s="190"/>
      <c r="F93" s="62"/>
      <c r="G93" s="63"/>
      <c r="H93" s="64" t="str">
        <f t="shared" ca="1" si="7"/>
        <v/>
      </c>
      <c r="I93" s="98"/>
      <c r="J93" s="24"/>
      <c r="K93" s="71"/>
      <c r="L93" s="71"/>
      <c r="M93" s="71"/>
      <c r="N93" s="94"/>
      <c r="O93" s="72"/>
    </row>
    <row r="94" spans="1:15" ht="16.2" thickBot="1">
      <c r="A94" s="36">
        <f t="shared" si="3"/>
        <v>67</v>
      </c>
      <c r="B94" s="84"/>
      <c r="C94" s="68"/>
      <c r="D94" s="65"/>
      <c r="E94" s="190"/>
      <c r="F94" s="62"/>
      <c r="G94" s="63"/>
      <c r="H94" s="64" t="str">
        <f t="shared" ca="1" si="7"/>
        <v/>
      </c>
      <c r="I94" s="98"/>
      <c r="J94" s="24"/>
      <c r="K94" s="71"/>
      <c r="L94" s="71"/>
      <c r="M94" s="71"/>
      <c r="N94" s="94"/>
      <c r="O94" s="72"/>
    </row>
    <row r="95" spans="1:15" ht="16.2" thickBot="1">
      <c r="A95" s="36">
        <f t="shared" si="3"/>
        <v>68</v>
      </c>
      <c r="B95" s="84"/>
      <c r="C95" s="68"/>
      <c r="D95" s="65"/>
      <c r="E95" s="190"/>
      <c r="F95" s="62"/>
      <c r="G95" s="63"/>
      <c r="H95" s="64" t="str">
        <f t="shared" ca="1" si="7"/>
        <v/>
      </c>
      <c r="I95" s="98"/>
      <c r="J95" s="24"/>
      <c r="K95" s="71"/>
      <c r="L95" s="71"/>
      <c r="M95" s="71"/>
      <c r="N95" s="94"/>
      <c r="O95" s="72"/>
    </row>
    <row r="96" spans="1:15" ht="16.2" thickBot="1">
      <c r="A96" s="36">
        <f t="shared" si="3"/>
        <v>69</v>
      </c>
      <c r="B96" s="84"/>
      <c r="C96" s="68"/>
      <c r="D96" s="65"/>
      <c r="E96" s="190"/>
      <c r="F96" s="62"/>
      <c r="G96" s="63"/>
      <c r="H96" s="64" t="str">
        <f t="shared" ca="1" si="7"/>
        <v/>
      </c>
      <c r="I96" s="98"/>
      <c r="J96" s="24"/>
      <c r="K96" s="71"/>
      <c r="L96" s="71"/>
      <c r="M96" s="71"/>
      <c r="N96" s="94"/>
      <c r="O96" s="72"/>
    </row>
    <row r="97" spans="1:15" ht="16.2" thickBot="1">
      <c r="A97" s="36">
        <f t="shared" si="3"/>
        <v>70</v>
      </c>
      <c r="B97" s="84"/>
      <c r="C97" s="68"/>
      <c r="D97" s="65"/>
      <c r="E97" s="190"/>
      <c r="F97" s="62"/>
      <c r="G97" s="63"/>
      <c r="H97" s="64" t="str">
        <f t="shared" ca="1" si="7"/>
        <v/>
      </c>
      <c r="I97" s="98"/>
      <c r="J97" s="24"/>
      <c r="K97" s="71"/>
      <c r="L97" s="71"/>
      <c r="M97" s="71"/>
      <c r="N97" s="94"/>
      <c r="O97" s="72"/>
    </row>
    <row r="98" spans="1:15" ht="16.2" thickBot="1">
      <c r="A98" s="36">
        <f t="shared" si="3"/>
        <v>71</v>
      </c>
      <c r="B98" s="84"/>
      <c r="C98" s="68"/>
      <c r="D98" s="65"/>
      <c r="E98" s="190"/>
      <c r="F98" s="62"/>
      <c r="G98" s="63"/>
      <c r="H98" s="64" t="str">
        <f t="shared" ca="1" si="7"/>
        <v/>
      </c>
      <c r="I98" s="98"/>
      <c r="J98" s="24"/>
      <c r="K98" s="71"/>
      <c r="L98" s="71"/>
      <c r="M98" s="71"/>
      <c r="N98" s="94"/>
      <c r="O98" s="72"/>
    </row>
    <row r="99" spans="1:15" ht="16.2" thickBot="1">
      <c r="A99" s="36">
        <f t="shared" si="3"/>
        <v>72</v>
      </c>
      <c r="B99" s="84"/>
      <c r="C99" s="68"/>
      <c r="D99" s="65"/>
      <c r="E99" s="190"/>
      <c r="F99" s="62"/>
      <c r="G99" s="63"/>
      <c r="H99" s="64" t="str">
        <f t="shared" ca="1" si="7"/>
        <v/>
      </c>
      <c r="I99" s="98"/>
      <c r="J99" s="24"/>
      <c r="K99" s="71"/>
      <c r="L99" s="71"/>
      <c r="M99" s="71"/>
      <c r="N99" s="94"/>
      <c r="O99" s="72"/>
    </row>
    <row r="100" spans="1:15" ht="16.2" thickBot="1">
      <c r="A100" s="36">
        <f t="shared" si="3"/>
        <v>73</v>
      </c>
      <c r="B100" s="84"/>
      <c r="C100" s="68"/>
      <c r="D100" s="65"/>
      <c r="E100" s="190"/>
      <c r="F100" s="62"/>
      <c r="G100" s="63"/>
      <c r="H100" s="64" t="str">
        <f t="shared" ca="1" si="7"/>
        <v/>
      </c>
      <c r="I100" s="98"/>
      <c r="J100" s="24"/>
      <c r="K100" s="71"/>
      <c r="L100" s="71"/>
      <c r="M100" s="71"/>
      <c r="N100" s="94"/>
      <c r="O100" s="72"/>
    </row>
    <row r="101" spans="1:15" ht="16.2" thickBot="1">
      <c r="A101" s="36">
        <f t="shared" si="3"/>
        <v>74</v>
      </c>
      <c r="B101" s="84"/>
      <c r="C101" s="68"/>
      <c r="D101" s="65"/>
      <c r="E101" s="190"/>
      <c r="F101" s="62"/>
      <c r="G101" s="63"/>
      <c r="H101" s="64" t="str">
        <f t="shared" ca="1" si="7"/>
        <v/>
      </c>
      <c r="I101" s="98"/>
      <c r="J101" s="24"/>
      <c r="K101" s="71"/>
      <c r="L101" s="71"/>
      <c r="M101" s="71"/>
      <c r="N101" s="94"/>
      <c r="O101" s="72"/>
    </row>
    <row r="102" spans="1:15" ht="16.2" thickBot="1">
      <c r="A102" s="36">
        <f t="shared" si="3"/>
        <v>75</v>
      </c>
      <c r="B102" s="84"/>
      <c r="C102" s="68"/>
      <c r="D102" s="65"/>
      <c r="E102" s="190"/>
      <c r="F102" s="62"/>
      <c r="G102" s="63"/>
      <c r="H102" s="64" t="str">
        <f t="shared" ca="1" si="7"/>
        <v/>
      </c>
      <c r="I102" s="98"/>
      <c r="J102" s="24"/>
      <c r="K102" s="71"/>
      <c r="L102" s="71"/>
      <c r="M102" s="71"/>
      <c r="N102" s="94"/>
      <c r="O102" s="72"/>
    </row>
    <row r="103" spans="1:15" ht="16.2" thickBot="1">
      <c r="A103" s="36">
        <f t="shared" si="3"/>
        <v>76</v>
      </c>
      <c r="B103" s="84"/>
      <c r="C103" s="68"/>
      <c r="D103" s="65"/>
      <c r="E103" s="190"/>
      <c r="F103" s="62"/>
      <c r="G103" s="63"/>
      <c r="H103" s="64" t="str">
        <f t="shared" ca="1" si="7"/>
        <v/>
      </c>
      <c r="I103" s="98"/>
      <c r="J103" s="24"/>
      <c r="K103" s="71"/>
      <c r="L103" s="71"/>
      <c r="M103" s="71"/>
      <c r="N103" s="94"/>
      <c r="O103" s="72"/>
    </row>
    <row r="104" spans="1:15" ht="16.2" thickBot="1">
      <c r="A104" s="36">
        <f t="shared" si="3"/>
        <v>77</v>
      </c>
      <c r="B104" s="84"/>
      <c r="C104" s="68"/>
      <c r="D104" s="65"/>
      <c r="E104" s="190"/>
      <c r="F104" s="62"/>
      <c r="G104" s="63"/>
      <c r="H104" s="64" t="str">
        <f t="shared" ca="1" si="7"/>
        <v/>
      </c>
      <c r="I104" s="98"/>
      <c r="J104" s="24"/>
      <c r="K104" s="71"/>
      <c r="L104" s="71"/>
      <c r="M104" s="71"/>
      <c r="N104" s="94"/>
      <c r="O104" s="72"/>
    </row>
    <row r="105" spans="1:15" ht="16.2" thickBot="1">
      <c r="A105" s="36">
        <f t="shared" si="3"/>
        <v>78</v>
      </c>
      <c r="B105" s="84"/>
      <c r="C105" s="68"/>
      <c r="D105" s="65"/>
      <c r="E105" s="190"/>
      <c r="F105" s="62"/>
      <c r="G105" s="63"/>
      <c r="H105" s="64" t="str">
        <f t="shared" ca="1" si="7"/>
        <v/>
      </c>
      <c r="I105" s="98"/>
      <c r="J105" s="24"/>
      <c r="K105" s="71"/>
      <c r="L105" s="71"/>
      <c r="M105" s="71"/>
      <c r="N105" s="94"/>
      <c r="O105" s="72"/>
    </row>
    <row r="106" spans="1:15" ht="16.2" thickBot="1">
      <c r="A106" s="36">
        <f t="shared" si="3"/>
        <v>79</v>
      </c>
      <c r="B106" s="84"/>
      <c r="C106" s="68"/>
      <c r="D106" s="65"/>
      <c r="E106" s="190"/>
      <c r="F106" s="62"/>
      <c r="G106" s="63"/>
      <c r="H106" s="64" t="str">
        <f t="shared" ca="1" si="7"/>
        <v/>
      </c>
      <c r="I106" s="98"/>
      <c r="J106" s="24"/>
      <c r="K106" s="71"/>
      <c r="L106" s="71"/>
      <c r="M106" s="71"/>
      <c r="N106" s="94"/>
      <c r="O106" s="72"/>
    </row>
    <row r="107" spans="1:15" ht="16.2" thickBot="1">
      <c r="A107" s="36">
        <f t="shared" si="3"/>
        <v>80</v>
      </c>
      <c r="B107" s="84"/>
      <c r="C107" s="68"/>
      <c r="D107" s="65"/>
      <c r="E107" s="190"/>
      <c r="F107" s="62"/>
      <c r="G107" s="63"/>
      <c r="H107" s="64" t="str">
        <f t="shared" ca="1" si="7"/>
        <v/>
      </c>
      <c r="I107" s="98"/>
      <c r="J107" s="24"/>
      <c r="K107" s="71"/>
      <c r="L107" s="71"/>
      <c r="M107" s="71"/>
      <c r="N107" s="94"/>
      <c r="O107" s="72"/>
    </row>
    <row r="108" spans="1:15" ht="16.2" thickBot="1">
      <c r="A108" s="36">
        <f t="shared" si="3"/>
        <v>81</v>
      </c>
      <c r="B108" s="84"/>
      <c r="C108" s="68"/>
      <c r="D108" s="65"/>
      <c r="E108" s="190"/>
      <c r="F108" s="62"/>
      <c r="G108" s="63"/>
      <c r="H108" s="64" t="str">
        <f t="shared" ca="1" si="7"/>
        <v/>
      </c>
      <c r="I108" s="98"/>
      <c r="J108" s="24"/>
      <c r="K108" s="71"/>
      <c r="L108" s="71"/>
      <c r="M108" s="71"/>
      <c r="N108" s="94"/>
      <c r="O108" s="72"/>
    </row>
    <row r="109" spans="1:15" ht="16.2" thickBot="1">
      <c r="A109" s="36">
        <f t="shared" si="3"/>
        <v>82</v>
      </c>
      <c r="B109" s="84"/>
      <c r="C109" s="68"/>
      <c r="D109" s="65"/>
      <c r="E109" s="190"/>
      <c r="F109" s="62"/>
      <c r="G109" s="63"/>
      <c r="H109" s="64" t="str">
        <f t="shared" ca="1" si="7"/>
        <v/>
      </c>
      <c r="I109" s="98"/>
      <c r="J109" s="24"/>
      <c r="K109" s="71"/>
      <c r="L109" s="71"/>
      <c r="M109" s="71"/>
      <c r="N109" s="94"/>
      <c r="O109" s="72"/>
    </row>
    <row r="110" spans="1:15" ht="16.2" thickBot="1">
      <c r="A110" s="36">
        <f t="shared" si="3"/>
        <v>83</v>
      </c>
      <c r="B110" s="84"/>
      <c r="C110" s="68"/>
      <c r="D110" s="65"/>
      <c r="E110" s="190"/>
      <c r="F110" s="62"/>
      <c r="G110" s="63"/>
      <c r="H110" s="64" t="str">
        <f t="shared" ca="1" si="7"/>
        <v/>
      </c>
      <c r="I110" s="98"/>
      <c r="J110" s="24"/>
      <c r="K110" s="71"/>
      <c r="L110" s="71"/>
      <c r="M110" s="71"/>
      <c r="N110" s="94"/>
      <c r="O110" s="72"/>
    </row>
    <row r="111" spans="1:15" ht="16.2" thickBot="1">
      <c r="A111" s="36">
        <f t="shared" si="3"/>
        <v>84</v>
      </c>
      <c r="B111" s="84"/>
      <c r="C111" s="68"/>
      <c r="D111" s="65"/>
      <c r="E111" s="190"/>
      <c r="F111" s="62"/>
      <c r="G111" s="63"/>
      <c r="H111" s="64" t="str">
        <f t="shared" ca="1" si="7"/>
        <v/>
      </c>
      <c r="I111" s="98"/>
      <c r="J111" s="24"/>
      <c r="K111" s="71"/>
      <c r="L111" s="71"/>
      <c r="M111" s="71"/>
      <c r="N111" s="94"/>
      <c r="O111" s="72"/>
    </row>
    <row r="112" spans="1:15" ht="16.2" thickBot="1">
      <c r="A112" s="36">
        <f t="shared" si="3"/>
        <v>85</v>
      </c>
      <c r="B112" s="84"/>
      <c r="C112" s="68"/>
      <c r="D112" s="65"/>
      <c r="E112" s="190"/>
      <c r="F112" s="62"/>
      <c r="G112" s="63"/>
      <c r="H112" s="64" t="str">
        <f t="shared" ca="1" si="7"/>
        <v/>
      </c>
      <c r="I112" s="98"/>
      <c r="J112" s="24"/>
      <c r="K112" s="71"/>
      <c r="L112" s="71"/>
      <c r="M112" s="71"/>
      <c r="N112" s="94"/>
      <c r="O112" s="72"/>
    </row>
    <row r="113" spans="1:15" ht="16.2" thickBot="1">
      <c r="A113" s="36">
        <f t="shared" si="3"/>
        <v>86</v>
      </c>
      <c r="B113" s="84"/>
      <c r="C113" s="68"/>
      <c r="D113" s="65"/>
      <c r="E113" s="190"/>
      <c r="F113" s="62"/>
      <c r="G113" s="63"/>
      <c r="H113" s="64" t="str">
        <f t="shared" ca="1" si="7"/>
        <v/>
      </c>
      <c r="I113" s="98"/>
      <c r="J113" s="24"/>
      <c r="K113" s="71"/>
      <c r="L113" s="71"/>
      <c r="M113" s="71"/>
      <c r="N113" s="94"/>
      <c r="O113" s="72"/>
    </row>
    <row r="114" spans="1:15" ht="16.2" thickBot="1">
      <c r="A114" s="36">
        <f t="shared" si="3"/>
        <v>87</v>
      </c>
      <c r="B114" s="84"/>
      <c r="C114" s="68"/>
      <c r="D114" s="65"/>
      <c r="E114" s="190"/>
      <c r="F114" s="62"/>
      <c r="G114" s="63"/>
      <c r="H114" s="64" t="str">
        <f t="shared" ca="1" si="7"/>
        <v/>
      </c>
      <c r="I114" s="98"/>
      <c r="J114" s="24"/>
      <c r="K114" s="71"/>
      <c r="L114" s="71"/>
      <c r="M114" s="71"/>
      <c r="N114" s="94"/>
      <c r="O114" s="72"/>
    </row>
    <row r="115" spans="1:15" ht="16.2" thickBot="1">
      <c r="A115" s="36">
        <f t="shared" si="3"/>
        <v>88</v>
      </c>
      <c r="B115" s="84"/>
      <c r="C115" s="68"/>
      <c r="D115" s="65"/>
      <c r="E115" s="190"/>
      <c r="F115" s="62"/>
      <c r="G115" s="63"/>
      <c r="H115" s="64" t="str">
        <f t="shared" ca="1" si="7"/>
        <v/>
      </c>
      <c r="I115" s="98"/>
      <c r="J115" s="24"/>
      <c r="K115" s="71"/>
      <c r="L115" s="71"/>
      <c r="M115" s="71"/>
      <c r="N115" s="94"/>
      <c r="O115" s="72"/>
    </row>
    <row r="116" spans="1:15" ht="16.2" thickBot="1">
      <c r="A116" s="36">
        <f>A115+1</f>
        <v>89</v>
      </c>
      <c r="B116" s="84"/>
      <c r="C116" s="68"/>
      <c r="D116" s="65"/>
      <c r="E116" s="190"/>
      <c r="F116" s="62"/>
      <c r="G116" s="63"/>
      <c r="H116" s="64" t="str">
        <f t="shared" ca="1" si="7"/>
        <v/>
      </c>
      <c r="I116" s="98"/>
      <c r="J116" s="24"/>
      <c r="K116" s="71"/>
      <c r="L116" s="71"/>
      <c r="M116" s="71"/>
      <c r="N116" s="94"/>
      <c r="O116" s="72"/>
    </row>
    <row r="117" spans="1:15" ht="16.2" thickBot="1">
      <c r="A117" s="36">
        <f>A116+1</f>
        <v>90</v>
      </c>
      <c r="B117" s="84"/>
      <c r="C117" s="68"/>
      <c r="D117" s="65"/>
      <c r="E117" s="190"/>
      <c r="F117" s="62"/>
      <c r="G117" s="63"/>
      <c r="H117" s="64" t="str">
        <f t="shared" ca="1" si="7"/>
        <v/>
      </c>
      <c r="I117" s="98"/>
      <c r="J117" s="24"/>
      <c r="K117" s="71"/>
      <c r="L117" s="71"/>
      <c r="M117" s="71"/>
      <c r="N117" s="94"/>
      <c r="O117" s="72"/>
    </row>
  </sheetData>
  <sheetProtection password="DD0D" sheet="1" objects="1" scenarios="1" formatCells="0" selectLockedCells="1"/>
  <mergeCells count="89">
    <mergeCell ref="H1:I1"/>
    <mergeCell ref="A2:I2"/>
    <mergeCell ref="C3:H3"/>
    <mergeCell ref="A4:B4"/>
    <mergeCell ref="C4:D4"/>
    <mergeCell ref="E4:F4"/>
    <mergeCell ref="G4:I4"/>
    <mergeCell ref="A5:B5"/>
    <mergeCell ref="C5:D5"/>
    <mergeCell ref="E5:F5"/>
    <mergeCell ref="G5:I5"/>
    <mergeCell ref="A6:B6"/>
    <mergeCell ref="C6:D6"/>
    <mergeCell ref="E6:F6"/>
    <mergeCell ref="G6:I6"/>
    <mergeCell ref="A7:B8"/>
    <mergeCell ref="C7:D8"/>
    <mergeCell ref="E7:F7"/>
    <mergeCell ref="G7:I7"/>
    <mergeCell ref="E8:F8"/>
    <mergeCell ref="G8:I8"/>
    <mergeCell ref="A9:B9"/>
    <mergeCell ref="C9:D9"/>
    <mergeCell ref="E9:F9"/>
    <mergeCell ref="G9:I9"/>
    <mergeCell ref="A14:B14"/>
    <mergeCell ref="C14:D14"/>
    <mergeCell ref="F14:G14"/>
    <mergeCell ref="H14:I14"/>
    <mergeCell ref="A15:B15"/>
    <mergeCell ref="C15:D15"/>
    <mergeCell ref="F15:G15"/>
    <mergeCell ref="H15:I15"/>
    <mergeCell ref="A20:B20"/>
    <mergeCell ref="C20:D20"/>
    <mergeCell ref="F20:G20"/>
    <mergeCell ref="H20:I20"/>
    <mergeCell ref="A21:B21"/>
    <mergeCell ref="C21:D21"/>
    <mergeCell ref="F21:G21"/>
    <mergeCell ref="H21:I21"/>
    <mergeCell ref="A26:B26"/>
    <mergeCell ref="C26:D26"/>
    <mergeCell ref="F26:G26"/>
    <mergeCell ref="H26:I26"/>
    <mergeCell ref="A27:B27"/>
    <mergeCell ref="C27:D27"/>
    <mergeCell ref="F27:G27"/>
    <mergeCell ref="H27:I27"/>
    <mergeCell ref="A34:B34"/>
    <mergeCell ref="C34:D34"/>
    <mergeCell ref="F34:G34"/>
    <mergeCell ref="H34:I34"/>
    <mergeCell ref="A35:B35"/>
    <mergeCell ref="C35:D35"/>
    <mergeCell ref="F35:G35"/>
    <mergeCell ref="H35:I35"/>
    <mergeCell ref="A43:B43"/>
    <mergeCell ref="C43:D43"/>
    <mergeCell ref="F43:G43"/>
    <mergeCell ref="H43:I43"/>
    <mergeCell ref="A44:B44"/>
    <mergeCell ref="C44:D44"/>
    <mergeCell ref="F44:G44"/>
    <mergeCell ref="H44:I44"/>
    <mergeCell ref="A53:B53"/>
    <mergeCell ref="C53:D53"/>
    <mergeCell ref="F53:G53"/>
    <mergeCell ref="H53:I53"/>
    <mergeCell ref="A54:B54"/>
    <mergeCell ref="C54:D54"/>
    <mergeCell ref="F54:G54"/>
    <mergeCell ref="H54:I54"/>
    <mergeCell ref="A63:B63"/>
    <mergeCell ref="C63:D63"/>
    <mergeCell ref="F63:G63"/>
    <mergeCell ref="H63:I63"/>
    <mergeCell ref="A76:B76"/>
    <mergeCell ref="C76:D76"/>
    <mergeCell ref="F76:G76"/>
    <mergeCell ref="H76:I76"/>
    <mergeCell ref="A64:B64"/>
    <mergeCell ref="C64:D64"/>
    <mergeCell ref="F64:G64"/>
    <mergeCell ref="H64:I64"/>
    <mergeCell ref="A75:B75"/>
    <mergeCell ref="C75:D75"/>
    <mergeCell ref="F75:G75"/>
    <mergeCell ref="H75:I75"/>
  </mergeCells>
  <conditionalFormatting sqref="C14:D15 C20:D21 C26:D27 C34:D35 C44:D44 C53:D54 C63:D64">
    <cfRule type="expression" dxfId="3" priority="4" stopIfTrue="1">
      <formula>ISERROR(SEARCH("name of ",$C14))</formula>
    </cfRule>
  </conditionalFormatting>
  <conditionalFormatting sqref="N14 N26 N53 N75">
    <cfRule type="expression" dxfId="2" priority="3" stopIfTrue="1">
      <formula>ISERROR(SEARCH("please!",$N14))</formula>
    </cfRule>
  </conditionalFormatting>
  <conditionalFormatting sqref="C43:D43">
    <cfRule type="expression" dxfId="1" priority="2" stopIfTrue="1">
      <formula>ISERROR(SEARCH("name of ",$C43))</formula>
    </cfRule>
  </conditionalFormatting>
  <conditionalFormatting sqref="N43">
    <cfRule type="expression" dxfId="0" priority="1" stopIfTrue="1">
      <formula>ISERROR(SEARCH("please!",$N43))</formula>
    </cfRule>
  </conditionalFormatting>
  <dataValidations count="8">
    <dataValidation type="list" allowBlank="1" showInputMessage="1" showErrorMessage="1" errorTitle="Invalid Grade" error="Please enter a valid grade - NDP1, NDP6, CLB1, E, F, Novice etc.  Use the picklist to see the grades available for this competition" sqref="G12:G13 G16:G19 G22:G25 G28:G33 G36:G42 G45:G52 G55:G62 G65:G74 G77:G117" xr:uid="{00000000-0002-0000-0100-000000000000}">
      <formula1>GradeDMT</formula1>
    </dataValidation>
    <dataValidation type="list" allowBlank="1" showInputMessage="1" showErrorMessage="1" sqref="C5:D5" xr:uid="{00000000-0002-0000-0100-000001000000}">
      <formula1>Clubnames</formula1>
    </dataValidation>
    <dataValidation type="list" allowBlank="1" showInputMessage="1" showErrorMessage="1" sqref="F63:G64 F20:G21 F44:G44 F34:G35" xr:uid="{00000000-0002-0000-0100-000002000000}">
      <formula1>Jobs</formula1>
    </dataValidation>
    <dataValidation type="list" allowBlank="1" showInputMessage="1" showErrorMessage="1" sqref="F75:G76 F53:G54 F14:G15 F43:G43 F26:G27" xr:uid="{00000000-0002-0000-0100-000003000000}">
      <formula1>Judges</formula1>
    </dataValidation>
    <dataValidation type="list" allowBlank="1" showInputMessage="1" showErrorMessage="1" sqref="H75:I75 H63 H53:I53 H43 H34 H26:I26 H20 H14:I14" xr:uid="{00000000-0002-0000-0100-000004000000}">
      <formula1>When</formula1>
    </dataValidation>
    <dataValidation type="list" allowBlank="1" showInputMessage="1" showErrorMessage="1" sqref="F77:F117 F65:F74 F55:F62 F16:F19 F12:F13 F45:F52 F22:F25 F36:F42 F28:F33" xr:uid="{00000000-0002-0000-0100-000005000000}">
      <formula1>Gender</formula1>
    </dataValidation>
    <dataValidation type="list" allowBlank="1" showInputMessage="1" showErrorMessage="1" sqref="I77:I117 I65:I74 I55:I62 I12:I13 I16:I19 I45:I52 I22:I25 I36:I42 I28:I33" xr:uid="{00000000-0002-0000-0100-000006000000}">
      <formula1>Teams</formula1>
    </dataValidation>
    <dataValidation type="list" allowBlank="1" showInputMessage="1" showErrorMessage="1" errorTitle="Invalid Date" error="Please pick a year from the list. If it is ealier than the oldest one, just pick that." sqref="E12:E13 E16:E19 E22:E25 E28:E33 E36:E42 E45:E52 E55:E62 E65:E74 E77:E117" xr:uid="{00000000-0002-0000-0100-000007000000}">
      <formula1>Years</formula1>
    </dataValidation>
  </dataValidations>
  <pageMargins left="0.75" right="0.75" top="0.65" bottom="0.61" header="0.5" footer="0.5"/>
  <pageSetup paperSize="9" scale="78" fitToHeight="2" orientation="portrait" horizontalDpi="4294967294"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44"/>
  <sheetViews>
    <sheetView tabSelected="1" workbookViewId="0">
      <selection activeCell="A3" sqref="A3:H3"/>
    </sheetView>
  </sheetViews>
  <sheetFormatPr defaultColWidth="9.109375" defaultRowHeight="13.2"/>
  <cols>
    <col min="1" max="1" width="14" style="1" customWidth="1"/>
    <col min="2" max="2" width="17" style="1" customWidth="1"/>
    <col min="3" max="3" width="9.44140625" style="1" customWidth="1"/>
    <col min="4" max="4" width="5.33203125" style="1" customWidth="1"/>
    <col min="5" max="5" width="8.33203125" style="1" bestFit="1" customWidth="1"/>
    <col min="6" max="6" width="4.33203125" style="1" customWidth="1"/>
    <col min="7" max="7" width="21.77734375" style="1" customWidth="1"/>
    <col min="8" max="11" width="27.44140625" style="1" customWidth="1"/>
    <col min="12" max="16384" width="9.109375" style="153"/>
  </cols>
  <sheetData>
    <row r="1" spans="1:11" ht="20.399999999999999">
      <c r="A1" s="261" t="s">
        <v>123</v>
      </c>
      <c r="B1" s="261"/>
      <c r="C1" s="261"/>
      <c r="D1" s="261"/>
      <c r="E1" s="261"/>
      <c r="F1" s="261"/>
      <c r="G1" s="261"/>
      <c r="H1" s="261"/>
    </row>
    <row r="2" spans="1:11" ht="15.6">
      <c r="A2" s="271" t="s">
        <v>281</v>
      </c>
      <c r="B2" s="271"/>
      <c r="C2" s="271"/>
      <c r="D2" s="271"/>
      <c r="E2" s="271"/>
      <c r="F2" s="271"/>
      <c r="G2" s="271"/>
      <c r="H2" s="271"/>
    </row>
    <row r="3" spans="1:11" s="195" customFormat="1" ht="16.2" thickBot="1">
      <c r="A3" s="282" t="s">
        <v>298</v>
      </c>
      <c r="B3" s="282"/>
      <c r="C3" s="282"/>
      <c r="D3" s="282"/>
      <c r="E3" s="282"/>
      <c r="F3" s="282"/>
      <c r="G3" s="282"/>
      <c r="H3" s="282"/>
      <c r="I3" s="1"/>
      <c r="J3" s="1"/>
      <c r="K3" s="1"/>
    </row>
    <row r="4" spans="1:11" s="154" customFormat="1" ht="15.6">
      <c r="A4" s="51" t="str">
        <f>Entries!A4</f>
        <v>Event</v>
      </c>
      <c r="B4" s="283" t="str">
        <f>Entries!C4</f>
        <v>Regional NDP 1 to 6</v>
      </c>
      <c r="C4" s="284"/>
      <c r="D4" s="151"/>
      <c r="E4" s="274" t="str">
        <f>Entries!E4</f>
        <v>Venue</v>
      </c>
      <c r="F4" s="274"/>
      <c r="G4" s="269" t="str">
        <f>IF(Entries!G4="","",Entries!G4)</f>
        <v>Velocity, TS23 3HB</v>
      </c>
      <c r="H4" s="270"/>
      <c r="I4" s="50"/>
      <c r="J4" s="50"/>
      <c r="K4" s="50"/>
    </row>
    <row r="5" spans="1:11" ht="16.2" thickBot="1">
      <c r="A5" s="52" t="str">
        <f>Entries!A5</f>
        <v>Club</v>
      </c>
      <c r="B5" s="285" t="str">
        <f>IF(Entries!C5="","",Entries!C5)</f>
        <v/>
      </c>
      <c r="C5" s="286"/>
      <c r="D5" s="152"/>
      <c r="E5" s="275" t="str">
        <f>Entries!E5</f>
        <v>Date</v>
      </c>
      <c r="F5" s="275"/>
      <c r="G5" s="276">
        <f>IF(Entries!G5="","",Entries!G5)</f>
        <v>43499</v>
      </c>
      <c r="H5" s="277"/>
    </row>
    <row r="6" spans="1:11" ht="10.050000000000001" customHeight="1" thickBot="1">
      <c r="A6" s="53"/>
      <c r="B6" s="54"/>
      <c r="C6" s="55"/>
      <c r="D6" s="55"/>
      <c r="E6" s="55"/>
      <c r="F6" s="53"/>
      <c r="G6" s="56"/>
      <c r="H6" s="56"/>
    </row>
    <row r="7" spans="1:11" ht="15" customHeight="1">
      <c r="A7" s="278" t="s">
        <v>107</v>
      </c>
      <c r="B7" s="279"/>
      <c r="C7" s="155">
        <f>108-COUNTBLANK(Entries!G$12:G$119)</f>
        <v>0</v>
      </c>
      <c r="D7" s="156" t="s">
        <v>82</v>
      </c>
      <c r="E7" s="157">
        <v>7.5</v>
      </c>
      <c r="F7" s="158" t="s">
        <v>83</v>
      </c>
      <c r="G7" s="159">
        <f xml:space="preserve"> E7*C7</f>
        <v>0</v>
      </c>
    </row>
    <row r="8" spans="1:11" ht="15" customHeight="1">
      <c r="A8" s="280" t="s">
        <v>108</v>
      </c>
      <c r="B8" s="281"/>
      <c r="C8" s="160">
        <f>108-COUNTBLANK('Entries DMT'!G$12:G$119)</f>
        <v>0</v>
      </c>
      <c r="D8" s="161" t="s">
        <v>82</v>
      </c>
      <c r="E8" s="162">
        <v>7.5</v>
      </c>
      <c r="F8" s="163" t="s">
        <v>83</v>
      </c>
      <c r="G8" s="164">
        <f xml:space="preserve"> E8*C8</f>
        <v>0</v>
      </c>
    </row>
    <row r="9" spans="1:11" s="192" customFormat="1" ht="15" customHeight="1">
      <c r="A9" s="280" t="s">
        <v>293</v>
      </c>
      <c r="B9" s="281"/>
      <c r="C9" s="194"/>
      <c r="D9" s="161" t="s">
        <v>82</v>
      </c>
      <c r="E9" s="162">
        <v>7.5</v>
      </c>
      <c r="F9" s="163" t="s">
        <v>83</v>
      </c>
      <c r="G9" s="164">
        <f xml:space="preserve"> E9*C9</f>
        <v>0</v>
      </c>
      <c r="H9" s="1"/>
      <c r="I9" s="1"/>
      <c r="J9" s="1"/>
      <c r="K9" s="1"/>
    </row>
    <row r="10" spans="1:11" s="166" customFormat="1" ht="15" customHeight="1" thickBot="1">
      <c r="A10" s="272" t="s">
        <v>109</v>
      </c>
      <c r="B10" s="273"/>
      <c r="C10" s="273"/>
      <c r="D10" s="273"/>
      <c r="E10" s="273"/>
      <c r="F10" s="273"/>
      <c r="G10" s="165">
        <f>SUM(G7:G9)</f>
        <v>0</v>
      </c>
      <c r="H10" s="57"/>
      <c r="I10" s="57"/>
      <c r="J10" s="57"/>
      <c r="K10" s="57"/>
    </row>
    <row r="11" spans="1:11" ht="9.75" customHeight="1">
      <c r="A11" s="300"/>
      <c r="B11" s="300"/>
      <c r="C11" s="300"/>
      <c r="D11" s="300"/>
      <c r="E11" s="300"/>
      <c r="F11" s="300"/>
      <c r="G11" s="300"/>
      <c r="H11" s="300"/>
    </row>
    <row r="12" spans="1:11" s="146" customFormat="1">
      <c r="A12" s="296" t="s">
        <v>282</v>
      </c>
      <c r="B12" s="297"/>
      <c r="C12" s="297"/>
      <c r="D12" s="297"/>
      <c r="E12" s="297"/>
      <c r="F12" s="297"/>
      <c r="G12" s="167"/>
      <c r="H12" s="167"/>
      <c r="I12" s="150"/>
      <c r="J12" s="150"/>
      <c r="K12" s="150"/>
    </row>
    <row r="13" spans="1:11" s="146" customFormat="1" ht="18" customHeight="1">
      <c r="A13" s="298" t="s">
        <v>283</v>
      </c>
      <c r="B13" s="299"/>
      <c r="C13" s="299"/>
      <c r="D13" s="299"/>
      <c r="E13" s="299"/>
      <c r="F13" s="299"/>
      <c r="G13" s="299"/>
      <c r="H13" s="167"/>
    </row>
    <row r="14" spans="1:11" ht="18" customHeight="1">
      <c r="I14" s="168"/>
    </row>
    <row r="15" spans="1:11" ht="18.75" customHeight="1">
      <c r="A15" s="262" t="s">
        <v>53</v>
      </c>
      <c r="B15" s="262"/>
      <c r="C15" s="262"/>
      <c r="D15" s="262"/>
      <c r="E15" s="262"/>
      <c r="F15" s="262"/>
      <c r="G15" s="262"/>
      <c r="H15" s="262"/>
      <c r="I15" s="168"/>
    </row>
    <row r="16" spans="1:11" ht="13.8" thickBot="1"/>
    <row r="17" spans="1:11" ht="21" customHeight="1">
      <c r="A17" s="287" t="s">
        <v>190</v>
      </c>
      <c r="B17" s="288"/>
      <c r="C17" s="288"/>
      <c r="D17" s="288"/>
      <c r="E17" s="288"/>
      <c r="F17" s="288"/>
      <c r="G17" s="288"/>
      <c r="H17" s="289"/>
    </row>
    <row r="18" spans="1:11" s="177" customFormat="1" ht="178.95" customHeight="1">
      <c r="A18" s="290" t="s">
        <v>227</v>
      </c>
      <c r="B18" s="291"/>
      <c r="C18" s="291"/>
      <c r="D18" s="291"/>
      <c r="E18" s="291"/>
      <c r="F18" s="291"/>
      <c r="G18" s="291"/>
      <c r="H18" s="292"/>
      <c r="I18" s="1"/>
      <c r="J18" s="176"/>
      <c r="K18" s="176"/>
    </row>
    <row r="19" spans="1:11" s="177" customFormat="1" ht="34.5" customHeight="1" thickBot="1">
      <c r="A19" s="293" t="s">
        <v>223</v>
      </c>
      <c r="B19" s="294"/>
      <c r="C19" s="294"/>
      <c r="D19" s="294"/>
      <c r="E19" s="294"/>
      <c r="F19" s="294"/>
      <c r="G19" s="294"/>
      <c r="H19" s="295"/>
      <c r="I19" s="176"/>
      <c r="J19" s="176"/>
      <c r="K19" s="176"/>
    </row>
    <row r="20" spans="1:11" ht="24" customHeight="1"/>
    <row r="21" spans="1:11" ht="21" customHeight="1">
      <c r="A21" s="265" t="s">
        <v>11</v>
      </c>
      <c r="B21" s="265"/>
      <c r="C21" s="265"/>
      <c r="D21" s="265"/>
      <c r="E21" s="265"/>
      <c r="F21" s="265"/>
      <c r="G21" s="265"/>
      <c r="H21" s="265"/>
    </row>
    <row r="22" spans="1:11" ht="15" customHeight="1">
      <c r="A22" s="169"/>
      <c r="B22" s="169"/>
      <c r="C22" s="169"/>
      <c r="D22" s="169"/>
      <c r="E22" s="169"/>
      <c r="F22" s="169"/>
      <c r="G22" s="169"/>
      <c r="H22" s="169"/>
    </row>
    <row r="23" spans="1:11" ht="19.05" customHeight="1">
      <c r="A23" s="262" t="s">
        <v>284</v>
      </c>
      <c r="B23" s="262"/>
      <c r="C23" s="262"/>
      <c r="D23" s="262"/>
      <c r="E23" s="262"/>
      <c r="F23" s="262"/>
      <c r="G23" s="262"/>
      <c r="H23" s="262"/>
    </row>
    <row r="24" spans="1:11" ht="15" customHeight="1">
      <c r="A24" s="170"/>
      <c r="B24" s="170"/>
      <c r="C24" s="170"/>
      <c r="D24" s="170"/>
      <c r="E24" s="170"/>
      <c r="F24" s="170"/>
      <c r="G24" s="170"/>
      <c r="H24" s="170"/>
    </row>
    <row r="25" spans="1:11" ht="15" customHeight="1">
      <c r="A25" s="262" t="s">
        <v>84</v>
      </c>
      <c r="B25" s="262"/>
      <c r="C25" s="262"/>
      <c r="D25" s="262"/>
      <c r="E25" s="262"/>
      <c r="F25" s="262"/>
      <c r="G25" s="262"/>
      <c r="H25" s="262"/>
    </row>
    <row r="26" spans="1:11" ht="15">
      <c r="A26" s="171"/>
      <c r="B26" s="171"/>
    </row>
    <row r="27" spans="1:11" ht="31.5" customHeight="1">
      <c r="A27" s="265" t="s">
        <v>12</v>
      </c>
      <c r="B27" s="265"/>
      <c r="C27" s="265"/>
      <c r="D27" s="265"/>
      <c r="E27" s="265"/>
      <c r="F27" s="265"/>
      <c r="G27" s="265"/>
      <c r="H27" s="265"/>
    </row>
    <row r="28" spans="1:11" ht="15" customHeight="1">
      <c r="A28" s="169"/>
      <c r="B28" s="169"/>
      <c r="C28" s="169"/>
      <c r="D28" s="169"/>
      <c r="E28" s="169"/>
      <c r="F28" s="169"/>
      <c r="G28" s="169"/>
      <c r="H28" s="169"/>
    </row>
    <row r="29" spans="1:11" ht="15">
      <c r="A29" s="267" t="s">
        <v>50</v>
      </c>
      <c r="B29" s="267"/>
      <c r="C29" s="268"/>
      <c r="D29" s="268"/>
      <c r="E29" s="268"/>
      <c r="F29" s="268"/>
      <c r="G29" s="268"/>
    </row>
    <row r="30" spans="1:11" ht="15">
      <c r="A30" s="171"/>
      <c r="B30" s="171"/>
      <c r="C30" s="150"/>
      <c r="D30" s="150"/>
      <c r="E30" s="150"/>
      <c r="F30" s="150"/>
      <c r="G30" s="150"/>
    </row>
    <row r="31" spans="1:11" ht="15">
      <c r="A31" s="262" t="s">
        <v>285</v>
      </c>
      <c r="B31" s="262"/>
      <c r="C31" s="262"/>
      <c r="D31" s="262"/>
      <c r="E31" s="262"/>
      <c r="F31" s="262"/>
      <c r="G31" s="262"/>
    </row>
    <row r="32" spans="1:11" ht="15">
      <c r="A32" s="149"/>
      <c r="B32" s="149"/>
      <c r="C32" s="149"/>
      <c r="D32" s="149"/>
      <c r="E32" s="149"/>
      <c r="F32" s="149"/>
      <c r="G32" s="149"/>
    </row>
    <row r="33" spans="1:8" ht="33" customHeight="1">
      <c r="A33" s="262" t="s">
        <v>286</v>
      </c>
      <c r="B33" s="262"/>
      <c r="C33" s="262"/>
      <c r="D33" s="262"/>
      <c r="E33" s="262"/>
      <c r="F33" s="262"/>
      <c r="G33" s="262"/>
      <c r="H33" s="262"/>
    </row>
    <row r="34" spans="1:8" ht="17.25" customHeight="1">
      <c r="A34" s="171"/>
      <c r="B34" s="171"/>
    </row>
    <row r="35" spans="1:8" ht="17.25" customHeight="1">
      <c r="A35" s="265" t="s">
        <v>52</v>
      </c>
      <c r="B35" s="265"/>
    </row>
    <row r="36" spans="1:8" ht="33" customHeight="1">
      <c r="A36" s="262" t="s">
        <v>287</v>
      </c>
      <c r="B36" s="262"/>
      <c r="C36" s="262"/>
      <c r="D36" s="262"/>
      <c r="E36" s="262"/>
      <c r="F36" s="262"/>
      <c r="G36" s="262"/>
      <c r="H36" s="262"/>
    </row>
    <row r="37" spans="1:8" ht="36" customHeight="1">
      <c r="A37" s="264" t="s">
        <v>288</v>
      </c>
      <c r="B37" s="264"/>
      <c r="C37" s="264"/>
      <c r="D37" s="264"/>
      <c r="E37" s="264"/>
      <c r="F37" s="264"/>
      <c r="G37" s="264"/>
      <c r="H37" s="264"/>
    </row>
    <row r="38" spans="1:8" ht="24" customHeight="1">
      <c r="A38" s="262" t="s">
        <v>13</v>
      </c>
      <c r="B38" s="262"/>
      <c r="C38" s="262"/>
      <c r="D38" s="262"/>
      <c r="E38" s="262"/>
      <c r="F38" s="262"/>
      <c r="G38" s="262"/>
      <c r="H38" s="262"/>
    </row>
    <row r="39" spans="1:8" ht="18.75" customHeight="1">
      <c r="A39" s="262" t="s">
        <v>14</v>
      </c>
      <c r="B39" s="262"/>
      <c r="C39" s="262"/>
      <c r="D39" s="262"/>
      <c r="E39" s="262"/>
      <c r="F39" s="262"/>
      <c r="G39" s="262"/>
      <c r="H39" s="262"/>
    </row>
    <row r="40" spans="1:8" ht="17.25" customHeight="1"/>
    <row r="41" spans="1:8" ht="32.25" customHeight="1" thickBot="1">
      <c r="A41" s="266" t="s">
        <v>51</v>
      </c>
      <c r="B41" s="266"/>
      <c r="C41" s="263"/>
      <c r="D41" s="263"/>
      <c r="E41" s="263"/>
      <c r="F41" s="263"/>
      <c r="G41" s="263"/>
      <c r="H41" s="1" t="s">
        <v>15</v>
      </c>
    </row>
    <row r="42" spans="1:8" ht="45.75" customHeight="1">
      <c r="A42" s="172"/>
      <c r="B42" s="172"/>
      <c r="C42" s="173"/>
      <c r="D42" s="173"/>
      <c r="E42" s="173"/>
    </row>
    <row r="43" spans="1:8" ht="16.2" thickBot="1">
      <c r="A43" s="174" t="s">
        <v>16</v>
      </c>
      <c r="B43" s="263"/>
      <c r="C43" s="263"/>
      <c r="D43" s="263"/>
      <c r="E43" s="263"/>
      <c r="F43" s="263"/>
      <c r="G43" s="174" t="s">
        <v>17</v>
      </c>
      <c r="H43" s="15"/>
    </row>
    <row r="44" spans="1:8" ht="15.6">
      <c r="A44" s="175"/>
      <c r="B44" s="175"/>
      <c r="C44" s="173"/>
      <c r="D44" s="173"/>
      <c r="E44" s="173"/>
    </row>
  </sheetData>
  <sheetProtection selectLockedCells="1"/>
  <mergeCells count="35">
    <mergeCell ref="A21:H21"/>
    <mergeCell ref="B4:C4"/>
    <mergeCell ref="B5:C5"/>
    <mergeCell ref="A17:H17"/>
    <mergeCell ref="A18:H18"/>
    <mergeCell ref="A19:H19"/>
    <mergeCell ref="A9:B9"/>
    <mergeCell ref="A15:H15"/>
    <mergeCell ref="A12:F12"/>
    <mergeCell ref="A13:G13"/>
    <mergeCell ref="A11:H11"/>
    <mergeCell ref="A2:H2"/>
    <mergeCell ref="A10:F10"/>
    <mergeCell ref="E4:F4"/>
    <mergeCell ref="E5:F5"/>
    <mergeCell ref="G5:H5"/>
    <mergeCell ref="A7:B7"/>
    <mergeCell ref="A8:B8"/>
    <mergeCell ref="A3:H3"/>
    <mergeCell ref="A1:H1"/>
    <mergeCell ref="A38:H38"/>
    <mergeCell ref="C41:G41"/>
    <mergeCell ref="B43:F43"/>
    <mergeCell ref="A37:H37"/>
    <mergeCell ref="A35:B35"/>
    <mergeCell ref="A39:H39"/>
    <mergeCell ref="A41:B41"/>
    <mergeCell ref="A33:H33"/>
    <mergeCell ref="A23:H23"/>
    <mergeCell ref="A25:H25"/>
    <mergeCell ref="A27:H27"/>
    <mergeCell ref="A29:G29"/>
    <mergeCell ref="A31:G31"/>
    <mergeCell ref="A36:H36"/>
    <mergeCell ref="G4:H4"/>
  </mergeCells>
  <phoneticPr fontId="7" type="noConversion"/>
  <hyperlinks>
    <hyperlink ref="A13" r:id="rId1" xr:uid="{C811DFFA-AA14-F94E-8FE2-4D51AAFAC703}"/>
  </hyperlinks>
  <pageMargins left="0.74803149606299213" right="0.74803149606299213" top="0.39370078740157483" bottom="0.98425196850393704" header="0.31496062992125984" footer="0.51181102362204722"/>
  <pageSetup paperSize="9" scale="85" orientation="portrait" horizontalDpi="4294967294"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0</xdr:col>
                    <xdr:colOff>152400</xdr:colOff>
                    <xdr:row>18</xdr:row>
                    <xdr:rowOff>60960</xdr:rowOff>
                  </from>
                  <to>
                    <xdr:col>0</xdr:col>
                    <xdr:colOff>670560</xdr:colOff>
                    <xdr:row>18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zoomScaleNormal="100" workbookViewId="0">
      <selection sqref="A1:B1"/>
    </sheetView>
  </sheetViews>
  <sheetFormatPr defaultColWidth="9.109375" defaultRowHeight="13.2"/>
  <cols>
    <col min="1" max="1" width="35.6640625" style="178" customWidth="1"/>
    <col min="2" max="2" width="60.6640625" style="178" customWidth="1"/>
    <col min="3" max="3" width="10.6640625" style="178" customWidth="1"/>
    <col min="4" max="4" width="24.6640625" style="178" customWidth="1"/>
    <col min="5" max="5" width="2.6640625" style="178" hidden="1" customWidth="1"/>
    <col min="6" max="16384" width="9.109375" style="178"/>
  </cols>
  <sheetData>
    <row r="1" spans="1:5" ht="39.75" customHeight="1">
      <c r="A1" s="305" t="s">
        <v>220</v>
      </c>
      <c r="B1" s="305"/>
      <c r="C1" s="185"/>
      <c r="D1" s="186" t="s">
        <v>224</v>
      </c>
      <c r="E1" s="185"/>
    </row>
    <row r="2" spans="1:5" ht="157.05000000000001" customHeight="1">
      <c r="A2" s="301" t="s">
        <v>225</v>
      </c>
      <c r="B2" s="301"/>
      <c r="C2" s="301"/>
      <c r="D2" s="301"/>
      <c r="E2" s="301"/>
    </row>
    <row r="3" spans="1:5" s="179" customFormat="1" ht="22.05" customHeight="1">
      <c r="A3" s="302" t="s">
        <v>191</v>
      </c>
      <c r="B3" s="302"/>
      <c r="C3" s="302"/>
      <c r="D3" s="302"/>
      <c r="E3" s="302"/>
    </row>
    <row r="4" spans="1:5" ht="49.5" customHeight="1">
      <c r="A4" s="301" t="s">
        <v>196</v>
      </c>
      <c r="B4" s="301"/>
      <c r="C4" s="301"/>
      <c r="D4" s="301"/>
      <c r="E4" s="301"/>
    </row>
    <row r="5" spans="1:5" s="6" customFormat="1" ht="22.05" customHeight="1">
      <c r="A5" s="303" t="s">
        <v>192</v>
      </c>
      <c r="B5" s="303"/>
      <c r="C5" s="303"/>
      <c r="D5" s="303"/>
      <c r="E5" s="303"/>
    </row>
    <row r="6" spans="1:5" ht="57" customHeight="1">
      <c r="A6" s="301" t="s">
        <v>197</v>
      </c>
      <c r="B6" s="301"/>
      <c r="C6" s="301"/>
      <c r="D6" s="301"/>
      <c r="E6" s="301"/>
    </row>
    <row r="7" spans="1:5" s="6" customFormat="1" ht="22.05" customHeight="1">
      <c r="A7" s="303" t="s">
        <v>193</v>
      </c>
      <c r="B7" s="303"/>
      <c r="C7" s="303"/>
      <c r="D7" s="303"/>
      <c r="E7" s="303"/>
    </row>
    <row r="8" spans="1:5" ht="39" customHeight="1">
      <c r="A8" s="301" t="s">
        <v>194</v>
      </c>
      <c r="B8" s="301"/>
      <c r="C8" s="301"/>
      <c r="D8" s="301"/>
      <c r="E8" s="301"/>
    </row>
    <row r="9" spans="1:5" ht="66.75" customHeight="1">
      <c r="A9" s="301" t="s">
        <v>209</v>
      </c>
      <c r="B9" s="301"/>
      <c r="C9" s="301"/>
      <c r="D9" s="301"/>
      <c r="E9" s="301"/>
    </row>
    <row r="10" spans="1:5" s="6" customFormat="1" ht="22.05" customHeight="1">
      <c r="A10" s="303" t="s">
        <v>195</v>
      </c>
      <c r="B10" s="303"/>
      <c r="C10" s="303"/>
      <c r="D10" s="303"/>
      <c r="E10" s="303"/>
    </row>
    <row r="11" spans="1:5" ht="61.5" customHeight="1">
      <c r="A11" s="301" t="s">
        <v>219</v>
      </c>
      <c r="B11" s="301"/>
      <c r="C11" s="301"/>
      <c r="D11" s="301"/>
      <c r="E11" s="301"/>
    </row>
    <row r="12" spans="1:5" ht="102" customHeight="1">
      <c r="A12" s="301" t="s">
        <v>208</v>
      </c>
      <c r="B12" s="301"/>
      <c r="C12" s="301"/>
      <c r="D12" s="301"/>
      <c r="E12" s="301"/>
    </row>
    <row r="13" spans="1:5" s="6" customFormat="1" ht="22.05" customHeight="1">
      <c r="A13" s="303" t="s">
        <v>204</v>
      </c>
      <c r="B13" s="303"/>
      <c r="C13" s="303"/>
      <c r="D13" s="303"/>
      <c r="E13" s="303"/>
    </row>
    <row r="14" spans="1:5" ht="43.5" customHeight="1">
      <c r="A14" s="301" t="s">
        <v>206</v>
      </c>
      <c r="B14" s="301"/>
      <c r="C14" s="301"/>
      <c r="D14" s="301"/>
      <c r="E14" s="301"/>
    </row>
    <row r="15" spans="1:5" s="6" customFormat="1" ht="22.05" customHeight="1">
      <c r="A15" s="303" t="s">
        <v>205</v>
      </c>
      <c r="B15" s="303"/>
      <c r="C15" s="303"/>
      <c r="D15" s="303"/>
      <c r="E15" s="303"/>
    </row>
    <row r="16" spans="1:5" ht="39.75" customHeight="1">
      <c r="A16" s="301" t="s">
        <v>207</v>
      </c>
      <c r="B16" s="301"/>
      <c r="C16" s="301"/>
      <c r="D16" s="301"/>
      <c r="E16" s="301"/>
    </row>
    <row r="17" spans="1:5" s="6" customFormat="1" ht="22.05" customHeight="1">
      <c r="A17" s="303" t="s">
        <v>198</v>
      </c>
      <c r="B17" s="303"/>
      <c r="C17" s="303"/>
      <c r="D17" s="303"/>
      <c r="E17" s="303"/>
    </row>
    <row r="18" spans="1:5" ht="95.25" customHeight="1">
      <c r="A18" s="301" t="s">
        <v>289</v>
      </c>
      <c r="B18" s="301"/>
      <c r="C18" s="301"/>
      <c r="D18" s="301"/>
      <c r="E18" s="301"/>
    </row>
    <row r="19" spans="1:5" s="6" customFormat="1" ht="22.05" customHeight="1">
      <c r="A19" s="303" t="s">
        <v>199</v>
      </c>
      <c r="B19" s="303"/>
      <c r="C19" s="303"/>
      <c r="D19" s="303"/>
      <c r="E19" s="303"/>
    </row>
    <row r="20" spans="1:5" ht="130.5" customHeight="1">
      <c r="A20" s="301" t="s">
        <v>290</v>
      </c>
      <c r="B20" s="301"/>
      <c r="C20" s="301"/>
      <c r="D20" s="301"/>
      <c r="E20" s="301"/>
    </row>
    <row r="21" spans="1:5" s="6" customFormat="1" ht="22.05" customHeight="1">
      <c r="A21" s="303" t="s">
        <v>200</v>
      </c>
      <c r="B21" s="303"/>
      <c r="C21" s="303"/>
      <c r="D21" s="303"/>
      <c r="E21" s="303"/>
    </row>
    <row r="22" spans="1:5" ht="45.75" customHeight="1">
      <c r="A22" s="301" t="s">
        <v>201</v>
      </c>
      <c r="B22" s="301"/>
      <c r="C22" s="301"/>
      <c r="D22" s="301"/>
      <c r="E22" s="301"/>
    </row>
    <row r="23" spans="1:5" s="6" customFormat="1" ht="22.05" customHeight="1">
      <c r="A23" s="303" t="s">
        <v>202</v>
      </c>
      <c r="B23" s="303"/>
      <c r="C23" s="303"/>
      <c r="D23" s="303"/>
      <c r="E23" s="303"/>
    </row>
    <row r="24" spans="1:5" ht="21" customHeight="1">
      <c r="A24" s="301" t="s">
        <v>203</v>
      </c>
      <c r="B24" s="301"/>
      <c r="C24" s="301"/>
      <c r="D24" s="301"/>
      <c r="E24" s="301"/>
    </row>
    <row r="25" spans="1:5" ht="51" customHeight="1">
      <c r="A25" s="301" t="s">
        <v>210</v>
      </c>
      <c r="B25" s="301"/>
      <c r="C25" s="301"/>
      <c r="D25" s="301"/>
      <c r="E25" s="301"/>
    </row>
    <row r="26" spans="1:5" s="6" customFormat="1" ht="22.05" customHeight="1">
      <c r="A26" s="303" t="s">
        <v>216</v>
      </c>
      <c r="B26" s="303"/>
      <c r="C26" s="303"/>
      <c r="D26" s="303"/>
      <c r="E26" s="303"/>
    </row>
    <row r="27" spans="1:5" ht="37.5" customHeight="1">
      <c r="A27" s="301" t="s">
        <v>217</v>
      </c>
      <c r="B27" s="301"/>
      <c r="C27" s="301"/>
      <c r="D27" s="301"/>
      <c r="E27" s="301"/>
    </row>
    <row r="28" spans="1:5" ht="22.05" customHeight="1">
      <c r="A28" s="303" t="s">
        <v>218</v>
      </c>
      <c r="B28" s="303"/>
      <c r="C28" s="303"/>
      <c r="D28" s="303"/>
      <c r="E28" s="303"/>
    </row>
    <row r="29" spans="1:5" ht="28.5" customHeight="1">
      <c r="A29" s="306" t="s">
        <v>221</v>
      </c>
      <c r="B29" s="307"/>
      <c r="C29" s="307"/>
      <c r="D29" s="307"/>
      <c r="E29" s="187"/>
    </row>
    <row r="30" spans="1:5" ht="64.5" customHeight="1">
      <c r="A30" s="301" t="s">
        <v>226</v>
      </c>
      <c r="B30" s="301"/>
      <c r="C30" s="301"/>
      <c r="D30" s="301"/>
      <c r="E30" s="301"/>
    </row>
    <row r="31" spans="1:5" ht="36" customHeight="1">
      <c r="A31" s="184" t="s">
        <v>215</v>
      </c>
      <c r="B31" s="308"/>
      <c r="C31" s="308"/>
      <c r="D31" s="308"/>
      <c r="E31" s="180"/>
    </row>
    <row r="32" spans="1:5" s="182" customFormat="1" ht="36" customHeight="1">
      <c r="A32" s="184" t="s">
        <v>222</v>
      </c>
      <c r="B32" s="183"/>
      <c r="C32" s="184" t="s">
        <v>214</v>
      </c>
      <c r="D32" s="183"/>
      <c r="E32" s="181"/>
    </row>
    <row r="33" spans="1:5" ht="36" customHeight="1">
      <c r="A33" s="184" t="s">
        <v>291</v>
      </c>
      <c r="B33" s="304"/>
      <c r="C33" s="304"/>
      <c r="D33" s="304"/>
      <c r="E33" s="180"/>
    </row>
    <row r="34" spans="1:5" s="182" customFormat="1" ht="36" customHeight="1">
      <c r="A34" s="184" t="s">
        <v>213</v>
      </c>
      <c r="B34" s="183"/>
      <c r="C34" s="184" t="s">
        <v>214</v>
      </c>
      <c r="D34" s="183"/>
      <c r="E34" s="181"/>
    </row>
    <row r="35" spans="1:5" ht="36" customHeight="1"/>
    <row r="36" spans="1:5" ht="36" customHeight="1"/>
    <row r="37" spans="1:5" ht="36" customHeight="1"/>
    <row r="38" spans="1:5" ht="36" customHeight="1"/>
    <row r="39" spans="1:5" ht="36" customHeight="1"/>
    <row r="40" spans="1:5" ht="36" customHeight="1"/>
  </sheetData>
  <mergeCells count="32">
    <mergeCell ref="A30:E30"/>
    <mergeCell ref="B33:D33"/>
    <mergeCell ref="A1:B1"/>
    <mergeCell ref="A29:D29"/>
    <mergeCell ref="A25:E25"/>
    <mergeCell ref="A28:E28"/>
    <mergeCell ref="A26:E26"/>
    <mergeCell ref="A27:E27"/>
    <mergeCell ref="B31:D31"/>
    <mergeCell ref="A19:E19"/>
    <mergeCell ref="A20:E20"/>
    <mergeCell ref="A21:E21"/>
    <mergeCell ref="A22:E22"/>
    <mergeCell ref="A23:E23"/>
    <mergeCell ref="A24:E24"/>
    <mergeCell ref="A13:E13"/>
    <mergeCell ref="A15:E15"/>
    <mergeCell ref="A17:E17"/>
    <mergeCell ref="A14:E14"/>
    <mergeCell ref="A16:E16"/>
    <mergeCell ref="A18:E18"/>
    <mergeCell ref="A12:E12"/>
    <mergeCell ref="A2:E2"/>
    <mergeCell ref="A3:E3"/>
    <mergeCell ref="A5:E5"/>
    <mergeCell ref="A4:E4"/>
    <mergeCell ref="A6:E6"/>
    <mergeCell ref="A7:E7"/>
    <mergeCell ref="A8:E8"/>
    <mergeCell ref="A9:E9"/>
    <mergeCell ref="A10:E10"/>
    <mergeCell ref="A11:E11"/>
  </mergeCells>
  <pageMargins left="0.70866141732283472" right="0.70866141732283472" top="0.74803149606299213" bottom="0.74803149606299213" header="0.31496062992125984" footer="0.31496062992125984"/>
  <pageSetup paperSize="9" scale="69" fitToHeight="0" orientation="portrait" r:id="rId1"/>
  <rowBreaks count="1" manualBreakCount="1">
    <brk id="2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9"/>
  <sheetViews>
    <sheetView zoomScale="130" zoomScaleNormal="130" workbookViewId="0">
      <selection activeCell="B1" sqref="B1"/>
    </sheetView>
  </sheetViews>
  <sheetFormatPr defaultColWidth="9.109375" defaultRowHeight="13.2"/>
  <cols>
    <col min="1" max="1" width="4" style="76" customWidth="1"/>
    <col min="2" max="2" width="107.44140625" style="76" customWidth="1"/>
    <col min="3" max="16384" width="9.109375" style="76"/>
  </cols>
  <sheetData>
    <row r="1" spans="1:2" ht="20.399999999999999">
      <c r="B1" s="143" t="s">
        <v>126</v>
      </c>
    </row>
    <row r="2" spans="1:2">
      <c r="B2" s="146"/>
    </row>
    <row r="3" spans="1:2" ht="26.25" customHeight="1">
      <c r="A3" s="311" t="s">
        <v>121</v>
      </c>
      <c r="B3" s="312"/>
    </row>
    <row r="4" spans="1:2">
      <c r="B4" s="146"/>
    </row>
    <row r="5" spans="1:2">
      <c r="A5" s="309" t="s">
        <v>70</v>
      </c>
      <c r="B5" s="310"/>
    </row>
    <row r="6" spans="1:2">
      <c r="A6" s="76">
        <v>1</v>
      </c>
      <c r="B6" s="144" t="s">
        <v>127</v>
      </c>
    </row>
    <row r="7" spans="1:2">
      <c r="A7" s="76">
        <v>2</v>
      </c>
      <c r="B7" s="145" t="s">
        <v>69</v>
      </c>
    </row>
    <row r="8" spans="1:2">
      <c r="A8" s="76">
        <v>3</v>
      </c>
      <c r="B8" s="144" t="s">
        <v>93</v>
      </c>
    </row>
    <row r="9" spans="1:2">
      <c r="A9" s="76">
        <v>4</v>
      </c>
      <c r="B9" s="145" t="s">
        <v>68</v>
      </c>
    </row>
    <row r="10" spans="1:2">
      <c r="A10" s="76">
        <v>5</v>
      </c>
      <c r="B10" s="145" t="s">
        <v>67</v>
      </c>
    </row>
    <row r="11" spans="1:2">
      <c r="A11" s="76">
        <v>6</v>
      </c>
      <c r="B11" s="145" t="s">
        <v>66</v>
      </c>
    </row>
    <row r="12" spans="1:2">
      <c r="A12" s="76">
        <v>7</v>
      </c>
      <c r="B12" s="145" t="s">
        <v>65</v>
      </c>
    </row>
    <row r="13" spans="1:2">
      <c r="A13" s="76">
        <v>8</v>
      </c>
      <c r="B13" s="145" t="s">
        <v>64</v>
      </c>
    </row>
    <row r="14" spans="1:2">
      <c r="A14" s="76">
        <v>9</v>
      </c>
      <c r="B14" s="145" t="s">
        <v>63</v>
      </c>
    </row>
    <row r="15" spans="1:2">
      <c r="A15" s="76">
        <v>10</v>
      </c>
      <c r="B15" s="144" t="s">
        <v>128</v>
      </c>
    </row>
    <row r="16" spans="1:2" ht="26.4">
      <c r="A16" s="76">
        <v>11</v>
      </c>
      <c r="B16" s="124" t="s">
        <v>62</v>
      </c>
    </row>
    <row r="17" spans="2:2" ht="26.4">
      <c r="B17" s="147" t="s">
        <v>129</v>
      </c>
    </row>
    <row r="18" spans="2:2">
      <c r="B18" s="148" t="s">
        <v>72</v>
      </c>
    </row>
    <row r="19" spans="2:2">
      <c r="B19" s="146"/>
    </row>
  </sheetData>
  <sheetProtection selectLockedCells="1"/>
  <mergeCells count="2">
    <mergeCell ref="A5:B5"/>
    <mergeCell ref="A3:B3"/>
  </mergeCells>
  <phoneticPr fontId="7" type="noConversion"/>
  <pageMargins left="0.75" right="0.75" top="1" bottom="1" header="0.5" footer="0.5"/>
  <pageSetup paperSize="9" scale="79" orientation="portrait" horizontalDpi="4294967294"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H22"/>
  <sheetViews>
    <sheetView workbookViewId="0">
      <selection activeCell="D7" sqref="D7"/>
    </sheetView>
  </sheetViews>
  <sheetFormatPr defaultColWidth="9.109375" defaultRowHeight="13.2"/>
  <cols>
    <col min="1" max="1" width="19.44140625" style="11" bestFit="1" customWidth="1"/>
    <col min="2" max="2" width="34.77734375" style="11" customWidth="1"/>
    <col min="3" max="3" width="15.109375" style="12" customWidth="1"/>
    <col min="4" max="4" width="15.6640625" style="12" customWidth="1"/>
    <col min="5" max="5" width="9.109375" style="12" bestFit="1"/>
    <col min="6" max="6" width="14.44140625" style="12" bestFit="1" customWidth="1"/>
    <col min="7" max="7" width="33.44140625" style="12" bestFit="1" customWidth="1"/>
    <col min="8" max="8" width="17.44140625" style="12" bestFit="1" customWidth="1"/>
    <col min="9" max="16384" width="9.109375" style="11"/>
  </cols>
  <sheetData>
    <row r="1" spans="1:8" s="92" customFormat="1" ht="17.399999999999999">
      <c r="A1" s="90" t="s">
        <v>18</v>
      </c>
      <c r="B1" s="91" t="s">
        <v>4</v>
      </c>
      <c r="C1" s="14" t="s">
        <v>7</v>
      </c>
      <c r="D1" s="14" t="s">
        <v>3</v>
      </c>
      <c r="E1" s="14" t="s">
        <v>119</v>
      </c>
      <c r="F1" s="14" t="s">
        <v>120</v>
      </c>
      <c r="G1" s="14" t="s">
        <v>211</v>
      </c>
      <c r="H1" s="14" t="s">
        <v>40</v>
      </c>
    </row>
    <row r="2" spans="1:8" s="92" customFormat="1" ht="17.399999999999999">
      <c r="A2" s="90"/>
      <c r="B2" s="91" t="s">
        <v>41</v>
      </c>
      <c r="C2" s="14" t="s">
        <v>41</v>
      </c>
      <c r="D2" s="14" t="s">
        <v>41</v>
      </c>
      <c r="E2" s="14" t="s">
        <v>41</v>
      </c>
      <c r="F2" s="14" t="s">
        <v>41</v>
      </c>
      <c r="G2" s="14" t="s">
        <v>41</v>
      </c>
      <c r="H2" s="14" t="s">
        <v>41</v>
      </c>
    </row>
    <row r="3" spans="1:8">
      <c r="A3" s="118" t="s">
        <v>232</v>
      </c>
      <c r="B3" s="119" t="s">
        <v>292</v>
      </c>
      <c r="C3" s="120" t="s">
        <v>292</v>
      </c>
      <c r="D3" s="121"/>
      <c r="E3" s="121"/>
      <c r="F3" s="193" t="s">
        <v>292</v>
      </c>
      <c r="G3" s="121"/>
      <c r="H3" s="121"/>
    </row>
    <row r="4" spans="1:8">
      <c r="A4" s="118" t="s">
        <v>233</v>
      </c>
      <c r="B4" s="119" t="s">
        <v>292</v>
      </c>
      <c r="C4" s="120" t="s">
        <v>292</v>
      </c>
      <c r="D4" s="121" t="s">
        <v>234</v>
      </c>
      <c r="E4" s="121">
        <v>121528</v>
      </c>
      <c r="F4" s="193" t="s">
        <v>292</v>
      </c>
      <c r="G4" s="121" t="s">
        <v>235</v>
      </c>
      <c r="H4" s="121" t="s">
        <v>236</v>
      </c>
    </row>
    <row r="5" spans="1:8">
      <c r="A5" s="118" t="s">
        <v>237</v>
      </c>
      <c r="B5" s="119" t="s">
        <v>292</v>
      </c>
      <c r="C5" s="120" t="s">
        <v>292</v>
      </c>
      <c r="D5" s="121" t="s">
        <v>238</v>
      </c>
      <c r="E5" s="121">
        <v>42170</v>
      </c>
      <c r="F5" s="193" t="s">
        <v>292</v>
      </c>
      <c r="G5" s="121" t="s">
        <v>239</v>
      </c>
      <c r="H5" s="88" t="s">
        <v>240</v>
      </c>
    </row>
    <row r="6" spans="1:8">
      <c r="A6" s="118" t="s">
        <v>241</v>
      </c>
      <c r="B6" s="119" t="s">
        <v>292</v>
      </c>
      <c r="C6" s="120" t="s">
        <v>292</v>
      </c>
      <c r="D6" s="121" t="s">
        <v>242</v>
      </c>
      <c r="E6" s="121">
        <v>41551</v>
      </c>
      <c r="F6" s="193" t="s">
        <v>292</v>
      </c>
      <c r="G6" s="121" t="s">
        <v>243</v>
      </c>
      <c r="H6" s="121"/>
    </row>
    <row r="7" spans="1:8">
      <c r="A7" s="118" t="s">
        <v>244</v>
      </c>
      <c r="B7" s="119" t="s">
        <v>292</v>
      </c>
      <c r="C7" s="120" t="s">
        <v>292</v>
      </c>
      <c r="D7" s="121"/>
      <c r="E7" s="121"/>
      <c r="F7" s="193" t="s">
        <v>292</v>
      </c>
      <c r="G7" s="121"/>
      <c r="H7" s="121"/>
    </row>
    <row r="8" spans="1:8">
      <c r="A8" s="118" t="s">
        <v>245</v>
      </c>
      <c r="B8" s="119" t="s">
        <v>292</v>
      </c>
      <c r="C8" s="120" t="s">
        <v>292</v>
      </c>
      <c r="D8" s="121" t="s">
        <v>246</v>
      </c>
      <c r="E8" s="121">
        <v>41552</v>
      </c>
      <c r="F8" s="193" t="s">
        <v>292</v>
      </c>
      <c r="G8" s="121" t="s">
        <v>247</v>
      </c>
      <c r="H8" s="121" t="s">
        <v>248</v>
      </c>
    </row>
    <row r="9" spans="1:8">
      <c r="A9" s="118" t="s">
        <v>249</v>
      </c>
      <c r="B9" s="119" t="s">
        <v>292</v>
      </c>
      <c r="C9" s="120" t="s">
        <v>292</v>
      </c>
      <c r="D9" s="121" t="s">
        <v>250</v>
      </c>
      <c r="E9" s="121">
        <v>41456</v>
      </c>
      <c r="F9" s="193" t="s">
        <v>292</v>
      </c>
      <c r="G9" s="121" t="s">
        <v>251</v>
      </c>
      <c r="H9" s="88"/>
    </row>
    <row r="10" spans="1:8">
      <c r="A10" s="118" t="s">
        <v>252</v>
      </c>
      <c r="B10" s="119" t="s">
        <v>292</v>
      </c>
      <c r="C10" s="120" t="s">
        <v>292</v>
      </c>
      <c r="D10" s="121" t="s">
        <v>253</v>
      </c>
      <c r="E10" s="121">
        <v>90057</v>
      </c>
      <c r="F10" s="193" t="s">
        <v>292</v>
      </c>
      <c r="G10" s="121" t="s">
        <v>254</v>
      </c>
      <c r="H10" s="88"/>
    </row>
    <row r="11" spans="1:8">
      <c r="A11" s="118" t="s">
        <v>255</v>
      </c>
      <c r="B11" s="119" t="s">
        <v>292</v>
      </c>
      <c r="C11" s="120" t="s">
        <v>292</v>
      </c>
      <c r="D11" s="121" t="s">
        <v>256</v>
      </c>
      <c r="E11" s="121">
        <v>42075</v>
      </c>
      <c r="F11" s="193" t="s">
        <v>292</v>
      </c>
      <c r="G11" s="121" t="s">
        <v>257</v>
      </c>
      <c r="H11" s="88" t="s">
        <v>258</v>
      </c>
    </row>
    <row r="12" spans="1:8">
      <c r="A12" s="118" t="s">
        <v>259</v>
      </c>
      <c r="B12" s="119" t="s">
        <v>292</v>
      </c>
      <c r="C12" s="120" t="s">
        <v>292</v>
      </c>
      <c r="D12" s="121" t="s">
        <v>260</v>
      </c>
      <c r="E12" s="121">
        <v>41430</v>
      </c>
      <c r="F12" s="193" t="s">
        <v>292</v>
      </c>
      <c r="G12" s="121" t="s">
        <v>261</v>
      </c>
      <c r="H12" s="88" t="s">
        <v>262</v>
      </c>
    </row>
    <row r="13" spans="1:8">
      <c r="A13" s="118" t="s">
        <v>263</v>
      </c>
      <c r="B13" s="119" t="s">
        <v>292</v>
      </c>
      <c r="C13" s="120" t="s">
        <v>292</v>
      </c>
      <c r="D13" s="121" t="s">
        <v>264</v>
      </c>
      <c r="E13" s="121">
        <v>41490</v>
      </c>
      <c r="F13" s="193" t="s">
        <v>292</v>
      </c>
      <c r="G13" s="121" t="s">
        <v>265</v>
      </c>
      <c r="H13" s="88"/>
    </row>
    <row r="14" spans="1:8">
      <c r="A14" s="118" t="s">
        <v>266</v>
      </c>
      <c r="B14" s="119" t="s">
        <v>292</v>
      </c>
      <c r="C14" s="120" t="s">
        <v>292</v>
      </c>
      <c r="D14" s="121" t="s">
        <v>267</v>
      </c>
      <c r="E14" s="121">
        <v>41441</v>
      </c>
      <c r="F14" s="193" t="s">
        <v>292</v>
      </c>
      <c r="G14" s="121" t="s">
        <v>268</v>
      </c>
      <c r="H14" s="88" t="s">
        <v>269</v>
      </c>
    </row>
    <row r="15" spans="1:8">
      <c r="A15" s="118" t="s">
        <v>270</v>
      </c>
      <c r="B15" s="119" t="s">
        <v>292</v>
      </c>
      <c r="C15" s="120" t="s">
        <v>292</v>
      </c>
      <c r="D15" s="121" t="s">
        <v>271</v>
      </c>
      <c r="E15" s="121">
        <v>41941</v>
      </c>
      <c r="F15" s="193" t="s">
        <v>292</v>
      </c>
      <c r="G15" s="121" t="s">
        <v>272</v>
      </c>
      <c r="H15" s="121" t="s">
        <v>240</v>
      </c>
    </row>
    <row r="16" spans="1:8">
      <c r="A16" s="118" t="s">
        <v>273</v>
      </c>
      <c r="B16" s="119" t="s">
        <v>292</v>
      </c>
      <c r="C16" s="120" t="s">
        <v>292</v>
      </c>
      <c r="D16" s="121" t="s">
        <v>274</v>
      </c>
      <c r="E16" s="121">
        <v>40210</v>
      </c>
      <c r="F16" s="193" t="s">
        <v>292</v>
      </c>
      <c r="G16" s="121" t="s">
        <v>275</v>
      </c>
      <c r="H16" s="88" t="s">
        <v>276</v>
      </c>
    </row>
    <row r="17" spans="1:8">
      <c r="A17" s="118" t="s">
        <v>277</v>
      </c>
      <c r="B17" s="119" t="s">
        <v>292</v>
      </c>
      <c r="C17" s="120" t="s">
        <v>292</v>
      </c>
      <c r="D17" s="121" t="s">
        <v>278</v>
      </c>
      <c r="E17" s="121">
        <v>386314</v>
      </c>
      <c r="F17" s="193" t="s">
        <v>292</v>
      </c>
      <c r="G17" s="121" t="s">
        <v>279</v>
      </c>
      <c r="H17" s="88"/>
    </row>
    <row r="18" spans="1:8">
      <c r="A18" s="118"/>
      <c r="B18" s="89"/>
      <c r="C18" s="88"/>
      <c r="D18" s="121"/>
      <c r="E18" s="121"/>
      <c r="F18" s="121"/>
      <c r="G18" s="121"/>
      <c r="H18" s="122"/>
    </row>
    <row r="19" spans="1:8">
      <c r="A19" s="118"/>
      <c r="B19" s="119"/>
      <c r="C19" s="120"/>
      <c r="D19" s="121"/>
      <c r="E19" s="121"/>
      <c r="F19" s="121"/>
      <c r="G19" s="121"/>
      <c r="H19" s="88"/>
    </row>
    <row r="20" spans="1:8">
      <c r="A20" s="118"/>
      <c r="B20" s="89"/>
      <c r="C20" s="88"/>
      <c r="D20" s="121"/>
      <c r="E20" s="121"/>
      <c r="F20" s="121"/>
      <c r="G20" s="121"/>
      <c r="H20" s="88"/>
    </row>
    <row r="21" spans="1:8">
      <c r="A21" s="118"/>
      <c r="B21" s="119"/>
      <c r="C21" s="120"/>
      <c r="D21" s="121"/>
      <c r="E21" s="121"/>
      <c r="F21" s="121"/>
      <c r="G21" s="121"/>
      <c r="H21" s="123"/>
    </row>
    <row r="22" spans="1:8">
      <c r="A22" s="118"/>
      <c r="B22" s="89"/>
      <c r="C22" s="88"/>
      <c r="D22" s="121"/>
      <c r="E22" s="121"/>
      <c r="F22" s="121"/>
      <c r="G22" s="121"/>
      <c r="H22" s="88"/>
    </row>
  </sheetData>
  <sheetProtection selectLockedCells="1"/>
  <phoneticPr fontId="7" type="noConversion"/>
  <pageMargins left="0.75" right="0.75" top="1" bottom="1" header="0.5" footer="0.5"/>
  <pageSetup paperSize="9"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E345-B525-FF4E-990C-0D2BABD4D660}">
  <dimension ref="A1:B74"/>
  <sheetViews>
    <sheetView workbookViewId="0">
      <selection activeCell="A2" sqref="A2:B74"/>
    </sheetView>
  </sheetViews>
  <sheetFormatPr defaultColWidth="11.5546875" defaultRowHeight="13.2"/>
  <sheetData>
    <row r="1" spans="1:2">
      <c r="A1" t="s">
        <v>294</v>
      </c>
      <c r="B1" t="s">
        <v>106</v>
      </c>
    </row>
    <row r="2" spans="1:2">
      <c r="A2" t="str">
        <f>IF(Entries!I12="","",Entries!G12&amp;Entries!I12&amp;Entries!I12)</f>
        <v/>
      </c>
      <c r="B2" t="str">
        <f>IF('Entries DMT'!I12="","",'Entries DMT'!G12&amp;'Entries DMT'!I12&amp;'Entries DMT'!I12)</f>
        <v/>
      </c>
    </row>
    <row r="3" spans="1:2">
      <c r="A3" t="str">
        <f>IF(Entries!I13="","",Entries!G13&amp;Entries!I13&amp;Entries!I13)</f>
        <v/>
      </c>
      <c r="B3" t="str">
        <f>IF('Entries DMT'!I13="","",'Entries DMT'!G13&amp;'Entries DMT'!I13&amp;'Entries DMT'!I13)</f>
        <v/>
      </c>
    </row>
    <row r="4" spans="1:2">
      <c r="A4" t="str">
        <f>IF(Entries!I14="","",Entries!G14&amp;Entries!I14&amp;Entries!I14)</f>
        <v/>
      </c>
      <c r="B4" t="str">
        <f>IF('Entries DMT'!I14="","",'Entries DMT'!G14&amp;'Entries DMT'!I14&amp;'Entries DMT'!I14)</f>
        <v/>
      </c>
    </row>
    <row r="5" spans="1:2">
      <c r="A5" t="str">
        <f>IF(Entries!I15="","",Entries!G15&amp;Entries!I15&amp;Entries!I15)</f>
        <v/>
      </c>
      <c r="B5" t="str">
        <f>IF('Entries DMT'!I15="","",'Entries DMT'!G15&amp;'Entries DMT'!I15&amp;'Entries DMT'!I15)</f>
        <v/>
      </c>
    </row>
    <row r="6" spans="1:2">
      <c r="A6" t="str">
        <f>IF(Entries!I16="","",Entries!G16&amp;Entries!I16&amp;Entries!I16)</f>
        <v/>
      </c>
      <c r="B6" t="str">
        <f>IF('Entries DMT'!I16="","",'Entries DMT'!G16&amp;'Entries DMT'!I16&amp;'Entries DMT'!I16)</f>
        <v/>
      </c>
    </row>
    <row r="7" spans="1:2">
      <c r="A7" t="str">
        <f>IF(Entries!I17="","",Entries!G17&amp;Entries!I17&amp;Entries!I17)</f>
        <v/>
      </c>
      <c r="B7" t="str">
        <f>IF('Entries DMT'!I17="","",'Entries DMT'!G17&amp;'Entries DMT'!I17&amp;'Entries DMT'!I17)</f>
        <v/>
      </c>
    </row>
    <row r="8" spans="1:2">
      <c r="A8" t="str">
        <f>IF(Entries!I18="","",Entries!G18&amp;Entries!I18&amp;Entries!I18)</f>
        <v/>
      </c>
      <c r="B8" t="str">
        <f>IF('Entries DMT'!I18="","",'Entries DMT'!G18&amp;'Entries DMT'!I18&amp;'Entries DMT'!I18)</f>
        <v/>
      </c>
    </row>
    <row r="9" spans="1:2">
      <c r="A9" t="str">
        <f>IF(Entries!I19="","",Entries!G19&amp;Entries!I19&amp;Entries!I19)</f>
        <v/>
      </c>
      <c r="B9" t="str">
        <f>IF('Entries DMT'!I19="","",'Entries DMT'!G19&amp;'Entries DMT'!I19&amp;'Entries DMT'!I19)</f>
        <v/>
      </c>
    </row>
    <row r="10" spans="1:2">
      <c r="A10" t="str">
        <f>IF(Entries!I20="","",Entries!G20&amp;Entries!I20&amp;Entries!I20)</f>
        <v/>
      </c>
      <c r="B10" t="str">
        <f>IF('Entries DMT'!I20="","",'Entries DMT'!G20&amp;'Entries DMT'!I20&amp;'Entries DMT'!I20)</f>
        <v/>
      </c>
    </row>
    <row r="11" spans="1:2">
      <c r="A11" t="str">
        <f>IF(Entries!I21="","",Entries!G21&amp;Entries!I21&amp;Entries!I21)</f>
        <v/>
      </c>
      <c r="B11" t="str">
        <f>IF('Entries DMT'!I21="","",'Entries DMT'!G21&amp;'Entries DMT'!I21&amp;'Entries DMT'!I21)</f>
        <v/>
      </c>
    </row>
    <row r="12" spans="1:2">
      <c r="A12" t="str">
        <f>IF(Entries!I22="","",Entries!G22&amp;Entries!I22&amp;Entries!I22)</f>
        <v/>
      </c>
      <c r="B12" t="str">
        <f>IF('Entries DMT'!I22="","",'Entries DMT'!G22&amp;'Entries DMT'!I22&amp;'Entries DMT'!I22)</f>
        <v/>
      </c>
    </row>
    <row r="13" spans="1:2">
      <c r="A13" t="str">
        <f>IF(Entries!I23="","",Entries!G23&amp;Entries!I23&amp;Entries!I23)</f>
        <v/>
      </c>
      <c r="B13" t="str">
        <f>IF('Entries DMT'!I23="","",'Entries DMT'!G23&amp;'Entries DMT'!I23&amp;'Entries DMT'!I23)</f>
        <v/>
      </c>
    </row>
    <row r="14" spans="1:2">
      <c r="A14" t="str">
        <f>IF(Entries!I24="","",Entries!G24&amp;Entries!I24&amp;Entries!I24)</f>
        <v/>
      </c>
      <c r="B14" t="str">
        <f>IF('Entries DMT'!I24="","",'Entries DMT'!G24&amp;'Entries DMT'!I24&amp;'Entries DMT'!I24)</f>
        <v/>
      </c>
    </row>
    <row r="15" spans="1:2">
      <c r="A15" t="str">
        <f>IF(Entries!I25="","",Entries!G25&amp;Entries!I25&amp;Entries!I25)</f>
        <v/>
      </c>
      <c r="B15" t="str">
        <f>IF('Entries DMT'!I25="","",'Entries DMT'!G25&amp;'Entries DMT'!I25&amp;'Entries DMT'!I25)</f>
        <v/>
      </c>
    </row>
    <row r="16" spans="1:2">
      <c r="A16" t="str">
        <f>IF(Entries!I26="","",Entries!G26&amp;Entries!I26&amp;Entries!I26)</f>
        <v/>
      </c>
      <c r="B16" t="str">
        <f>IF('Entries DMT'!I26="","",'Entries DMT'!G26&amp;'Entries DMT'!I26&amp;'Entries DMT'!I26)</f>
        <v/>
      </c>
    </row>
    <row r="17" spans="1:2">
      <c r="A17" t="str">
        <f>IF(Entries!I27="","",Entries!G27&amp;Entries!I27&amp;Entries!I27)</f>
        <v/>
      </c>
      <c r="B17" t="str">
        <f>IF('Entries DMT'!I27="","",'Entries DMT'!G27&amp;'Entries DMT'!I27&amp;'Entries DMT'!I27)</f>
        <v/>
      </c>
    </row>
    <row r="18" spans="1:2">
      <c r="A18" t="str">
        <f>IF(Entries!I28="","",Entries!G28&amp;Entries!I28&amp;Entries!I28)</f>
        <v/>
      </c>
      <c r="B18" t="str">
        <f>IF('Entries DMT'!I28="","",'Entries DMT'!G28&amp;'Entries DMT'!I28&amp;'Entries DMT'!I28)</f>
        <v/>
      </c>
    </row>
    <row r="19" spans="1:2">
      <c r="A19" t="str">
        <f>IF(Entries!I29="","",Entries!G29&amp;Entries!I29&amp;Entries!I29)</f>
        <v/>
      </c>
      <c r="B19" t="str">
        <f>IF('Entries DMT'!I29="","",'Entries DMT'!G29&amp;'Entries DMT'!I29&amp;'Entries DMT'!I29)</f>
        <v/>
      </c>
    </row>
    <row r="20" spans="1:2">
      <c r="A20" t="str">
        <f>IF(Entries!I30="","",Entries!G30&amp;Entries!I30&amp;Entries!I30)</f>
        <v/>
      </c>
      <c r="B20" t="str">
        <f>IF('Entries DMT'!I30="","",'Entries DMT'!G30&amp;'Entries DMT'!I30&amp;'Entries DMT'!I30)</f>
        <v/>
      </c>
    </row>
    <row r="21" spans="1:2">
      <c r="A21" t="str">
        <f>IF(Entries!I31="","",Entries!G31&amp;Entries!I31&amp;Entries!I31)</f>
        <v/>
      </c>
      <c r="B21" t="str">
        <f>IF('Entries DMT'!I31="","",'Entries DMT'!G31&amp;'Entries DMT'!I31&amp;'Entries DMT'!I31)</f>
        <v/>
      </c>
    </row>
    <row r="22" spans="1:2">
      <c r="A22" t="str">
        <f>IF(Entries!I32="","",Entries!G32&amp;Entries!I32&amp;Entries!I32)</f>
        <v/>
      </c>
      <c r="B22" t="str">
        <f>IF('Entries DMT'!I32="","",'Entries DMT'!G32&amp;'Entries DMT'!I32&amp;'Entries DMT'!I32)</f>
        <v/>
      </c>
    </row>
    <row r="23" spans="1:2">
      <c r="A23" t="str">
        <f>IF(Entries!I33="","",Entries!G33&amp;Entries!I33&amp;Entries!I33)</f>
        <v/>
      </c>
      <c r="B23" t="str">
        <f>IF('Entries DMT'!I33="","",'Entries DMT'!G33&amp;'Entries DMT'!I33&amp;'Entries DMT'!I33)</f>
        <v/>
      </c>
    </row>
    <row r="24" spans="1:2">
      <c r="A24" t="str">
        <f>IF(Entries!I34="","",Entries!G34&amp;Entries!I34&amp;Entries!I34)</f>
        <v/>
      </c>
      <c r="B24" t="str">
        <f>IF('Entries DMT'!I34="","",'Entries DMT'!G34&amp;'Entries DMT'!I34&amp;'Entries DMT'!I34)</f>
        <v/>
      </c>
    </row>
    <row r="25" spans="1:2">
      <c r="A25" t="str">
        <f>IF(Entries!I35="","",Entries!G35&amp;Entries!I35&amp;Entries!I35)</f>
        <v/>
      </c>
      <c r="B25" t="str">
        <f>IF('Entries DMT'!I35="","",'Entries DMT'!G35&amp;'Entries DMT'!I35&amp;'Entries DMT'!I35)</f>
        <v/>
      </c>
    </row>
    <row r="26" spans="1:2">
      <c r="A26" t="str">
        <f>IF(Entries!I36="","",Entries!G36&amp;Entries!I36&amp;Entries!I36)</f>
        <v/>
      </c>
      <c r="B26" t="str">
        <f>IF('Entries DMT'!I36="","",'Entries DMT'!G36&amp;'Entries DMT'!I36&amp;'Entries DMT'!I36)</f>
        <v/>
      </c>
    </row>
    <row r="27" spans="1:2">
      <c r="A27" t="str">
        <f>IF(Entries!I37="","",Entries!G37&amp;Entries!I37&amp;Entries!I37)</f>
        <v/>
      </c>
      <c r="B27" t="str">
        <f>IF('Entries DMT'!I37="","",'Entries DMT'!G37&amp;'Entries DMT'!I37&amp;'Entries DMT'!I37)</f>
        <v/>
      </c>
    </row>
    <row r="28" spans="1:2">
      <c r="A28" t="str">
        <f>IF(Entries!I38="","",Entries!G38&amp;Entries!I38&amp;Entries!I38)</f>
        <v/>
      </c>
      <c r="B28" t="str">
        <f>IF('Entries DMT'!I38="","",'Entries DMT'!G38&amp;'Entries DMT'!I38&amp;'Entries DMT'!I38)</f>
        <v/>
      </c>
    </row>
    <row r="29" spans="1:2">
      <c r="A29" t="str">
        <f>IF(Entries!I39="","",Entries!G39&amp;Entries!I39&amp;Entries!I39)</f>
        <v/>
      </c>
      <c r="B29" t="str">
        <f>IF('Entries DMT'!I39="","",'Entries DMT'!G39&amp;'Entries DMT'!I39&amp;'Entries DMT'!I39)</f>
        <v/>
      </c>
    </row>
    <row r="30" spans="1:2">
      <c r="A30" t="str">
        <f>IF(Entries!I40="","",Entries!G40&amp;Entries!I40&amp;Entries!I40)</f>
        <v/>
      </c>
      <c r="B30" t="str">
        <f>IF('Entries DMT'!I40="","",'Entries DMT'!G40&amp;'Entries DMT'!I40&amp;'Entries DMT'!I40)</f>
        <v/>
      </c>
    </row>
    <row r="31" spans="1:2">
      <c r="A31" t="str">
        <f>IF(Entries!I41="","",Entries!G41&amp;Entries!I41&amp;Entries!I41)</f>
        <v/>
      </c>
      <c r="B31" t="str">
        <f>IF('Entries DMT'!I41="","",'Entries DMT'!G41&amp;'Entries DMT'!I41&amp;'Entries DMT'!I41)</f>
        <v/>
      </c>
    </row>
    <row r="32" spans="1:2">
      <c r="A32" t="str">
        <f>IF(Entries!I42="","",Entries!G42&amp;Entries!I42&amp;Entries!I42)</f>
        <v/>
      </c>
      <c r="B32" t="str">
        <f>IF('Entries DMT'!I42="","",'Entries DMT'!G42&amp;'Entries DMT'!I42&amp;'Entries DMT'!I42)</f>
        <v/>
      </c>
    </row>
    <row r="33" spans="1:2">
      <c r="A33" t="str">
        <f>IF(Entries!I43="","",Entries!G43&amp;Entries!I43&amp;Entries!I43)</f>
        <v/>
      </c>
      <c r="B33" t="str">
        <f>IF('Entries DMT'!I43="","",'Entries DMT'!G43&amp;'Entries DMT'!I43&amp;'Entries DMT'!I43)</f>
        <v/>
      </c>
    </row>
    <row r="34" spans="1:2">
      <c r="A34" t="str">
        <f>IF(Entries!I44="","",Entries!G44&amp;Entries!I44&amp;Entries!I44)</f>
        <v/>
      </c>
      <c r="B34" t="str">
        <f>IF('Entries DMT'!I44="","",'Entries DMT'!G44&amp;'Entries DMT'!I44&amp;'Entries DMT'!I44)</f>
        <v/>
      </c>
    </row>
    <row r="35" spans="1:2">
      <c r="A35" t="str">
        <f>IF(Entries!I45="","",Entries!G45&amp;Entries!I45&amp;Entries!I45)</f>
        <v/>
      </c>
      <c r="B35" t="str">
        <f>IF('Entries DMT'!I45="","",'Entries DMT'!G45&amp;'Entries DMT'!I45&amp;'Entries DMT'!I45)</f>
        <v/>
      </c>
    </row>
    <row r="36" spans="1:2">
      <c r="A36" t="str">
        <f>IF(Entries!I46="","",Entries!G46&amp;Entries!I46&amp;Entries!I46)</f>
        <v/>
      </c>
      <c r="B36" t="str">
        <f>IF('Entries DMT'!I46="","",'Entries DMT'!G46&amp;'Entries DMT'!I46&amp;'Entries DMT'!I46)</f>
        <v/>
      </c>
    </row>
    <row r="37" spans="1:2">
      <c r="A37" t="str">
        <f>IF(Entries!I47="","",Entries!G47&amp;Entries!I47&amp;Entries!I47)</f>
        <v/>
      </c>
      <c r="B37" t="str">
        <f>IF('Entries DMT'!I47="","",'Entries DMT'!G47&amp;'Entries DMT'!I47&amp;'Entries DMT'!I47)</f>
        <v/>
      </c>
    </row>
    <row r="38" spans="1:2">
      <c r="A38" t="str">
        <f>IF(Entries!I48="","",Entries!G48&amp;Entries!I48&amp;Entries!I48)</f>
        <v/>
      </c>
      <c r="B38" t="str">
        <f>IF('Entries DMT'!I48="","",'Entries DMT'!G48&amp;'Entries DMT'!I48&amp;'Entries DMT'!I48)</f>
        <v/>
      </c>
    </row>
    <row r="39" spans="1:2">
      <c r="A39" t="str">
        <f>IF(Entries!I49="","",Entries!G49&amp;Entries!I49&amp;Entries!I49)</f>
        <v/>
      </c>
      <c r="B39" t="str">
        <f>IF('Entries DMT'!I49="","",'Entries DMT'!G49&amp;'Entries DMT'!I49&amp;'Entries DMT'!I49)</f>
        <v/>
      </c>
    </row>
    <row r="40" spans="1:2">
      <c r="A40" t="str">
        <f>IF(Entries!I50="","",Entries!G50&amp;Entries!I50&amp;Entries!I50)</f>
        <v/>
      </c>
      <c r="B40" t="str">
        <f>IF('Entries DMT'!I50="","",'Entries DMT'!G50&amp;'Entries DMT'!I50&amp;'Entries DMT'!I50)</f>
        <v/>
      </c>
    </row>
    <row r="41" spans="1:2">
      <c r="A41" t="str">
        <f>IF(Entries!I51="","",Entries!G51&amp;Entries!I51&amp;Entries!I51)</f>
        <v/>
      </c>
      <c r="B41" t="str">
        <f>IF('Entries DMT'!I51="","",'Entries DMT'!G51&amp;'Entries DMT'!I51&amp;'Entries DMT'!I51)</f>
        <v/>
      </c>
    </row>
    <row r="42" spans="1:2">
      <c r="A42" t="str">
        <f>IF(Entries!I52="","",Entries!G52&amp;Entries!I52&amp;Entries!I52)</f>
        <v/>
      </c>
      <c r="B42" t="str">
        <f>IF('Entries DMT'!I52="","",'Entries DMT'!G52&amp;'Entries DMT'!I52&amp;'Entries DMT'!I52)</f>
        <v/>
      </c>
    </row>
    <row r="43" spans="1:2">
      <c r="A43" t="str">
        <f>IF(Entries!I53="","",Entries!G53&amp;Entries!I53&amp;Entries!I53)</f>
        <v/>
      </c>
      <c r="B43" t="str">
        <f>IF('Entries DMT'!I53="","",'Entries DMT'!G53&amp;'Entries DMT'!I53&amp;'Entries DMT'!I53)</f>
        <v/>
      </c>
    </row>
    <row r="44" spans="1:2">
      <c r="A44" t="str">
        <f>IF(Entries!I54="","",Entries!G54&amp;Entries!I54&amp;Entries!I54)</f>
        <v/>
      </c>
      <c r="B44" t="str">
        <f>IF('Entries DMT'!I54="","",'Entries DMT'!G54&amp;'Entries DMT'!I54&amp;'Entries DMT'!I54)</f>
        <v/>
      </c>
    </row>
    <row r="45" spans="1:2">
      <c r="A45" t="str">
        <f>IF(Entries!I55="","",Entries!G55&amp;Entries!I55&amp;Entries!I55)</f>
        <v/>
      </c>
      <c r="B45" t="str">
        <f>IF('Entries DMT'!I55="","",'Entries DMT'!G55&amp;'Entries DMT'!I55&amp;'Entries DMT'!I55)</f>
        <v/>
      </c>
    </row>
    <row r="46" spans="1:2">
      <c r="A46" t="str">
        <f>IF(Entries!I56="","",Entries!G56&amp;Entries!I56&amp;Entries!I56)</f>
        <v/>
      </c>
      <c r="B46" t="str">
        <f>IF('Entries DMT'!I56="","",'Entries DMT'!G56&amp;'Entries DMT'!I56&amp;'Entries DMT'!I56)</f>
        <v/>
      </c>
    </row>
    <row r="47" spans="1:2">
      <c r="A47" t="str">
        <f>IF(Entries!I57="","",Entries!G57&amp;Entries!I57&amp;Entries!I57)</f>
        <v/>
      </c>
      <c r="B47" t="str">
        <f>IF('Entries DMT'!I57="","",'Entries DMT'!G57&amp;'Entries DMT'!I57&amp;'Entries DMT'!I57)</f>
        <v/>
      </c>
    </row>
    <row r="48" spans="1:2">
      <c r="A48" t="str">
        <f>IF(Entries!I58="","",Entries!G58&amp;Entries!I58&amp;Entries!I58)</f>
        <v/>
      </c>
      <c r="B48" t="str">
        <f>IF('Entries DMT'!I58="","",'Entries DMT'!G58&amp;'Entries DMT'!I58&amp;'Entries DMT'!I58)</f>
        <v/>
      </c>
    </row>
    <row r="49" spans="1:2">
      <c r="A49" t="str">
        <f>IF(Entries!I59="","",Entries!G59&amp;Entries!I59&amp;Entries!I59)</f>
        <v/>
      </c>
      <c r="B49" t="str">
        <f>IF('Entries DMT'!I59="","",'Entries DMT'!G59&amp;'Entries DMT'!I59&amp;'Entries DMT'!I59)</f>
        <v/>
      </c>
    </row>
    <row r="50" spans="1:2">
      <c r="A50" t="str">
        <f>IF(Entries!I60="","",Entries!G60&amp;Entries!I60&amp;Entries!I60)</f>
        <v/>
      </c>
      <c r="B50" t="str">
        <f>IF('Entries DMT'!I60="","",'Entries DMT'!G60&amp;'Entries DMT'!I60&amp;'Entries DMT'!I60)</f>
        <v/>
      </c>
    </row>
    <row r="51" spans="1:2">
      <c r="A51" t="str">
        <f>IF(Entries!I61="","",Entries!G61&amp;Entries!I61&amp;Entries!I61)</f>
        <v/>
      </c>
      <c r="B51" t="str">
        <f>IF('Entries DMT'!I61="","",'Entries DMT'!G61&amp;'Entries DMT'!I61&amp;'Entries DMT'!I61)</f>
        <v/>
      </c>
    </row>
    <row r="52" spans="1:2">
      <c r="A52" t="str">
        <f>IF(Entries!I62="","",Entries!G62&amp;Entries!I62&amp;Entries!I62)</f>
        <v/>
      </c>
      <c r="B52" t="str">
        <f>IF('Entries DMT'!I62="","",'Entries DMT'!G62&amp;'Entries DMT'!I62&amp;'Entries DMT'!I62)</f>
        <v/>
      </c>
    </row>
    <row r="53" spans="1:2">
      <c r="A53" t="str">
        <f>IF(Entries!I63="","",Entries!G63&amp;Entries!I63&amp;Entries!I63)</f>
        <v/>
      </c>
      <c r="B53" t="str">
        <f>IF('Entries DMT'!I63="","",'Entries DMT'!G63&amp;'Entries DMT'!I63&amp;'Entries DMT'!I63)</f>
        <v/>
      </c>
    </row>
    <row r="54" spans="1:2">
      <c r="A54" t="str">
        <f>IF(Entries!I64="","",Entries!G64&amp;Entries!I64&amp;Entries!I64)</f>
        <v/>
      </c>
      <c r="B54" t="str">
        <f>IF('Entries DMT'!I64="","",'Entries DMT'!G64&amp;'Entries DMT'!I64&amp;'Entries DMT'!I64)</f>
        <v/>
      </c>
    </row>
    <row r="55" spans="1:2">
      <c r="A55" t="str">
        <f>IF(Entries!I65="","",Entries!G65&amp;Entries!I65&amp;Entries!I65)</f>
        <v/>
      </c>
      <c r="B55" t="str">
        <f>IF('Entries DMT'!I65="","",'Entries DMT'!G65&amp;'Entries DMT'!I65&amp;'Entries DMT'!I65)</f>
        <v/>
      </c>
    </row>
    <row r="56" spans="1:2">
      <c r="A56" t="str">
        <f>IF(Entries!I66="","",Entries!G66&amp;Entries!I66&amp;Entries!I66)</f>
        <v/>
      </c>
      <c r="B56" t="str">
        <f>IF('Entries DMT'!I66="","",'Entries DMT'!G66&amp;'Entries DMT'!I66&amp;'Entries DMT'!I66)</f>
        <v/>
      </c>
    </row>
    <row r="57" spans="1:2">
      <c r="A57" t="str">
        <f>IF(Entries!I67="","",Entries!G67&amp;Entries!I67&amp;Entries!I67)</f>
        <v/>
      </c>
      <c r="B57" t="str">
        <f>IF('Entries DMT'!I67="","",'Entries DMT'!G67&amp;'Entries DMT'!I67&amp;'Entries DMT'!I67)</f>
        <v/>
      </c>
    </row>
    <row r="58" spans="1:2">
      <c r="A58" t="str">
        <f>IF(Entries!I68="","",Entries!G68&amp;Entries!I68&amp;Entries!I68)</f>
        <v/>
      </c>
      <c r="B58" t="str">
        <f>IF('Entries DMT'!I68="","",'Entries DMT'!G68&amp;'Entries DMT'!I68&amp;'Entries DMT'!I68)</f>
        <v/>
      </c>
    </row>
    <row r="59" spans="1:2">
      <c r="A59" t="str">
        <f>IF(Entries!I69="","",Entries!G69&amp;Entries!I69&amp;Entries!I69)</f>
        <v/>
      </c>
      <c r="B59" t="str">
        <f>IF('Entries DMT'!I69="","",'Entries DMT'!G69&amp;'Entries DMT'!I69&amp;'Entries DMT'!I69)</f>
        <v/>
      </c>
    </row>
    <row r="60" spans="1:2">
      <c r="A60" t="str">
        <f>IF(Entries!I70="","",Entries!G70&amp;Entries!I70&amp;Entries!I70)</f>
        <v/>
      </c>
      <c r="B60" t="str">
        <f>IF('Entries DMT'!I70="","",'Entries DMT'!G70&amp;'Entries DMT'!I70&amp;'Entries DMT'!I70)</f>
        <v/>
      </c>
    </row>
    <row r="61" spans="1:2">
      <c r="A61" t="str">
        <f>IF(Entries!I71="","",Entries!G71&amp;Entries!I71&amp;Entries!I71)</f>
        <v/>
      </c>
      <c r="B61" t="str">
        <f>IF('Entries DMT'!I71="","",'Entries DMT'!G71&amp;'Entries DMT'!I71&amp;'Entries DMT'!I71)</f>
        <v/>
      </c>
    </row>
    <row r="62" spans="1:2">
      <c r="A62" t="str">
        <f>IF(Entries!I72="","",Entries!G72&amp;Entries!I72&amp;Entries!I72)</f>
        <v/>
      </c>
      <c r="B62" t="str">
        <f>IF('Entries DMT'!I72="","",'Entries DMT'!G72&amp;'Entries DMT'!I72&amp;'Entries DMT'!I72)</f>
        <v/>
      </c>
    </row>
    <row r="63" spans="1:2">
      <c r="A63" t="str">
        <f>IF(Entries!I73="","",Entries!G73&amp;Entries!I73&amp;Entries!I73)</f>
        <v/>
      </c>
      <c r="B63" t="str">
        <f>IF('Entries DMT'!I73="","",'Entries DMT'!G73&amp;'Entries DMT'!I73&amp;'Entries DMT'!I73)</f>
        <v/>
      </c>
    </row>
    <row r="64" spans="1:2">
      <c r="A64" t="str">
        <f>IF(Entries!I74="","",Entries!G74&amp;Entries!I74&amp;Entries!I74)</f>
        <v/>
      </c>
      <c r="B64" t="str">
        <f>IF('Entries DMT'!I74="","",'Entries DMT'!G74&amp;'Entries DMT'!I74&amp;'Entries DMT'!I74)</f>
        <v/>
      </c>
    </row>
    <row r="65" spans="1:2">
      <c r="A65" t="str">
        <f>IF(Entries!I75="","",Entries!G75&amp;Entries!I75&amp;Entries!I75)</f>
        <v/>
      </c>
      <c r="B65" t="str">
        <f>IF('Entries DMT'!I75="","",'Entries DMT'!G75&amp;'Entries DMT'!I75&amp;'Entries DMT'!I75)</f>
        <v/>
      </c>
    </row>
    <row r="66" spans="1:2">
      <c r="A66" t="str">
        <f>IF(Entries!I76="","",Entries!G76&amp;Entries!I76&amp;Entries!I76)</f>
        <v/>
      </c>
      <c r="B66" t="str">
        <f>IF('Entries DMT'!I76="","",'Entries DMT'!G76&amp;'Entries DMT'!I76&amp;'Entries DMT'!I76)</f>
        <v/>
      </c>
    </row>
    <row r="67" spans="1:2">
      <c r="A67" t="str">
        <f>IF(Entries!I77="","",Entries!G77&amp;Entries!I77&amp;Entries!I77)</f>
        <v/>
      </c>
      <c r="B67" t="str">
        <f>IF('Entries DMT'!I77="","",'Entries DMT'!G77&amp;'Entries DMT'!I77&amp;'Entries DMT'!I77)</f>
        <v/>
      </c>
    </row>
    <row r="68" spans="1:2">
      <c r="A68" t="str">
        <f>IF(Entries!I78="","",Entries!G78&amp;Entries!I78&amp;Entries!I78)</f>
        <v/>
      </c>
      <c r="B68" t="str">
        <f>IF('Entries DMT'!I78="","",'Entries DMT'!G78&amp;'Entries DMT'!I78&amp;'Entries DMT'!I78)</f>
        <v/>
      </c>
    </row>
    <row r="69" spans="1:2">
      <c r="A69" t="str">
        <f>IF(Entries!I79="","",Entries!G79&amp;Entries!I79&amp;Entries!I79)</f>
        <v/>
      </c>
      <c r="B69" t="str">
        <f>IF('Entries DMT'!I79="","",'Entries DMT'!G79&amp;'Entries DMT'!I79&amp;'Entries DMT'!I79)</f>
        <v/>
      </c>
    </row>
    <row r="70" spans="1:2">
      <c r="A70" t="str">
        <f>IF(Entries!I80="","",Entries!G80&amp;Entries!I80&amp;Entries!I80)</f>
        <v/>
      </c>
      <c r="B70" t="str">
        <f>IF('Entries DMT'!I80="","",'Entries DMT'!G80&amp;'Entries DMT'!I80&amp;'Entries DMT'!I80)</f>
        <v/>
      </c>
    </row>
    <row r="71" spans="1:2">
      <c r="A71" t="str">
        <f>IF(Entries!I81="","",Entries!G81&amp;Entries!I81&amp;Entries!I81)</f>
        <v/>
      </c>
      <c r="B71" t="str">
        <f>IF('Entries DMT'!I81="","",'Entries DMT'!G81&amp;'Entries DMT'!I81&amp;'Entries DMT'!I81)</f>
        <v/>
      </c>
    </row>
    <row r="72" spans="1:2">
      <c r="A72" t="str">
        <f>IF(Entries!I82="","",Entries!G82&amp;Entries!I82&amp;Entries!I82)</f>
        <v/>
      </c>
      <c r="B72" t="str">
        <f>IF('Entries DMT'!I82="","",'Entries DMT'!G82&amp;'Entries DMT'!I82&amp;'Entries DMT'!I82)</f>
        <v/>
      </c>
    </row>
    <row r="73" spans="1:2">
      <c r="A73" t="str">
        <f>IF(Entries!I83="","",Entries!G83&amp;Entries!I83&amp;Entries!I83)</f>
        <v/>
      </c>
      <c r="B73" t="str">
        <f>IF('Entries DMT'!I83="","",'Entries DMT'!G83&amp;'Entries DMT'!I83&amp;'Entries DMT'!I83)</f>
        <v/>
      </c>
    </row>
    <row r="74" spans="1:2">
      <c r="A74" t="str">
        <f>IF(Entries!I84="","",Entries!G84&amp;Entries!I84&amp;Entries!I84)</f>
        <v/>
      </c>
      <c r="B74" t="str">
        <f>IF('Entries DMT'!I84="","",'Entries DMT'!G84&amp;'Entries DMT'!I84&amp;'Entries DMT'!I84)</f>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B80"/>
  <sheetViews>
    <sheetView topLeftCell="B1" zoomScaleNormal="100" workbookViewId="0">
      <selection activeCell="V25" sqref="V25"/>
    </sheetView>
  </sheetViews>
  <sheetFormatPr defaultColWidth="8.77734375" defaultRowHeight="13.2"/>
  <cols>
    <col min="1" max="1" width="7.6640625" style="107" customWidth="1"/>
    <col min="2" max="2" width="7.6640625" style="108" customWidth="1"/>
    <col min="3" max="3" width="7.6640625" style="107" customWidth="1"/>
    <col min="4" max="4" width="7.6640625" style="108" customWidth="1"/>
    <col min="5" max="5" width="7.6640625" style="107" customWidth="1"/>
    <col min="6" max="6" width="7.6640625" style="108" customWidth="1"/>
    <col min="7" max="7" width="7.6640625" style="107" customWidth="1"/>
    <col min="8" max="8" width="7.6640625" style="108" customWidth="1"/>
    <col min="9" max="9" width="7.6640625" style="106" customWidth="1"/>
    <col min="10" max="10" width="7.6640625" style="103" customWidth="1"/>
    <col min="11" max="11" width="7.6640625" style="106" customWidth="1"/>
    <col min="12" max="12" width="7.6640625" style="108" customWidth="1"/>
    <col min="13" max="13" width="7.6640625" style="107" customWidth="1"/>
    <col min="14" max="14" width="7.6640625" style="103" customWidth="1"/>
    <col min="15" max="15" width="7.6640625" style="106" customWidth="1"/>
    <col min="16" max="16" width="7.6640625" style="103" customWidth="1"/>
    <col min="17" max="17" width="7.6640625" style="106" customWidth="1"/>
    <col min="18" max="18" width="11.44140625" style="106" customWidth="1"/>
    <col min="19" max="19" width="13.6640625" style="6" customWidth="1"/>
    <col min="21" max="21" width="11.109375" customWidth="1"/>
    <col min="22" max="22" width="14.44140625" customWidth="1"/>
    <col min="23" max="23" width="15.77734375" customWidth="1"/>
    <col min="24" max="24" width="13.33203125" customWidth="1"/>
  </cols>
  <sheetData>
    <row r="1" spans="1:28" ht="24" customHeight="1">
      <c r="A1" s="99"/>
      <c r="B1" s="99" t="s">
        <v>91</v>
      </c>
      <c r="C1" s="99" t="s">
        <v>90</v>
      </c>
      <c r="D1" s="99" t="s">
        <v>89</v>
      </c>
      <c r="E1" s="99" t="s">
        <v>88</v>
      </c>
      <c r="F1" s="99" t="s">
        <v>87</v>
      </c>
      <c r="G1" s="99" t="s">
        <v>86</v>
      </c>
      <c r="H1" s="99" t="s">
        <v>295</v>
      </c>
      <c r="I1" s="99"/>
      <c r="J1" s="99"/>
      <c r="K1" s="99"/>
      <c r="L1" s="99" t="s">
        <v>113</v>
      </c>
      <c r="M1" s="99" t="s">
        <v>114</v>
      </c>
      <c r="N1" s="99" t="s">
        <v>118</v>
      </c>
      <c r="O1" s="99" t="s">
        <v>115</v>
      </c>
      <c r="P1" s="99" t="s">
        <v>117</v>
      </c>
      <c r="Q1" s="99" t="s">
        <v>116</v>
      </c>
      <c r="R1" s="100" t="s">
        <v>79</v>
      </c>
      <c r="S1" s="111" t="s">
        <v>80</v>
      </c>
      <c r="Y1" s="114"/>
      <c r="Z1" s="114"/>
      <c r="AA1" s="114"/>
      <c r="AB1" s="114"/>
    </row>
    <row r="2" spans="1:28">
      <c r="A2" s="101"/>
      <c r="B2" s="103" t="s">
        <v>81</v>
      </c>
      <c r="C2" s="101" t="s">
        <v>81</v>
      </c>
      <c r="D2" s="103" t="s">
        <v>81</v>
      </c>
      <c r="E2" s="101" t="s">
        <v>81</v>
      </c>
      <c r="F2" s="103" t="s">
        <v>81</v>
      </c>
      <c r="G2" s="101" t="s">
        <v>81</v>
      </c>
      <c r="H2" s="103" t="s">
        <v>81</v>
      </c>
      <c r="I2" s="101"/>
      <c r="K2" s="101"/>
      <c r="L2" s="103" t="s">
        <v>81</v>
      </c>
      <c r="M2" s="101" t="s">
        <v>81</v>
      </c>
      <c r="N2" s="103" t="s">
        <v>81</v>
      </c>
      <c r="O2" s="101" t="s">
        <v>81</v>
      </c>
      <c r="P2" s="103" t="s">
        <v>81</v>
      </c>
      <c r="Q2" s="101" t="s">
        <v>81</v>
      </c>
      <c r="R2" s="101" t="s">
        <v>81</v>
      </c>
      <c r="S2" s="6">
        <v>2</v>
      </c>
      <c r="Y2" s="191" t="s">
        <v>130</v>
      </c>
      <c r="Z2" s="116"/>
      <c r="AA2" s="115"/>
      <c r="AB2" s="116"/>
    </row>
    <row r="3" spans="1:28">
      <c r="A3" s="101"/>
      <c r="B3" s="103" t="s">
        <v>81</v>
      </c>
      <c r="C3" s="101" t="s">
        <v>81</v>
      </c>
      <c r="D3" s="102" t="s">
        <v>81</v>
      </c>
      <c r="E3" s="101" t="s">
        <v>81</v>
      </c>
      <c r="F3" s="103" t="s">
        <v>81</v>
      </c>
      <c r="G3" s="101" t="s">
        <v>81</v>
      </c>
      <c r="H3" s="103" t="s">
        <v>81</v>
      </c>
      <c r="I3" s="101"/>
      <c r="K3" s="101"/>
      <c r="L3" s="103" t="s">
        <v>81</v>
      </c>
      <c r="M3" s="101" t="s">
        <v>81</v>
      </c>
      <c r="N3" s="103" t="s">
        <v>81</v>
      </c>
      <c r="O3" s="101" t="s">
        <v>81</v>
      </c>
      <c r="P3" s="103" t="s">
        <v>81</v>
      </c>
      <c r="Q3" s="101" t="s">
        <v>81</v>
      </c>
      <c r="R3" s="101" t="s">
        <v>81</v>
      </c>
      <c r="S3" s="6">
        <v>3</v>
      </c>
      <c r="Y3" s="191" t="s">
        <v>131</v>
      </c>
      <c r="Z3" s="116"/>
      <c r="AA3" s="115"/>
      <c r="AB3" s="116"/>
    </row>
    <row r="4" spans="1:28">
      <c r="A4" s="101"/>
      <c r="B4" s="103" t="s">
        <v>81</v>
      </c>
      <c r="C4" s="101" t="s">
        <v>81</v>
      </c>
      <c r="D4" s="102" t="s">
        <v>81</v>
      </c>
      <c r="E4" s="101" t="s">
        <v>81</v>
      </c>
      <c r="F4" s="103" t="s">
        <v>81</v>
      </c>
      <c r="G4" s="101" t="s">
        <v>81</v>
      </c>
      <c r="H4" s="103" t="s">
        <v>81</v>
      </c>
      <c r="I4" s="101"/>
      <c r="K4" s="101"/>
      <c r="L4" s="103" t="s">
        <v>81</v>
      </c>
      <c r="M4" s="101" t="s">
        <v>81</v>
      </c>
      <c r="N4" s="103" t="s">
        <v>81</v>
      </c>
      <c r="O4" s="101" t="s">
        <v>81</v>
      </c>
      <c r="P4" s="103" t="s">
        <v>81</v>
      </c>
      <c r="Q4" s="101" t="s">
        <v>81</v>
      </c>
      <c r="R4" s="101" t="s">
        <v>81</v>
      </c>
      <c r="S4" s="6">
        <v>4</v>
      </c>
      <c r="T4" s="113" t="s">
        <v>112</v>
      </c>
      <c r="V4" s="39" t="s">
        <v>20</v>
      </c>
      <c r="W4" s="117" t="s">
        <v>31</v>
      </c>
      <c r="Y4" s="191" t="s">
        <v>132</v>
      </c>
      <c r="Z4" s="116"/>
      <c r="AA4" s="115"/>
      <c r="AB4" s="116"/>
    </row>
    <row r="5" spans="1:28">
      <c r="A5" s="101"/>
      <c r="B5" s="103" t="s">
        <v>81</v>
      </c>
      <c r="C5" s="101" t="s">
        <v>81</v>
      </c>
      <c r="D5" s="102" t="s">
        <v>81</v>
      </c>
      <c r="E5" s="101" t="s">
        <v>81</v>
      </c>
      <c r="F5" s="103" t="s">
        <v>81</v>
      </c>
      <c r="G5" s="101" t="s">
        <v>81</v>
      </c>
      <c r="H5" s="103" t="s">
        <v>81</v>
      </c>
      <c r="I5" s="101"/>
      <c r="K5" s="101"/>
      <c r="L5" s="103" t="s">
        <v>81</v>
      </c>
      <c r="M5" s="101" t="s">
        <v>81</v>
      </c>
      <c r="N5" s="103" t="s">
        <v>81</v>
      </c>
      <c r="O5" s="101" t="s">
        <v>81</v>
      </c>
      <c r="P5" s="103" t="s">
        <v>81</v>
      </c>
      <c r="Q5" s="101" t="s">
        <v>81</v>
      </c>
      <c r="R5" s="101" t="s">
        <v>81</v>
      </c>
      <c r="S5" s="6">
        <v>5</v>
      </c>
      <c r="T5" s="99"/>
      <c r="V5" s="42" t="s">
        <v>21</v>
      </c>
      <c r="W5" s="10"/>
      <c r="Y5" s="191" t="s">
        <v>133</v>
      </c>
      <c r="Z5" s="116"/>
      <c r="AA5" s="115"/>
      <c r="AB5" s="116"/>
    </row>
    <row r="6" spans="1:28">
      <c r="A6" s="101"/>
      <c r="B6" s="102" t="s">
        <v>81</v>
      </c>
      <c r="C6" s="101" t="s">
        <v>81</v>
      </c>
      <c r="D6" s="102" t="s">
        <v>81</v>
      </c>
      <c r="E6" s="101" t="s">
        <v>81</v>
      </c>
      <c r="F6" s="102" t="s">
        <v>81</v>
      </c>
      <c r="G6" s="101" t="s">
        <v>81</v>
      </c>
      <c r="H6" s="102" t="s">
        <v>81</v>
      </c>
      <c r="I6" s="101"/>
      <c r="K6" s="101"/>
      <c r="L6" s="102" t="s">
        <v>81</v>
      </c>
      <c r="M6" s="101" t="s">
        <v>81</v>
      </c>
      <c r="N6" s="103" t="s">
        <v>81</v>
      </c>
      <c r="O6" s="101" t="s">
        <v>81</v>
      </c>
      <c r="P6" s="103" t="s">
        <v>81</v>
      </c>
      <c r="Q6" s="101" t="s">
        <v>81</v>
      </c>
      <c r="R6" s="101" t="s">
        <v>81</v>
      </c>
      <c r="S6" s="6">
        <v>6</v>
      </c>
      <c r="T6" s="99"/>
      <c r="V6" s="42" t="s">
        <v>22</v>
      </c>
      <c r="W6" s="10" t="s">
        <v>71</v>
      </c>
      <c r="Y6" s="191" t="s">
        <v>134</v>
      </c>
      <c r="Z6" s="116"/>
      <c r="AA6" s="115"/>
      <c r="AB6" s="116"/>
    </row>
    <row r="7" spans="1:28">
      <c r="A7" s="101"/>
      <c r="B7" s="103" t="s">
        <v>81</v>
      </c>
      <c r="C7" s="101" t="s">
        <v>81</v>
      </c>
      <c r="D7" s="109" t="s">
        <v>94</v>
      </c>
      <c r="E7" s="105" t="s">
        <v>94</v>
      </c>
      <c r="F7" s="109" t="s">
        <v>94</v>
      </c>
      <c r="G7" s="105" t="s">
        <v>94</v>
      </c>
      <c r="H7" s="109" t="s">
        <v>94</v>
      </c>
      <c r="I7" s="105"/>
      <c r="J7" s="109"/>
      <c r="K7" s="105"/>
      <c r="L7" s="109" t="s">
        <v>231</v>
      </c>
      <c r="M7" s="105" t="s">
        <v>231</v>
      </c>
      <c r="N7" s="109" t="s">
        <v>231</v>
      </c>
      <c r="O7" s="105" t="s">
        <v>231</v>
      </c>
      <c r="P7" s="109" t="s">
        <v>231</v>
      </c>
      <c r="Q7" s="105" t="s">
        <v>231</v>
      </c>
      <c r="R7" s="110" t="s">
        <v>94</v>
      </c>
      <c r="S7" s="6">
        <v>7</v>
      </c>
      <c r="T7" s="99" t="s">
        <v>91</v>
      </c>
      <c r="V7" s="42" t="s">
        <v>23</v>
      </c>
      <c r="W7" s="10" t="s">
        <v>46</v>
      </c>
      <c r="Y7" s="191" t="s">
        <v>135</v>
      </c>
      <c r="Z7" s="116"/>
      <c r="AA7" s="116"/>
      <c r="AB7" s="116"/>
    </row>
    <row r="8" spans="1:28">
      <c r="A8" s="101"/>
      <c r="B8" s="102" t="s">
        <v>81</v>
      </c>
      <c r="C8" s="101" t="s">
        <v>81</v>
      </c>
      <c r="D8" s="109" t="s">
        <v>94</v>
      </c>
      <c r="E8" s="105" t="s">
        <v>94</v>
      </c>
      <c r="F8" s="109" t="s">
        <v>94</v>
      </c>
      <c r="G8" s="105" t="s">
        <v>94</v>
      </c>
      <c r="H8" s="109" t="s">
        <v>94</v>
      </c>
      <c r="I8" s="105"/>
      <c r="J8" s="109"/>
      <c r="K8" s="105"/>
      <c r="L8" s="109" t="s">
        <v>231</v>
      </c>
      <c r="M8" s="105" t="s">
        <v>231</v>
      </c>
      <c r="N8" s="109" t="s">
        <v>231</v>
      </c>
      <c r="O8" s="105" t="s">
        <v>231</v>
      </c>
      <c r="P8" s="109" t="s">
        <v>231</v>
      </c>
      <c r="Q8" s="105" t="s">
        <v>231</v>
      </c>
      <c r="R8" s="110" t="s">
        <v>94</v>
      </c>
      <c r="S8" s="6">
        <v>8</v>
      </c>
      <c r="T8" s="99" t="s">
        <v>90</v>
      </c>
      <c r="V8" s="42" t="s">
        <v>24</v>
      </c>
      <c r="W8" s="10" t="s">
        <v>45</v>
      </c>
      <c r="Y8" s="191" t="s">
        <v>136</v>
      </c>
      <c r="Z8" s="116"/>
      <c r="AA8" s="116"/>
      <c r="AB8" s="116"/>
    </row>
    <row r="9" spans="1:28">
      <c r="A9" s="105"/>
      <c r="B9" s="103" t="s">
        <v>81</v>
      </c>
      <c r="C9" s="105" t="s">
        <v>95</v>
      </c>
      <c r="D9" s="109" t="s">
        <v>95</v>
      </c>
      <c r="E9" s="105" t="s">
        <v>95</v>
      </c>
      <c r="F9" s="109" t="s">
        <v>95</v>
      </c>
      <c r="G9" s="105" t="s">
        <v>95</v>
      </c>
      <c r="H9" s="109" t="s">
        <v>95</v>
      </c>
      <c r="I9" s="105"/>
      <c r="J9" s="109"/>
      <c r="K9" s="105"/>
      <c r="L9" s="109" t="s">
        <v>231</v>
      </c>
      <c r="M9" s="105" t="s">
        <v>231</v>
      </c>
      <c r="N9" s="109" t="s">
        <v>231</v>
      </c>
      <c r="O9" s="105" t="s">
        <v>231</v>
      </c>
      <c r="P9" s="109" t="s">
        <v>231</v>
      </c>
      <c r="Q9" s="105" t="s">
        <v>231</v>
      </c>
      <c r="R9" s="110" t="s">
        <v>95</v>
      </c>
      <c r="S9" s="6">
        <v>9</v>
      </c>
      <c r="T9" s="99" t="s">
        <v>89</v>
      </c>
      <c r="V9" s="42" t="s">
        <v>25</v>
      </c>
      <c r="W9" s="10" t="s">
        <v>55</v>
      </c>
      <c r="Y9" s="191" t="s">
        <v>137</v>
      </c>
      <c r="Z9" s="116"/>
      <c r="AA9" s="116"/>
      <c r="AB9" s="116"/>
    </row>
    <row r="10" spans="1:28">
      <c r="A10" s="105"/>
      <c r="B10" s="102" t="s">
        <v>81</v>
      </c>
      <c r="C10" s="105" t="s">
        <v>95</v>
      </c>
      <c r="D10" s="109" t="s">
        <v>95</v>
      </c>
      <c r="E10" s="105" t="s">
        <v>95</v>
      </c>
      <c r="F10" s="109" t="s">
        <v>95</v>
      </c>
      <c r="G10" s="105" t="s">
        <v>95</v>
      </c>
      <c r="H10" s="109" t="s">
        <v>95</v>
      </c>
      <c r="I10" s="105"/>
      <c r="J10" s="109"/>
      <c r="K10" s="105"/>
      <c r="L10" s="109" t="s">
        <v>231</v>
      </c>
      <c r="M10" s="105" t="s">
        <v>231</v>
      </c>
      <c r="N10" s="109" t="s">
        <v>231</v>
      </c>
      <c r="O10" s="105" t="s">
        <v>231</v>
      </c>
      <c r="P10" s="109" t="s">
        <v>231</v>
      </c>
      <c r="Q10" s="105" t="s">
        <v>231</v>
      </c>
      <c r="R10" s="110" t="s">
        <v>95</v>
      </c>
      <c r="S10" s="6">
        <v>10</v>
      </c>
      <c r="T10" s="99" t="s">
        <v>88</v>
      </c>
      <c r="V10" s="93" t="s">
        <v>42</v>
      </c>
      <c r="W10" s="10" t="s">
        <v>56</v>
      </c>
      <c r="Y10" s="191" t="s">
        <v>138</v>
      </c>
      <c r="Z10" s="116"/>
      <c r="AA10" s="116"/>
      <c r="AB10" s="116"/>
    </row>
    <row r="11" spans="1:28">
      <c r="A11" s="105"/>
      <c r="B11" s="109" t="s">
        <v>111</v>
      </c>
      <c r="C11" s="105" t="s">
        <v>96</v>
      </c>
      <c r="D11" s="109" t="s">
        <v>96</v>
      </c>
      <c r="E11" s="105" t="s">
        <v>96</v>
      </c>
      <c r="F11" s="109" t="s">
        <v>96</v>
      </c>
      <c r="G11" s="105" t="s">
        <v>96</v>
      </c>
      <c r="H11" s="109" t="s">
        <v>96</v>
      </c>
      <c r="I11" s="105"/>
      <c r="J11" s="109"/>
      <c r="K11" s="105"/>
      <c r="L11" s="109" t="s">
        <v>231</v>
      </c>
      <c r="M11" s="105" t="s">
        <v>231</v>
      </c>
      <c r="N11" s="109" t="s">
        <v>231</v>
      </c>
      <c r="O11" s="105" t="s">
        <v>231</v>
      </c>
      <c r="P11" s="109" t="s">
        <v>231</v>
      </c>
      <c r="Q11" s="105" t="s">
        <v>231</v>
      </c>
      <c r="R11" s="110" t="s">
        <v>96</v>
      </c>
      <c r="S11" s="6">
        <v>11</v>
      </c>
      <c r="T11" s="99" t="s">
        <v>87</v>
      </c>
      <c r="V11" s="93" t="s">
        <v>76</v>
      </c>
      <c r="W11" s="10" t="s">
        <v>57</v>
      </c>
      <c r="Y11" s="191" t="s">
        <v>139</v>
      </c>
      <c r="Z11" s="116"/>
      <c r="AA11" s="116"/>
      <c r="AB11" s="116"/>
    </row>
    <row r="12" spans="1:28">
      <c r="A12" s="105"/>
      <c r="B12" s="109" t="s">
        <v>111</v>
      </c>
      <c r="C12" s="105" t="s">
        <v>96</v>
      </c>
      <c r="D12" s="109" t="s">
        <v>96</v>
      </c>
      <c r="E12" s="105" t="s">
        <v>96</v>
      </c>
      <c r="F12" s="109" t="s">
        <v>96</v>
      </c>
      <c r="G12" s="105" t="s">
        <v>96</v>
      </c>
      <c r="H12" s="109" t="s">
        <v>96</v>
      </c>
      <c r="I12" s="105"/>
      <c r="J12" s="109"/>
      <c r="K12" s="105"/>
      <c r="L12" s="109" t="s">
        <v>231</v>
      </c>
      <c r="M12" s="105" t="s">
        <v>231</v>
      </c>
      <c r="N12" s="109" t="s">
        <v>231</v>
      </c>
      <c r="O12" s="105" t="s">
        <v>231</v>
      </c>
      <c r="P12" s="109" t="s">
        <v>231</v>
      </c>
      <c r="Q12" s="105" t="s">
        <v>231</v>
      </c>
      <c r="R12" s="110" t="s">
        <v>96</v>
      </c>
      <c r="S12" s="6">
        <v>12</v>
      </c>
      <c r="T12" s="99" t="s">
        <v>86</v>
      </c>
      <c r="V12" s="93" t="s">
        <v>75</v>
      </c>
      <c r="W12" s="10" t="s">
        <v>58</v>
      </c>
      <c r="Y12" s="191" t="s">
        <v>140</v>
      </c>
      <c r="Z12" s="116"/>
      <c r="AA12" s="116"/>
      <c r="AB12" s="116"/>
    </row>
    <row r="13" spans="1:28">
      <c r="A13" s="105"/>
      <c r="B13" s="109" t="s">
        <v>111</v>
      </c>
      <c r="C13" s="105" t="s">
        <v>97</v>
      </c>
      <c r="D13" s="109" t="s">
        <v>100</v>
      </c>
      <c r="E13" s="105" t="s">
        <v>100</v>
      </c>
      <c r="F13" s="109" t="s">
        <v>100</v>
      </c>
      <c r="G13" s="105" t="s">
        <v>100</v>
      </c>
      <c r="H13" s="109" t="s">
        <v>100</v>
      </c>
      <c r="I13" s="105"/>
      <c r="J13" s="109"/>
      <c r="K13" s="105"/>
      <c r="L13" s="109" t="s">
        <v>231</v>
      </c>
      <c r="M13" s="105" t="s">
        <v>231</v>
      </c>
      <c r="N13" s="109" t="s">
        <v>231</v>
      </c>
      <c r="O13" s="105" t="s">
        <v>231</v>
      </c>
      <c r="P13" s="109" t="s">
        <v>231</v>
      </c>
      <c r="Q13" s="105" t="s">
        <v>231</v>
      </c>
      <c r="R13" s="110" t="s">
        <v>97</v>
      </c>
      <c r="S13" s="6">
        <v>13</v>
      </c>
      <c r="T13" s="99" t="s">
        <v>295</v>
      </c>
      <c r="V13" s="45" t="s">
        <v>36</v>
      </c>
      <c r="W13" s="10" t="s">
        <v>59</v>
      </c>
      <c r="Y13" s="191" t="s">
        <v>141</v>
      </c>
      <c r="Z13" s="116"/>
      <c r="AA13" s="116"/>
      <c r="AB13" s="116"/>
    </row>
    <row r="14" spans="1:28">
      <c r="A14" s="105"/>
      <c r="B14" s="109" t="s">
        <v>111</v>
      </c>
      <c r="C14" s="105" t="s">
        <v>97</v>
      </c>
      <c r="D14" s="109" t="s">
        <v>100</v>
      </c>
      <c r="E14" s="105" t="s">
        <v>100</v>
      </c>
      <c r="F14" s="109" t="s">
        <v>100</v>
      </c>
      <c r="G14" s="105" t="s">
        <v>100</v>
      </c>
      <c r="H14" s="109" t="s">
        <v>100</v>
      </c>
      <c r="I14" s="105"/>
      <c r="J14" s="109"/>
      <c r="K14" s="105"/>
      <c r="L14" s="109" t="s">
        <v>231</v>
      </c>
      <c r="M14" s="105" t="s">
        <v>231</v>
      </c>
      <c r="N14" s="109" t="s">
        <v>231</v>
      </c>
      <c r="O14" s="105" t="s">
        <v>231</v>
      </c>
      <c r="P14" s="109" t="s">
        <v>231</v>
      </c>
      <c r="Q14" s="105" t="s">
        <v>231</v>
      </c>
      <c r="R14" s="110" t="s">
        <v>97</v>
      </c>
      <c r="S14" s="6">
        <v>14</v>
      </c>
      <c r="T14" s="99" t="s">
        <v>113</v>
      </c>
      <c r="V14" s="47" t="s">
        <v>42</v>
      </c>
      <c r="W14" s="10" t="s">
        <v>60</v>
      </c>
      <c r="Y14" s="191" t="s">
        <v>142</v>
      </c>
      <c r="Z14" s="116"/>
      <c r="AA14" s="116"/>
      <c r="AB14" s="116"/>
    </row>
    <row r="15" spans="1:28">
      <c r="A15" s="105"/>
      <c r="B15" s="109" t="s">
        <v>98</v>
      </c>
      <c r="C15" s="105" t="s">
        <v>99</v>
      </c>
      <c r="D15" s="109" t="s">
        <v>100</v>
      </c>
      <c r="E15" s="105" t="s">
        <v>100</v>
      </c>
      <c r="F15" s="109" t="s">
        <v>100</v>
      </c>
      <c r="G15" s="105" t="s">
        <v>100</v>
      </c>
      <c r="H15" s="109" t="s">
        <v>100</v>
      </c>
      <c r="I15" s="105"/>
      <c r="J15" s="109"/>
      <c r="K15" s="105"/>
      <c r="L15" s="109" t="s">
        <v>99</v>
      </c>
      <c r="M15" s="105" t="s">
        <v>99</v>
      </c>
      <c r="N15" s="109" t="s">
        <v>99</v>
      </c>
      <c r="O15" s="105" t="s">
        <v>99</v>
      </c>
      <c r="P15" s="109" t="s">
        <v>99</v>
      </c>
      <c r="Q15" s="105" t="s">
        <v>99</v>
      </c>
      <c r="R15" s="110" t="s">
        <v>98</v>
      </c>
      <c r="S15" s="6">
        <v>15</v>
      </c>
      <c r="T15" s="99" t="s">
        <v>114</v>
      </c>
      <c r="V15" s="47" t="s">
        <v>48</v>
      </c>
      <c r="W15" s="10" t="s">
        <v>61</v>
      </c>
      <c r="Y15" s="191" t="s">
        <v>143</v>
      </c>
      <c r="Z15" s="116"/>
      <c r="AA15" s="116"/>
      <c r="AB15" s="116"/>
    </row>
    <row r="16" spans="1:28">
      <c r="A16" s="105"/>
      <c r="B16" s="109" t="s">
        <v>98</v>
      </c>
      <c r="C16" s="105" t="s">
        <v>99</v>
      </c>
      <c r="D16" s="109" t="s">
        <v>100</v>
      </c>
      <c r="E16" s="105" t="s">
        <v>100</v>
      </c>
      <c r="F16" s="109" t="s">
        <v>100</v>
      </c>
      <c r="G16" s="105" t="s">
        <v>100</v>
      </c>
      <c r="H16" s="109" t="s">
        <v>100</v>
      </c>
      <c r="I16" s="105"/>
      <c r="J16" s="109"/>
      <c r="K16" s="105"/>
      <c r="L16" s="109" t="s">
        <v>99</v>
      </c>
      <c r="M16" s="105" t="s">
        <v>99</v>
      </c>
      <c r="N16" s="109" t="s">
        <v>99</v>
      </c>
      <c r="O16" s="105" t="s">
        <v>99</v>
      </c>
      <c r="P16" s="109" t="s">
        <v>99</v>
      </c>
      <c r="Q16" s="105" t="s">
        <v>99</v>
      </c>
      <c r="R16" s="110" t="s">
        <v>98</v>
      </c>
      <c r="S16" s="6">
        <v>16</v>
      </c>
      <c r="T16" s="99" t="s">
        <v>118</v>
      </c>
      <c r="V16" s="6"/>
      <c r="W16" s="10"/>
      <c r="Y16" s="191" t="s">
        <v>144</v>
      </c>
      <c r="Z16" s="116"/>
      <c r="AA16" s="116"/>
      <c r="AB16" s="116"/>
    </row>
    <row r="17" spans="1:28">
      <c r="A17" s="105"/>
      <c r="B17" s="109" t="s">
        <v>92</v>
      </c>
      <c r="C17" s="105" t="s">
        <v>99</v>
      </c>
      <c r="D17" s="109" t="s">
        <v>100</v>
      </c>
      <c r="E17" s="105" t="s">
        <v>100</v>
      </c>
      <c r="F17" s="109" t="s">
        <v>100</v>
      </c>
      <c r="G17" s="105" t="s">
        <v>100</v>
      </c>
      <c r="H17" s="109" t="s">
        <v>100</v>
      </c>
      <c r="I17" s="105"/>
      <c r="J17" s="109"/>
      <c r="K17" s="105"/>
      <c r="L17" s="109" t="s">
        <v>99</v>
      </c>
      <c r="M17" s="105" t="s">
        <v>99</v>
      </c>
      <c r="N17" s="109" t="s">
        <v>99</v>
      </c>
      <c r="O17" s="105" t="s">
        <v>99</v>
      </c>
      <c r="P17" s="109" t="s">
        <v>99</v>
      </c>
      <c r="Q17" s="105" t="s">
        <v>99</v>
      </c>
      <c r="R17" s="110" t="s">
        <v>98</v>
      </c>
      <c r="S17" s="6">
        <v>17</v>
      </c>
      <c r="T17" s="99" t="s">
        <v>115</v>
      </c>
      <c r="V17" s="6"/>
      <c r="W17" s="8"/>
      <c r="Y17" s="191" t="s">
        <v>145</v>
      </c>
      <c r="Z17" s="116"/>
      <c r="AA17" s="116"/>
      <c r="AB17" s="116"/>
    </row>
    <row r="18" spans="1:28">
      <c r="A18" s="105"/>
      <c r="B18" s="109" t="s">
        <v>92</v>
      </c>
      <c r="C18" s="105" t="s">
        <v>99</v>
      </c>
      <c r="D18" s="109" t="s">
        <v>100</v>
      </c>
      <c r="E18" s="105" t="s">
        <v>100</v>
      </c>
      <c r="F18" s="109" t="s">
        <v>100</v>
      </c>
      <c r="G18" s="105" t="s">
        <v>100</v>
      </c>
      <c r="H18" s="109" t="s">
        <v>100</v>
      </c>
      <c r="I18" s="105"/>
      <c r="J18" s="109"/>
      <c r="K18" s="105"/>
      <c r="L18" s="109" t="s">
        <v>99</v>
      </c>
      <c r="M18" s="105" t="s">
        <v>99</v>
      </c>
      <c r="N18" s="109" t="s">
        <v>99</v>
      </c>
      <c r="O18" s="105" t="s">
        <v>99</v>
      </c>
      <c r="P18" s="109" t="s">
        <v>99</v>
      </c>
      <c r="Q18" s="105" t="s">
        <v>99</v>
      </c>
      <c r="R18" s="110" t="s">
        <v>92</v>
      </c>
      <c r="S18" s="6">
        <v>18</v>
      </c>
      <c r="T18" s="99" t="s">
        <v>117</v>
      </c>
      <c r="V18" s="38"/>
      <c r="W18" s="8"/>
      <c r="Y18" s="191" t="s">
        <v>146</v>
      </c>
      <c r="Z18" s="116"/>
      <c r="AA18" s="116"/>
      <c r="AB18" s="116"/>
    </row>
    <row r="19" spans="1:28">
      <c r="A19" s="105"/>
      <c r="B19" s="109" t="s">
        <v>92</v>
      </c>
      <c r="C19" s="105" t="s">
        <v>99</v>
      </c>
      <c r="D19" s="109" t="s">
        <v>100</v>
      </c>
      <c r="E19" s="105" t="s">
        <v>100</v>
      </c>
      <c r="F19" s="109" t="s">
        <v>100</v>
      </c>
      <c r="G19" s="105" t="s">
        <v>100</v>
      </c>
      <c r="H19" s="109" t="s">
        <v>100</v>
      </c>
      <c r="I19" s="105"/>
      <c r="J19" s="109"/>
      <c r="K19" s="105"/>
      <c r="L19" s="109" t="s">
        <v>99</v>
      </c>
      <c r="M19" s="105" t="s">
        <v>99</v>
      </c>
      <c r="N19" s="109" t="s">
        <v>99</v>
      </c>
      <c r="O19" s="105" t="s">
        <v>99</v>
      </c>
      <c r="P19" s="109" t="s">
        <v>99</v>
      </c>
      <c r="Q19" s="105" t="s">
        <v>99</v>
      </c>
      <c r="R19" s="110" t="s">
        <v>92</v>
      </c>
      <c r="S19" s="6">
        <v>19</v>
      </c>
      <c r="T19" s="99" t="s">
        <v>116</v>
      </c>
      <c r="U19" s="40" t="s">
        <v>26</v>
      </c>
      <c r="V19" s="46" t="s">
        <v>32</v>
      </c>
      <c r="Y19" s="191" t="s">
        <v>147</v>
      </c>
      <c r="Z19" s="116"/>
      <c r="AA19" s="116"/>
      <c r="AB19" s="116"/>
    </row>
    <row r="20" spans="1:28">
      <c r="A20" s="105"/>
      <c r="B20" s="109" t="s">
        <v>92</v>
      </c>
      <c r="C20" s="105" t="s">
        <v>99</v>
      </c>
      <c r="D20" s="109" t="s">
        <v>100</v>
      </c>
      <c r="E20" s="105" t="s">
        <v>100</v>
      </c>
      <c r="F20" s="109" t="s">
        <v>100</v>
      </c>
      <c r="G20" s="105" t="s">
        <v>100</v>
      </c>
      <c r="H20" s="109" t="s">
        <v>100</v>
      </c>
      <c r="I20" s="105"/>
      <c r="J20" s="109"/>
      <c r="K20" s="105"/>
      <c r="L20" s="109" t="s">
        <v>99</v>
      </c>
      <c r="M20" s="105" t="s">
        <v>99</v>
      </c>
      <c r="N20" s="109" t="s">
        <v>99</v>
      </c>
      <c r="O20" s="105" t="s">
        <v>99</v>
      </c>
      <c r="P20" s="109" t="s">
        <v>99</v>
      </c>
      <c r="Q20" s="105" t="s">
        <v>99</v>
      </c>
      <c r="R20" s="110" t="s">
        <v>92</v>
      </c>
      <c r="S20" s="6">
        <v>20</v>
      </c>
      <c r="T20" s="99"/>
      <c r="U20" s="43" t="s">
        <v>27</v>
      </c>
      <c r="V20" s="48"/>
      <c r="Y20" s="191" t="s">
        <v>148</v>
      </c>
      <c r="Z20" s="116"/>
      <c r="AA20" s="116"/>
      <c r="AB20" s="116"/>
    </row>
    <row r="21" spans="1:28">
      <c r="A21" s="105"/>
      <c r="B21" s="109" t="s">
        <v>92</v>
      </c>
      <c r="C21" s="105" t="s">
        <v>99</v>
      </c>
      <c r="D21" s="109" t="s">
        <v>100</v>
      </c>
      <c r="E21" s="105" t="s">
        <v>100</v>
      </c>
      <c r="F21" s="109" t="s">
        <v>100</v>
      </c>
      <c r="G21" s="105" t="s">
        <v>100</v>
      </c>
      <c r="H21" s="109" t="s">
        <v>100</v>
      </c>
      <c r="I21" s="105"/>
      <c r="J21" s="109"/>
      <c r="K21" s="105"/>
      <c r="L21" s="109" t="s">
        <v>99</v>
      </c>
      <c r="M21" s="105" t="s">
        <v>99</v>
      </c>
      <c r="N21" s="109" t="s">
        <v>99</v>
      </c>
      <c r="O21" s="105" t="s">
        <v>99</v>
      </c>
      <c r="P21" s="109" t="s">
        <v>99</v>
      </c>
      <c r="Q21" s="105" t="s">
        <v>99</v>
      </c>
      <c r="R21" s="110" t="s">
        <v>92</v>
      </c>
      <c r="S21" s="6">
        <v>21</v>
      </c>
      <c r="T21" s="99"/>
      <c r="U21" s="43"/>
      <c r="V21" s="48" t="s">
        <v>18</v>
      </c>
      <c r="Y21" s="191" t="s">
        <v>149</v>
      </c>
      <c r="Z21" s="116"/>
      <c r="AA21" s="116"/>
      <c r="AB21" s="116"/>
    </row>
    <row r="22" spans="1:28">
      <c r="A22" s="105"/>
      <c r="B22" s="109" t="s">
        <v>92</v>
      </c>
      <c r="C22" s="105" t="s">
        <v>99</v>
      </c>
      <c r="D22" s="109" t="s">
        <v>100</v>
      </c>
      <c r="E22" s="105" t="s">
        <v>100</v>
      </c>
      <c r="F22" s="109" t="s">
        <v>100</v>
      </c>
      <c r="G22" s="105" t="s">
        <v>100</v>
      </c>
      <c r="H22" s="109" t="s">
        <v>100</v>
      </c>
      <c r="I22" s="105"/>
      <c r="J22" s="109"/>
      <c r="K22" s="105"/>
      <c r="L22" s="109" t="s">
        <v>99</v>
      </c>
      <c r="M22" s="105" t="s">
        <v>99</v>
      </c>
      <c r="N22" s="109" t="s">
        <v>99</v>
      </c>
      <c r="O22" s="105" t="s">
        <v>99</v>
      </c>
      <c r="P22" s="109" t="s">
        <v>99</v>
      </c>
      <c r="Q22" s="105" t="s">
        <v>99</v>
      </c>
      <c r="R22" s="110" t="s">
        <v>92</v>
      </c>
      <c r="S22" s="6">
        <v>22</v>
      </c>
      <c r="U22" s="43"/>
      <c r="V22" s="48" t="s">
        <v>33</v>
      </c>
      <c r="Y22" s="191" t="s">
        <v>150</v>
      </c>
      <c r="Z22" s="116"/>
      <c r="AA22" s="116"/>
      <c r="AB22" s="116"/>
    </row>
    <row r="23" spans="1:28">
      <c r="A23" s="105"/>
      <c r="B23" s="109" t="s">
        <v>92</v>
      </c>
      <c r="C23" s="105" t="s">
        <v>99</v>
      </c>
      <c r="D23" s="109" t="s">
        <v>100</v>
      </c>
      <c r="E23" s="105" t="s">
        <v>100</v>
      </c>
      <c r="F23" s="109" t="s">
        <v>100</v>
      </c>
      <c r="G23" s="105" t="s">
        <v>100</v>
      </c>
      <c r="H23" s="109" t="s">
        <v>100</v>
      </c>
      <c r="I23" s="105"/>
      <c r="J23" s="109"/>
      <c r="K23" s="105"/>
      <c r="L23" s="109" t="s">
        <v>99</v>
      </c>
      <c r="M23" s="105" t="s">
        <v>99</v>
      </c>
      <c r="N23" s="109" t="s">
        <v>99</v>
      </c>
      <c r="O23" s="105" t="s">
        <v>99</v>
      </c>
      <c r="P23" s="109" t="s">
        <v>99</v>
      </c>
      <c r="Q23" s="105" t="s">
        <v>99</v>
      </c>
      <c r="R23" s="110" t="s">
        <v>92</v>
      </c>
      <c r="S23" s="6">
        <v>23</v>
      </c>
      <c r="U23" s="49"/>
      <c r="V23" s="48" t="s">
        <v>34</v>
      </c>
      <c r="Y23" s="191" t="s">
        <v>151</v>
      </c>
      <c r="Z23" s="116"/>
      <c r="AA23" s="116"/>
      <c r="AB23" s="116"/>
    </row>
    <row r="24" spans="1:28">
      <c r="A24" s="105"/>
      <c r="B24" s="109" t="s">
        <v>92</v>
      </c>
      <c r="C24" s="105" t="s">
        <v>99</v>
      </c>
      <c r="D24" s="109" t="s">
        <v>100</v>
      </c>
      <c r="E24" s="105" t="s">
        <v>100</v>
      </c>
      <c r="F24" s="109" t="s">
        <v>100</v>
      </c>
      <c r="G24" s="105" t="s">
        <v>100</v>
      </c>
      <c r="H24" s="109" t="s">
        <v>100</v>
      </c>
      <c r="I24" s="105"/>
      <c r="J24" s="109"/>
      <c r="K24" s="105"/>
      <c r="L24" s="109" t="s">
        <v>99</v>
      </c>
      <c r="M24" s="105" t="s">
        <v>99</v>
      </c>
      <c r="N24" s="109" t="s">
        <v>99</v>
      </c>
      <c r="O24" s="105" t="s">
        <v>99</v>
      </c>
      <c r="P24" s="109" t="s">
        <v>99</v>
      </c>
      <c r="Q24" s="105" t="s">
        <v>99</v>
      </c>
      <c r="R24" s="110" t="s">
        <v>92</v>
      </c>
      <c r="S24" s="6">
        <v>24</v>
      </c>
      <c r="U24" s="41" t="s">
        <v>30</v>
      </c>
      <c r="V24" s="196" t="s">
        <v>297</v>
      </c>
      <c r="Y24" s="191" t="s">
        <v>152</v>
      </c>
      <c r="Z24" s="116"/>
      <c r="AA24" s="116"/>
      <c r="AB24" s="116"/>
    </row>
    <row r="25" spans="1:28">
      <c r="A25" s="105"/>
      <c r="B25" s="109" t="s">
        <v>92</v>
      </c>
      <c r="C25" s="105" t="s">
        <v>99</v>
      </c>
      <c r="D25" s="109" t="s">
        <v>100</v>
      </c>
      <c r="E25" s="105" t="s">
        <v>100</v>
      </c>
      <c r="F25" s="109" t="s">
        <v>100</v>
      </c>
      <c r="G25" s="105" t="s">
        <v>100</v>
      </c>
      <c r="H25" s="109" t="s">
        <v>100</v>
      </c>
      <c r="I25" s="105"/>
      <c r="J25" s="109"/>
      <c r="K25" s="105"/>
      <c r="L25" s="109" t="s">
        <v>99</v>
      </c>
      <c r="M25" s="105" t="s">
        <v>99</v>
      </c>
      <c r="N25" s="109" t="s">
        <v>99</v>
      </c>
      <c r="O25" s="105" t="s">
        <v>99</v>
      </c>
      <c r="P25" s="109" t="s">
        <v>99</v>
      </c>
      <c r="Q25" s="105" t="s">
        <v>99</v>
      </c>
      <c r="R25" s="110" t="s">
        <v>92</v>
      </c>
      <c r="S25" s="6">
        <v>25</v>
      </c>
      <c r="U25" s="44" t="s">
        <v>29</v>
      </c>
      <c r="V25" s="196" t="s">
        <v>296</v>
      </c>
      <c r="Y25" s="191" t="s">
        <v>153</v>
      </c>
      <c r="Z25" s="116"/>
      <c r="AA25" s="116"/>
      <c r="AB25" s="116"/>
    </row>
    <row r="26" spans="1:28">
      <c r="A26" s="105"/>
      <c r="B26" s="109" t="s">
        <v>92</v>
      </c>
      <c r="C26" s="105" t="s">
        <v>99</v>
      </c>
      <c r="D26" s="109" t="s">
        <v>100</v>
      </c>
      <c r="E26" s="105" t="s">
        <v>100</v>
      </c>
      <c r="F26" s="109" t="s">
        <v>100</v>
      </c>
      <c r="G26" s="105" t="s">
        <v>100</v>
      </c>
      <c r="H26" s="109" t="s">
        <v>100</v>
      </c>
      <c r="I26" s="105"/>
      <c r="J26" s="109"/>
      <c r="K26" s="105"/>
      <c r="L26" s="109" t="s">
        <v>99</v>
      </c>
      <c r="M26" s="105" t="s">
        <v>99</v>
      </c>
      <c r="N26" s="109" t="s">
        <v>99</v>
      </c>
      <c r="O26" s="105" t="s">
        <v>99</v>
      </c>
      <c r="P26" s="109" t="s">
        <v>99</v>
      </c>
      <c r="Q26" s="105" t="s">
        <v>99</v>
      </c>
      <c r="R26" s="110" t="s">
        <v>92</v>
      </c>
      <c r="S26" s="6">
        <v>26</v>
      </c>
      <c r="U26" s="44" t="s">
        <v>28</v>
      </c>
      <c r="V26" s="48" t="s">
        <v>35</v>
      </c>
      <c r="Y26" s="191" t="s">
        <v>154</v>
      </c>
      <c r="Z26" s="116"/>
      <c r="AA26" s="116"/>
      <c r="AB26" s="116"/>
    </row>
    <row r="27" spans="1:28">
      <c r="A27" s="105"/>
      <c r="B27" s="109" t="s">
        <v>92</v>
      </c>
      <c r="C27" s="105" t="s">
        <v>99</v>
      </c>
      <c r="D27" s="109" t="s">
        <v>100</v>
      </c>
      <c r="E27" s="105" t="s">
        <v>100</v>
      </c>
      <c r="F27" s="109" t="s">
        <v>100</v>
      </c>
      <c r="G27" s="105" t="s">
        <v>100</v>
      </c>
      <c r="H27" s="109" t="s">
        <v>100</v>
      </c>
      <c r="I27" s="105"/>
      <c r="J27" s="109"/>
      <c r="K27" s="105"/>
      <c r="L27" s="109" t="s">
        <v>99</v>
      </c>
      <c r="M27" s="105" t="s">
        <v>99</v>
      </c>
      <c r="N27" s="109" t="s">
        <v>99</v>
      </c>
      <c r="O27" s="105" t="s">
        <v>99</v>
      </c>
      <c r="P27" s="109" t="s">
        <v>99</v>
      </c>
      <c r="Q27" s="105" t="s">
        <v>99</v>
      </c>
      <c r="R27" s="110" t="s">
        <v>92</v>
      </c>
      <c r="S27" s="6">
        <v>27</v>
      </c>
      <c r="V27" s="48"/>
      <c r="Y27" s="191" t="s">
        <v>155</v>
      </c>
      <c r="Z27" s="116"/>
      <c r="AA27" s="116"/>
      <c r="AB27" s="116"/>
    </row>
    <row r="28" spans="1:28">
      <c r="A28" s="105"/>
      <c r="B28" s="109" t="s">
        <v>92</v>
      </c>
      <c r="C28" s="105" t="s">
        <v>99</v>
      </c>
      <c r="D28" s="109" t="s">
        <v>100</v>
      </c>
      <c r="E28" s="105" t="s">
        <v>100</v>
      </c>
      <c r="F28" s="109" t="s">
        <v>100</v>
      </c>
      <c r="G28" s="105" t="s">
        <v>100</v>
      </c>
      <c r="H28" s="109" t="s">
        <v>100</v>
      </c>
      <c r="I28" s="105"/>
      <c r="J28" s="109"/>
      <c r="K28" s="105"/>
      <c r="L28" s="109" t="s">
        <v>99</v>
      </c>
      <c r="M28" s="105" t="s">
        <v>99</v>
      </c>
      <c r="N28" s="109" t="s">
        <v>99</v>
      </c>
      <c r="O28" s="105" t="s">
        <v>99</v>
      </c>
      <c r="P28" s="109" t="s">
        <v>99</v>
      </c>
      <c r="Q28" s="105" t="s">
        <v>99</v>
      </c>
      <c r="R28" s="110" t="s">
        <v>92</v>
      </c>
      <c r="S28" s="6">
        <v>28</v>
      </c>
      <c r="Y28" s="191" t="s">
        <v>156</v>
      </c>
      <c r="Z28" s="116"/>
      <c r="AA28" s="116"/>
      <c r="AB28" s="116"/>
    </row>
    <row r="29" spans="1:28">
      <c r="A29" s="105"/>
      <c r="B29" s="109" t="s">
        <v>92</v>
      </c>
      <c r="C29" s="105" t="s">
        <v>99</v>
      </c>
      <c r="D29" s="109" t="s">
        <v>100</v>
      </c>
      <c r="E29" s="105" t="s">
        <v>100</v>
      </c>
      <c r="F29" s="109" t="s">
        <v>100</v>
      </c>
      <c r="G29" s="105" t="s">
        <v>100</v>
      </c>
      <c r="H29" s="109" t="s">
        <v>100</v>
      </c>
      <c r="I29" s="105"/>
      <c r="J29" s="109"/>
      <c r="K29" s="105"/>
      <c r="L29" s="109" t="s">
        <v>99</v>
      </c>
      <c r="M29" s="105" t="s">
        <v>99</v>
      </c>
      <c r="N29" s="109" t="s">
        <v>99</v>
      </c>
      <c r="O29" s="105" t="s">
        <v>99</v>
      </c>
      <c r="P29" s="109" t="s">
        <v>99</v>
      </c>
      <c r="Q29" s="105" t="s">
        <v>99</v>
      </c>
      <c r="R29" s="110" t="s">
        <v>92</v>
      </c>
      <c r="S29" s="6">
        <v>29</v>
      </c>
      <c r="Y29" s="191" t="s">
        <v>157</v>
      </c>
      <c r="Z29" s="116"/>
      <c r="AA29" s="116"/>
      <c r="AB29" s="116"/>
    </row>
    <row r="30" spans="1:28">
      <c r="A30" s="105"/>
      <c r="B30" s="109" t="s">
        <v>92</v>
      </c>
      <c r="C30" s="105" t="s">
        <v>99</v>
      </c>
      <c r="D30" s="109" t="s">
        <v>100</v>
      </c>
      <c r="E30" s="105" t="s">
        <v>100</v>
      </c>
      <c r="F30" s="109" t="s">
        <v>100</v>
      </c>
      <c r="G30" s="105" t="s">
        <v>100</v>
      </c>
      <c r="H30" s="109" t="s">
        <v>100</v>
      </c>
      <c r="I30" s="105"/>
      <c r="J30" s="109"/>
      <c r="K30" s="105"/>
      <c r="L30" s="109" t="s">
        <v>99</v>
      </c>
      <c r="M30" s="105" t="s">
        <v>99</v>
      </c>
      <c r="N30" s="109" t="s">
        <v>99</v>
      </c>
      <c r="O30" s="105" t="s">
        <v>99</v>
      </c>
      <c r="P30" s="109" t="s">
        <v>99</v>
      </c>
      <c r="Q30" s="105" t="s">
        <v>99</v>
      </c>
      <c r="R30" s="110" t="s">
        <v>92</v>
      </c>
      <c r="S30" s="6">
        <v>30</v>
      </c>
      <c r="Y30" s="191" t="s">
        <v>158</v>
      </c>
      <c r="Z30" s="116"/>
      <c r="AA30" s="116"/>
      <c r="AB30" s="116"/>
    </row>
    <row r="31" spans="1:28">
      <c r="A31" s="105"/>
      <c r="B31" s="109" t="s">
        <v>92</v>
      </c>
      <c r="C31" s="105" t="s">
        <v>99</v>
      </c>
      <c r="D31" s="109" t="s">
        <v>100</v>
      </c>
      <c r="E31" s="105" t="s">
        <v>100</v>
      </c>
      <c r="F31" s="109" t="s">
        <v>100</v>
      </c>
      <c r="G31" s="105" t="s">
        <v>100</v>
      </c>
      <c r="H31" s="109" t="s">
        <v>100</v>
      </c>
      <c r="I31" s="105"/>
      <c r="J31" s="109"/>
      <c r="K31" s="105"/>
      <c r="L31" s="109" t="s">
        <v>99</v>
      </c>
      <c r="M31" s="105" t="s">
        <v>99</v>
      </c>
      <c r="N31" s="109" t="s">
        <v>99</v>
      </c>
      <c r="O31" s="105" t="s">
        <v>99</v>
      </c>
      <c r="P31" s="109" t="s">
        <v>99</v>
      </c>
      <c r="Q31" s="105" t="s">
        <v>99</v>
      </c>
      <c r="R31" s="110" t="s">
        <v>92</v>
      </c>
      <c r="S31" s="6">
        <v>31</v>
      </c>
      <c r="Y31" s="191" t="s">
        <v>159</v>
      </c>
      <c r="Z31" s="116"/>
      <c r="AA31" s="116"/>
      <c r="AB31" s="116"/>
    </row>
    <row r="32" spans="1:28">
      <c r="A32" s="105"/>
      <c r="B32" s="109" t="s">
        <v>92</v>
      </c>
      <c r="C32" s="105" t="s">
        <v>99</v>
      </c>
      <c r="D32" s="109" t="s">
        <v>100</v>
      </c>
      <c r="E32" s="105" t="s">
        <v>100</v>
      </c>
      <c r="F32" s="109" t="s">
        <v>100</v>
      </c>
      <c r="G32" s="105" t="s">
        <v>100</v>
      </c>
      <c r="H32" s="109" t="s">
        <v>100</v>
      </c>
      <c r="I32" s="105"/>
      <c r="J32" s="109"/>
      <c r="K32" s="105"/>
      <c r="L32" s="109" t="s">
        <v>99</v>
      </c>
      <c r="M32" s="105" t="s">
        <v>99</v>
      </c>
      <c r="N32" s="109" t="s">
        <v>99</v>
      </c>
      <c r="O32" s="105" t="s">
        <v>99</v>
      </c>
      <c r="P32" s="109" t="s">
        <v>99</v>
      </c>
      <c r="Q32" s="105" t="s">
        <v>99</v>
      </c>
      <c r="R32" s="110" t="s">
        <v>92</v>
      </c>
      <c r="S32" s="6">
        <v>32</v>
      </c>
      <c r="Y32" s="191" t="s">
        <v>160</v>
      </c>
      <c r="Z32" s="116"/>
      <c r="AA32" s="116"/>
      <c r="AB32" s="116"/>
    </row>
    <row r="33" spans="1:28">
      <c r="A33" s="105"/>
      <c r="B33" s="109" t="s">
        <v>92</v>
      </c>
      <c r="C33" s="105" t="s">
        <v>99</v>
      </c>
      <c r="D33" s="109" t="s">
        <v>100</v>
      </c>
      <c r="E33" s="105" t="s">
        <v>100</v>
      </c>
      <c r="F33" s="109" t="s">
        <v>100</v>
      </c>
      <c r="G33" s="105" t="s">
        <v>100</v>
      </c>
      <c r="H33" s="109" t="s">
        <v>100</v>
      </c>
      <c r="I33" s="105"/>
      <c r="J33" s="109"/>
      <c r="K33" s="105"/>
      <c r="L33" s="109" t="s">
        <v>99</v>
      </c>
      <c r="M33" s="105" t="s">
        <v>99</v>
      </c>
      <c r="N33" s="109" t="s">
        <v>99</v>
      </c>
      <c r="O33" s="105" t="s">
        <v>99</v>
      </c>
      <c r="P33" s="109" t="s">
        <v>99</v>
      </c>
      <c r="Q33" s="105" t="s">
        <v>99</v>
      </c>
      <c r="R33" s="110" t="s">
        <v>92</v>
      </c>
      <c r="S33" s="6">
        <v>33</v>
      </c>
      <c r="Y33" s="191" t="s">
        <v>161</v>
      </c>
      <c r="Z33" s="116"/>
      <c r="AA33" s="116"/>
      <c r="AB33" s="116"/>
    </row>
    <row r="34" spans="1:28">
      <c r="A34" s="105"/>
      <c r="B34" s="109" t="s">
        <v>92</v>
      </c>
      <c r="C34" s="105" t="s">
        <v>99</v>
      </c>
      <c r="D34" s="109" t="s">
        <v>100</v>
      </c>
      <c r="E34" s="105" t="s">
        <v>100</v>
      </c>
      <c r="F34" s="109" t="s">
        <v>100</v>
      </c>
      <c r="G34" s="105" t="s">
        <v>100</v>
      </c>
      <c r="H34" s="109" t="s">
        <v>100</v>
      </c>
      <c r="I34" s="105"/>
      <c r="J34" s="109"/>
      <c r="K34" s="105"/>
      <c r="L34" s="109" t="s">
        <v>99</v>
      </c>
      <c r="M34" s="105" t="s">
        <v>99</v>
      </c>
      <c r="N34" s="109" t="s">
        <v>99</v>
      </c>
      <c r="O34" s="105" t="s">
        <v>99</v>
      </c>
      <c r="P34" s="109" t="s">
        <v>99</v>
      </c>
      <c r="Q34" s="105" t="s">
        <v>99</v>
      </c>
      <c r="R34" s="110" t="s">
        <v>92</v>
      </c>
      <c r="S34" s="6">
        <v>34</v>
      </c>
      <c r="V34" s="188"/>
      <c r="Y34" s="191" t="s">
        <v>162</v>
      </c>
      <c r="Z34" s="116"/>
      <c r="AA34" s="116"/>
      <c r="AB34" s="116"/>
    </row>
    <row r="35" spans="1:28">
      <c r="A35" s="105"/>
      <c r="B35" s="109" t="s">
        <v>92</v>
      </c>
      <c r="C35" s="105" t="s">
        <v>99</v>
      </c>
      <c r="D35" s="109" t="s">
        <v>100</v>
      </c>
      <c r="E35" s="105" t="s">
        <v>100</v>
      </c>
      <c r="F35" s="109" t="s">
        <v>100</v>
      </c>
      <c r="G35" s="105" t="s">
        <v>100</v>
      </c>
      <c r="H35" s="109" t="s">
        <v>100</v>
      </c>
      <c r="I35" s="105"/>
      <c r="J35" s="109"/>
      <c r="K35" s="105"/>
      <c r="L35" s="109" t="s">
        <v>99</v>
      </c>
      <c r="M35" s="105" t="s">
        <v>99</v>
      </c>
      <c r="N35" s="109" t="s">
        <v>99</v>
      </c>
      <c r="O35" s="105" t="s">
        <v>99</v>
      </c>
      <c r="P35" s="109" t="s">
        <v>99</v>
      </c>
      <c r="Q35" s="105" t="s">
        <v>99</v>
      </c>
      <c r="R35" s="110" t="s">
        <v>92</v>
      </c>
      <c r="S35" s="6">
        <v>35</v>
      </c>
      <c r="Y35" s="191" t="s">
        <v>163</v>
      </c>
      <c r="Z35" s="116"/>
      <c r="AA35" s="116"/>
      <c r="AB35" s="116"/>
    </row>
    <row r="36" spans="1:28">
      <c r="A36" s="105"/>
      <c r="B36" s="109" t="s">
        <v>92</v>
      </c>
      <c r="C36" s="105" t="s">
        <v>99</v>
      </c>
      <c r="D36" s="109" t="s">
        <v>100</v>
      </c>
      <c r="E36" s="105" t="s">
        <v>100</v>
      </c>
      <c r="F36" s="109" t="s">
        <v>100</v>
      </c>
      <c r="G36" s="105" t="s">
        <v>100</v>
      </c>
      <c r="H36" s="109" t="s">
        <v>100</v>
      </c>
      <c r="I36" s="105"/>
      <c r="J36" s="109"/>
      <c r="K36" s="105"/>
      <c r="L36" s="109" t="s">
        <v>99</v>
      </c>
      <c r="M36" s="105" t="s">
        <v>99</v>
      </c>
      <c r="N36" s="109" t="s">
        <v>99</v>
      </c>
      <c r="O36" s="105" t="s">
        <v>99</v>
      </c>
      <c r="P36" s="109" t="s">
        <v>99</v>
      </c>
      <c r="Q36" s="105" t="s">
        <v>99</v>
      </c>
      <c r="R36" s="110" t="s">
        <v>92</v>
      </c>
      <c r="S36" s="6">
        <v>36</v>
      </c>
      <c r="Y36" s="191" t="s">
        <v>164</v>
      </c>
      <c r="Z36" s="116"/>
      <c r="AA36" s="116"/>
      <c r="AB36" s="116"/>
    </row>
    <row r="37" spans="1:28">
      <c r="A37" s="105"/>
      <c r="B37" s="109" t="s">
        <v>92</v>
      </c>
      <c r="C37" s="105" t="s">
        <v>99</v>
      </c>
      <c r="D37" s="109" t="s">
        <v>100</v>
      </c>
      <c r="E37" s="105" t="s">
        <v>100</v>
      </c>
      <c r="F37" s="109" t="s">
        <v>100</v>
      </c>
      <c r="G37" s="105" t="s">
        <v>100</v>
      </c>
      <c r="H37" s="109" t="s">
        <v>100</v>
      </c>
      <c r="I37" s="105"/>
      <c r="J37" s="109"/>
      <c r="K37" s="105"/>
      <c r="L37" s="109" t="s">
        <v>99</v>
      </c>
      <c r="M37" s="105" t="s">
        <v>99</v>
      </c>
      <c r="N37" s="109" t="s">
        <v>99</v>
      </c>
      <c r="O37" s="105" t="s">
        <v>99</v>
      </c>
      <c r="P37" s="109" t="s">
        <v>99</v>
      </c>
      <c r="Q37" s="105" t="s">
        <v>99</v>
      </c>
      <c r="R37" s="110" t="s">
        <v>92</v>
      </c>
      <c r="S37" s="6">
        <v>37</v>
      </c>
      <c r="V37" s="189"/>
      <c r="Y37" s="191" t="s">
        <v>165</v>
      </c>
      <c r="Z37" s="116"/>
      <c r="AA37" s="116"/>
      <c r="AB37" s="116"/>
    </row>
    <row r="38" spans="1:28">
      <c r="A38" s="105"/>
      <c r="B38" s="109" t="s">
        <v>92</v>
      </c>
      <c r="C38" s="105" t="s">
        <v>99</v>
      </c>
      <c r="D38" s="109" t="s">
        <v>100</v>
      </c>
      <c r="E38" s="105" t="s">
        <v>100</v>
      </c>
      <c r="F38" s="109" t="s">
        <v>100</v>
      </c>
      <c r="G38" s="105" t="s">
        <v>100</v>
      </c>
      <c r="H38" s="109" t="s">
        <v>100</v>
      </c>
      <c r="I38" s="105"/>
      <c r="J38" s="109"/>
      <c r="K38" s="105"/>
      <c r="L38" s="109" t="s">
        <v>99</v>
      </c>
      <c r="M38" s="105" t="s">
        <v>99</v>
      </c>
      <c r="N38" s="109" t="s">
        <v>99</v>
      </c>
      <c r="O38" s="105" t="s">
        <v>99</v>
      </c>
      <c r="P38" s="109" t="s">
        <v>99</v>
      </c>
      <c r="Q38" s="105" t="s">
        <v>99</v>
      </c>
      <c r="R38" s="110" t="s">
        <v>92</v>
      </c>
      <c r="S38" s="6">
        <v>38</v>
      </c>
      <c r="Y38" s="191" t="s">
        <v>166</v>
      </c>
      <c r="Z38" s="116"/>
      <c r="AA38" s="116"/>
      <c r="AB38" s="116"/>
    </row>
    <row r="39" spans="1:28">
      <c r="A39" s="105"/>
      <c r="B39" s="109" t="s">
        <v>92</v>
      </c>
      <c r="C39" s="105" t="s">
        <v>99</v>
      </c>
      <c r="D39" s="109" t="s">
        <v>100</v>
      </c>
      <c r="E39" s="105" t="s">
        <v>100</v>
      </c>
      <c r="F39" s="109" t="s">
        <v>100</v>
      </c>
      <c r="G39" s="105" t="s">
        <v>100</v>
      </c>
      <c r="H39" s="109" t="s">
        <v>100</v>
      </c>
      <c r="I39" s="105"/>
      <c r="J39" s="109"/>
      <c r="K39" s="105"/>
      <c r="L39" s="109" t="s">
        <v>99</v>
      </c>
      <c r="M39" s="105" t="s">
        <v>99</v>
      </c>
      <c r="N39" s="109" t="s">
        <v>99</v>
      </c>
      <c r="O39" s="105" t="s">
        <v>99</v>
      </c>
      <c r="P39" s="109" t="s">
        <v>99</v>
      </c>
      <c r="Q39" s="105" t="s">
        <v>99</v>
      </c>
      <c r="R39" s="110" t="s">
        <v>92</v>
      </c>
      <c r="S39" s="6">
        <v>39</v>
      </c>
      <c r="Y39" s="191" t="s">
        <v>167</v>
      </c>
      <c r="Z39" s="116"/>
      <c r="AA39" s="116"/>
      <c r="AB39" s="116"/>
    </row>
    <row r="40" spans="1:28">
      <c r="A40" s="105"/>
      <c r="B40" s="109" t="s">
        <v>92</v>
      </c>
      <c r="C40" s="105" t="s">
        <v>99</v>
      </c>
      <c r="D40" s="109" t="s">
        <v>100</v>
      </c>
      <c r="E40" s="105" t="s">
        <v>100</v>
      </c>
      <c r="F40" s="109" t="s">
        <v>100</v>
      </c>
      <c r="G40" s="105" t="s">
        <v>100</v>
      </c>
      <c r="H40" s="109" t="s">
        <v>100</v>
      </c>
      <c r="I40" s="105"/>
      <c r="J40" s="109"/>
      <c r="K40" s="105"/>
      <c r="L40" s="109" t="s">
        <v>99</v>
      </c>
      <c r="M40" s="105" t="s">
        <v>99</v>
      </c>
      <c r="N40" s="109" t="s">
        <v>99</v>
      </c>
      <c r="O40" s="105" t="s">
        <v>99</v>
      </c>
      <c r="P40" s="109" t="s">
        <v>99</v>
      </c>
      <c r="Q40" s="105" t="s">
        <v>99</v>
      </c>
      <c r="R40" s="110" t="s">
        <v>92</v>
      </c>
      <c r="S40" s="6">
        <v>40</v>
      </c>
      <c r="Y40" s="191" t="s">
        <v>168</v>
      </c>
      <c r="Z40" s="116"/>
      <c r="AA40" s="116"/>
      <c r="AB40" s="116"/>
    </row>
    <row r="41" spans="1:28">
      <c r="A41" s="105"/>
      <c r="B41" s="109" t="s">
        <v>92</v>
      </c>
      <c r="C41" s="105" t="s">
        <v>99</v>
      </c>
      <c r="D41" s="109" t="s">
        <v>100</v>
      </c>
      <c r="E41" s="105" t="s">
        <v>100</v>
      </c>
      <c r="F41" s="109" t="s">
        <v>100</v>
      </c>
      <c r="G41" s="105" t="s">
        <v>100</v>
      </c>
      <c r="H41" s="109" t="s">
        <v>100</v>
      </c>
      <c r="I41" s="105"/>
      <c r="J41" s="109"/>
      <c r="K41" s="105"/>
      <c r="L41" s="109" t="s">
        <v>99</v>
      </c>
      <c r="M41" s="105" t="s">
        <v>99</v>
      </c>
      <c r="N41" s="109" t="s">
        <v>99</v>
      </c>
      <c r="O41" s="105" t="s">
        <v>99</v>
      </c>
      <c r="P41" s="109" t="s">
        <v>99</v>
      </c>
      <c r="Q41" s="105" t="s">
        <v>99</v>
      </c>
      <c r="R41" s="110" t="s">
        <v>92</v>
      </c>
      <c r="S41" s="6">
        <v>41</v>
      </c>
      <c r="Y41" s="191" t="s">
        <v>169</v>
      </c>
      <c r="Z41" s="13"/>
      <c r="AA41" s="13"/>
      <c r="AB41" s="13"/>
    </row>
    <row r="42" spans="1:28">
      <c r="A42" s="105"/>
      <c r="B42" s="109" t="s">
        <v>92</v>
      </c>
      <c r="C42" s="105" t="s">
        <v>99</v>
      </c>
      <c r="D42" s="109" t="s">
        <v>100</v>
      </c>
      <c r="E42" s="105" t="s">
        <v>100</v>
      </c>
      <c r="F42" s="109" t="s">
        <v>100</v>
      </c>
      <c r="G42" s="105" t="s">
        <v>100</v>
      </c>
      <c r="H42" s="109" t="s">
        <v>100</v>
      </c>
      <c r="I42" s="105"/>
      <c r="J42" s="109"/>
      <c r="K42" s="105"/>
      <c r="L42" s="109" t="s">
        <v>99</v>
      </c>
      <c r="M42" s="105" t="s">
        <v>99</v>
      </c>
      <c r="N42" s="109" t="s">
        <v>99</v>
      </c>
      <c r="O42" s="105" t="s">
        <v>99</v>
      </c>
      <c r="P42" s="109" t="s">
        <v>99</v>
      </c>
      <c r="Q42" s="105" t="s">
        <v>99</v>
      </c>
      <c r="R42" s="110" t="s">
        <v>92</v>
      </c>
      <c r="S42" s="6">
        <v>42</v>
      </c>
      <c r="Y42" s="191" t="s">
        <v>170</v>
      </c>
    </row>
    <row r="43" spans="1:28">
      <c r="A43" s="105"/>
      <c r="B43" s="109" t="s">
        <v>92</v>
      </c>
      <c r="C43" s="105" t="s">
        <v>99</v>
      </c>
      <c r="D43" s="109" t="s">
        <v>100</v>
      </c>
      <c r="E43" s="105" t="s">
        <v>100</v>
      </c>
      <c r="F43" s="109" t="s">
        <v>100</v>
      </c>
      <c r="G43" s="105" t="s">
        <v>100</v>
      </c>
      <c r="H43" s="109" t="s">
        <v>100</v>
      </c>
      <c r="I43" s="105"/>
      <c r="J43" s="109"/>
      <c r="K43" s="105"/>
      <c r="L43" s="109" t="s">
        <v>99</v>
      </c>
      <c r="M43" s="105" t="s">
        <v>99</v>
      </c>
      <c r="N43" s="109" t="s">
        <v>99</v>
      </c>
      <c r="O43" s="105" t="s">
        <v>99</v>
      </c>
      <c r="P43" s="109" t="s">
        <v>99</v>
      </c>
      <c r="Q43" s="105" t="s">
        <v>99</v>
      </c>
      <c r="R43" s="110" t="s">
        <v>92</v>
      </c>
      <c r="S43" s="6">
        <v>43</v>
      </c>
      <c r="Y43" s="191" t="s">
        <v>171</v>
      </c>
    </row>
    <row r="44" spans="1:28">
      <c r="A44" s="105"/>
      <c r="B44" s="109" t="s">
        <v>92</v>
      </c>
      <c r="C44" s="105" t="s">
        <v>99</v>
      </c>
      <c r="D44" s="109" t="s">
        <v>100</v>
      </c>
      <c r="E44" s="105" t="s">
        <v>100</v>
      </c>
      <c r="F44" s="109" t="s">
        <v>100</v>
      </c>
      <c r="G44" s="105" t="s">
        <v>100</v>
      </c>
      <c r="H44" s="109" t="s">
        <v>100</v>
      </c>
      <c r="I44" s="105"/>
      <c r="J44" s="109"/>
      <c r="K44" s="105"/>
      <c r="L44" s="109" t="s">
        <v>99</v>
      </c>
      <c r="M44" s="105" t="s">
        <v>99</v>
      </c>
      <c r="N44" s="109" t="s">
        <v>99</v>
      </c>
      <c r="O44" s="105" t="s">
        <v>99</v>
      </c>
      <c r="P44" s="109" t="s">
        <v>99</v>
      </c>
      <c r="Q44" s="105" t="s">
        <v>99</v>
      </c>
      <c r="R44" s="110" t="s">
        <v>92</v>
      </c>
      <c r="S44" s="6">
        <v>44</v>
      </c>
      <c r="Y44" s="191" t="s">
        <v>172</v>
      </c>
    </row>
    <row r="45" spans="1:28">
      <c r="A45" s="105"/>
      <c r="B45" s="109" t="s">
        <v>92</v>
      </c>
      <c r="C45" s="105" t="s">
        <v>99</v>
      </c>
      <c r="D45" s="109" t="s">
        <v>100</v>
      </c>
      <c r="E45" s="105" t="s">
        <v>100</v>
      </c>
      <c r="F45" s="109" t="s">
        <v>100</v>
      </c>
      <c r="G45" s="105" t="s">
        <v>100</v>
      </c>
      <c r="H45" s="109" t="s">
        <v>100</v>
      </c>
      <c r="I45" s="105"/>
      <c r="J45" s="109"/>
      <c r="K45" s="105"/>
      <c r="L45" s="109" t="s">
        <v>99</v>
      </c>
      <c r="M45" s="105" t="s">
        <v>99</v>
      </c>
      <c r="N45" s="109" t="s">
        <v>99</v>
      </c>
      <c r="O45" s="105" t="s">
        <v>99</v>
      </c>
      <c r="P45" s="109" t="s">
        <v>99</v>
      </c>
      <c r="Q45" s="105" t="s">
        <v>99</v>
      </c>
      <c r="R45" s="110" t="s">
        <v>92</v>
      </c>
      <c r="S45" s="6">
        <v>45</v>
      </c>
      <c r="Y45" s="191" t="s">
        <v>173</v>
      </c>
    </row>
    <row r="46" spans="1:28">
      <c r="A46" s="105"/>
      <c r="B46" s="109" t="s">
        <v>92</v>
      </c>
      <c r="C46" s="105" t="s">
        <v>99</v>
      </c>
      <c r="D46" s="109" t="s">
        <v>100</v>
      </c>
      <c r="E46" s="105" t="s">
        <v>100</v>
      </c>
      <c r="F46" s="109" t="s">
        <v>100</v>
      </c>
      <c r="G46" s="105" t="s">
        <v>100</v>
      </c>
      <c r="H46" s="109" t="s">
        <v>100</v>
      </c>
      <c r="I46" s="105"/>
      <c r="J46" s="109"/>
      <c r="K46" s="105"/>
      <c r="L46" s="109" t="s">
        <v>99</v>
      </c>
      <c r="M46" s="105" t="s">
        <v>99</v>
      </c>
      <c r="N46" s="109" t="s">
        <v>99</v>
      </c>
      <c r="O46" s="105" t="s">
        <v>99</v>
      </c>
      <c r="P46" s="109" t="s">
        <v>99</v>
      </c>
      <c r="Q46" s="105" t="s">
        <v>99</v>
      </c>
      <c r="R46" s="110" t="s">
        <v>92</v>
      </c>
      <c r="S46" s="6">
        <v>46</v>
      </c>
      <c r="Y46" s="191" t="s">
        <v>174</v>
      </c>
    </row>
    <row r="47" spans="1:28">
      <c r="A47" s="105"/>
      <c r="B47" s="109" t="s">
        <v>92</v>
      </c>
      <c r="C47" s="105" t="s">
        <v>99</v>
      </c>
      <c r="D47" s="109" t="s">
        <v>100</v>
      </c>
      <c r="E47" s="105" t="s">
        <v>100</v>
      </c>
      <c r="F47" s="109" t="s">
        <v>100</v>
      </c>
      <c r="G47" s="105" t="s">
        <v>100</v>
      </c>
      <c r="H47" s="109" t="s">
        <v>100</v>
      </c>
      <c r="I47" s="105"/>
      <c r="J47" s="109"/>
      <c r="K47" s="105"/>
      <c r="L47" s="109" t="s">
        <v>99</v>
      </c>
      <c r="M47" s="105" t="s">
        <v>99</v>
      </c>
      <c r="N47" s="109" t="s">
        <v>99</v>
      </c>
      <c r="O47" s="105" t="s">
        <v>99</v>
      </c>
      <c r="P47" s="109" t="s">
        <v>99</v>
      </c>
      <c r="Q47" s="105" t="s">
        <v>99</v>
      </c>
      <c r="R47" s="110" t="s">
        <v>92</v>
      </c>
      <c r="S47" s="6">
        <v>47</v>
      </c>
      <c r="Y47" s="191" t="s">
        <v>175</v>
      </c>
    </row>
    <row r="48" spans="1:28">
      <c r="A48" s="105"/>
      <c r="B48" s="109" t="s">
        <v>92</v>
      </c>
      <c r="C48" s="105" t="s">
        <v>99</v>
      </c>
      <c r="D48" s="109" t="s">
        <v>100</v>
      </c>
      <c r="E48" s="105" t="s">
        <v>100</v>
      </c>
      <c r="F48" s="109" t="s">
        <v>100</v>
      </c>
      <c r="G48" s="105" t="s">
        <v>100</v>
      </c>
      <c r="H48" s="109" t="s">
        <v>100</v>
      </c>
      <c r="I48" s="105"/>
      <c r="J48" s="109"/>
      <c r="K48" s="105"/>
      <c r="L48" s="109" t="s">
        <v>99</v>
      </c>
      <c r="M48" s="105" t="s">
        <v>99</v>
      </c>
      <c r="N48" s="109" t="s">
        <v>99</v>
      </c>
      <c r="O48" s="105" t="s">
        <v>99</v>
      </c>
      <c r="P48" s="109" t="s">
        <v>99</v>
      </c>
      <c r="Q48" s="105" t="s">
        <v>99</v>
      </c>
      <c r="R48" s="110" t="s">
        <v>92</v>
      </c>
      <c r="S48" s="6">
        <v>48</v>
      </c>
      <c r="Y48" s="191" t="s">
        <v>176</v>
      </c>
    </row>
    <row r="49" spans="1:25">
      <c r="A49" s="105"/>
      <c r="B49" s="109" t="s">
        <v>92</v>
      </c>
      <c r="C49" s="105" t="s">
        <v>99</v>
      </c>
      <c r="D49" s="109" t="s">
        <v>100</v>
      </c>
      <c r="E49" s="105" t="s">
        <v>100</v>
      </c>
      <c r="F49" s="109" t="s">
        <v>100</v>
      </c>
      <c r="G49" s="105" t="s">
        <v>100</v>
      </c>
      <c r="H49" s="109" t="s">
        <v>100</v>
      </c>
      <c r="I49" s="105"/>
      <c r="J49" s="109"/>
      <c r="K49" s="105"/>
      <c r="L49" s="109" t="s">
        <v>99</v>
      </c>
      <c r="M49" s="105" t="s">
        <v>99</v>
      </c>
      <c r="N49" s="109" t="s">
        <v>99</v>
      </c>
      <c r="O49" s="105" t="s">
        <v>99</v>
      </c>
      <c r="P49" s="109" t="s">
        <v>99</v>
      </c>
      <c r="Q49" s="105" t="s">
        <v>99</v>
      </c>
      <c r="R49" s="110" t="s">
        <v>92</v>
      </c>
      <c r="S49" s="6">
        <v>49</v>
      </c>
      <c r="Y49" s="191" t="s">
        <v>177</v>
      </c>
    </row>
    <row r="50" spans="1:25">
      <c r="A50" s="105"/>
      <c r="B50" s="109" t="s">
        <v>92</v>
      </c>
      <c r="C50" s="105" t="s">
        <v>99</v>
      </c>
      <c r="D50" s="109" t="s">
        <v>100</v>
      </c>
      <c r="E50" s="105" t="s">
        <v>100</v>
      </c>
      <c r="F50" s="109" t="s">
        <v>100</v>
      </c>
      <c r="G50" s="105" t="s">
        <v>100</v>
      </c>
      <c r="H50" s="109" t="s">
        <v>100</v>
      </c>
      <c r="I50" s="105"/>
      <c r="J50" s="109"/>
      <c r="K50" s="105"/>
      <c r="L50" s="109" t="s">
        <v>99</v>
      </c>
      <c r="M50" s="105" t="s">
        <v>99</v>
      </c>
      <c r="N50" s="109" t="s">
        <v>99</v>
      </c>
      <c r="O50" s="105" t="s">
        <v>99</v>
      </c>
      <c r="P50" s="109" t="s">
        <v>99</v>
      </c>
      <c r="Q50" s="105" t="s">
        <v>99</v>
      </c>
      <c r="R50" s="110" t="s">
        <v>92</v>
      </c>
      <c r="S50" s="6">
        <v>50</v>
      </c>
      <c r="Y50" s="191" t="s">
        <v>178</v>
      </c>
    </row>
    <row r="51" spans="1:25">
      <c r="A51" s="105"/>
      <c r="B51" s="109" t="s">
        <v>92</v>
      </c>
      <c r="C51" s="105" t="s">
        <v>99</v>
      </c>
      <c r="D51" s="109" t="s">
        <v>100</v>
      </c>
      <c r="E51" s="105" t="s">
        <v>100</v>
      </c>
      <c r="F51" s="109" t="s">
        <v>100</v>
      </c>
      <c r="G51" s="105" t="s">
        <v>100</v>
      </c>
      <c r="H51" s="109" t="s">
        <v>100</v>
      </c>
      <c r="I51" s="105"/>
      <c r="J51" s="109"/>
      <c r="K51" s="105"/>
      <c r="L51" s="109" t="s">
        <v>99</v>
      </c>
      <c r="M51" s="105" t="s">
        <v>99</v>
      </c>
      <c r="N51" s="109" t="s">
        <v>99</v>
      </c>
      <c r="O51" s="105" t="s">
        <v>99</v>
      </c>
      <c r="P51" s="109" t="s">
        <v>99</v>
      </c>
      <c r="Q51" s="105" t="s">
        <v>99</v>
      </c>
      <c r="R51" s="110" t="s">
        <v>92</v>
      </c>
      <c r="S51" s="6">
        <v>51</v>
      </c>
      <c r="Y51" s="191" t="s">
        <v>179</v>
      </c>
    </row>
    <row r="52" spans="1:25">
      <c r="A52" s="105"/>
      <c r="B52" s="109" t="s">
        <v>92</v>
      </c>
      <c r="C52" s="105" t="s">
        <v>99</v>
      </c>
      <c r="D52" s="109" t="s">
        <v>100</v>
      </c>
      <c r="E52" s="105" t="s">
        <v>100</v>
      </c>
      <c r="F52" s="109" t="s">
        <v>100</v>
      </c>
      <c r="G52" s="105" t="s">
        <v>100</v>
      </c>
      <c r="H52" s="109" t="s">
        <v>100</v>
      </c>
      <c r="I52" s="105"/>
      <c r="J52" s="109"/>
      <c r="K52" s="105"/>
      <c r="L52" s="109" t="s">
        <v>99</v>
      </c>
      <c r="M52" s="105" t="s">
        <v>99</v>
      </c>
      <c r="N52" s="109" t="s">
        <v>99</v>
      </c>
      <c r="O52" s="105" t="s">
        <v>99</v>
      </c>
      <c r="P52" s="109" t="s">
        <v>99</v>
      </c>
      <c r="Q52" s="105" t="s">
        <v>99</v>
      </c>
      <c r="R52" s="110" t="s">
        <v>92</v>
      </c>
      <c r="S52" s="6">
        <v>52</v>
      </c>
      <c r="Y52" s="191" t="s">
        <v>180</v>
      </c>
    </row>
    <row r="53" spans="1:25">
      <c r="A53" s="105"/>
      <c r="B53" s="109" t="s">
        <v>92</v>
      </c>
      <c r="C53" s="105" t="s">
        <v>99</v>
      </c>
      <c r="D53" s="109" t="s">
        <v>100</v>
      </c>
      <c r="E53" s="105" t="s">
        <v>100</v>
      </c>
      <c r="F53" s="109" t="s">
        <v>100</v>
      </c>
      <c r="G53" s="105" t="s">
        <v>100</v>
      </c>
      <c r="H53" s="109" t="s">
        <v>100</v>
      </c>
      <c r="I53" s="105"/>
      <c r="J53" s="109"/>
      <c r="K53" s="105"/>
      <c r="L53" s="109" t="s">
        <v>99</v>
      </c>
      <c r="M53" s="105" t="s">
        <v>99</v>
      </c>
      <c r="N53" s="109" t="s">
        <v>99</v>
      </c>
      <c r="O53" s="105" t="s">
        <v>99</v>
      </c>
      <c r="P53" s="109" t="s">
        <v>99</v>
      </c>
      <c r="Q53" s="105" t="s">
        <v>99</v>
      </c>
      <c r="R53" s="110" t="s">
        <v>92</v>
      </c>
      <c r="S53" s="6">
        <v>53</v>
      </c>
      <c r="Y53" s="191" t="s">
        <v>181</v>
      </c>
    </row>
    <row r="54" spans="1:25">
      <c r="A54" s="105"/>
      <c r="B54" s="109" t="s">
        <v>92</v>
      </c>
      <c r="C54" s="105" t="s">
        <v>99</v>
      </c>
      <c r="D54" s="109" t="s">
        <v>100</v>
      </c>
      <c r="E54" s="105" t="s">
        <v>100</v>
      </c>
      <c r="F54" s="109" t="s">
        <v>100</v>
      </c>
      <c r="G54" s="105" t="s">
        <v>100</v>
      </c>
      <c r="H54" s="109" t="s">
        <v>100</v>
      </c>
      <c r="I54" s="105"/>
      <c r="J54" s="109"/>
      <c r="K54" s="105"/>
      <c r="L54" s="109" t="s">
        <v>99</v>
      </c>
      <c r="M54" s="105" t="s">
        <v>99</v>
      </c>
      <c r="N54" s="109" t="s">
        <v>99</v>
      </c>
      <c r="O54" s="105" t="s">
        <v>99</v>
      </c>
      <c r="P54" s="109" t="s">
        <v>99</v>
      </c>
      <c r="Q54" s="105" t="s">
        <v>99</v>
      </c>
      <c r="R54" s="110" t="s">
        <v>92</v>
      </c>
      <c r="S54" s="6">
        <v>54</v>
      </c>
      <c r="Y54" s="191" t="s">
        <v>182</v>
      </c>
    </row>
    <row r="55" spans="1:25">
      <c r="A55" s="105"/>
      <c r="B55" s="109" t="s">
        <v>92</v>
      </c>
      <c r="C55" s="105" t="s">
        <v>99</v>
      </c>
      <c r="D55" s="109" t="s">
        <v>100</v>
      </c>
      <c r="E55" s="105" t="s">
        <v>100</v>
      </c>
      <c r="F55" s="109" t="s">
        <v>100</v>
      </c>
      <c r="G55" s="105" t="s">
        <v>100</v>
      </c>
      <c r="H55" s="109" t="s">
        <v>100</v>
      </c>
      <c r="I55" s="105"/>
      <c r="J55" s="109"/>
      <c r="K55" s="105"/>
      <c r="L55" s="109" t="s">
        <v>99</v>
      </c>
      <c r="M55" s="105" t="s">
        <v>99</v>
      </c>
      <c r="N55" s="109" t="s">
        <v>99</v>
      </c>
      <c r="O55" s="105" t="s">
        <v>99</v>
      </c>
      <c r="P55" s="109" t="s">
        <v>99</v>
      </c>
      <c r="Q55" s="105" t="s">
        <v>99</v>
      </c>
      <c r="R55" s="110" t="s">
        <v>92</v>
      </c>
      <c r="S55" s="6">
        <v>55</v>
      </c>
      <c r="Y55" s="191" t="s">
        <v>183</v>
      </c>
    </row>
    <row r="56" spans="1:25">
      <c r="A56" s="105"/>
      <c r="B56" s="109" t="s">
        <v>92</v>
      </c>
      <c r="C56" s="105" t="s">
        <v>99</v>
      </c>
      <c r="D56" s="109" t="s">
        <v>100</v>
      </c>
      <c r="E56" s="105" t="s">
        <v>100</v>
      </c>
      <c r="F56" s="109" t="s">
        <v>100</v>
      </c>
      <c r="G56" s="105" t="s">
        <v>100</v>
      </c>
      <c r="H56" s="109" t="s">
        <v>100</v>
      </c>
      <c r="I56" s="105"/>
      <c r="J56" s="109"/>
      <c r="K56" s="105"/>
      <c r="L56" s="109" t="s">
        <v>99</v>
      </c>
      <c r="M56" s="105" t="s">
        <v>99</v>
      </c>
      <c r="N56" s="109" t="s">
        <v>99</v>
      </c>
      <c r="O56" s="105" t="s">
        <v>99</v>
      </c>
      <c r="P56" s="109" t="s">
        <v>99</v>
      </c>
      <c r="Q56" s="105" t="s">
        <v>99</v>
      </c>
      <c r="R56" s="110" t="s">
        <v>92</v>
      </c>
      <c r="S56" s="6">
        <v>56</v>
      </c>
      <c r="Y56" s="191" t="s">
        <v>184</v>
      </c>
    </row>
    <row r="57" spans="1:25">
      <c r="A57" s="105"/>
      <c r="B57" s="109" t="s">
        <v>92</v>
      </c>
      <c r="C57" s="105" t="s">
        <v>99</v>
      </c>
      <c r="D57" s="109" t="s">
        <v>100</v>
      </c>
      <c r="E57" s="105" t="s">
        <v>100</v>
      </c>
      <c r="F57" s="109" t="s">
        <v>100</v>
      </c>
      <c r="G57" s="105" t="s">
        <v>100</v>
      </c>
      <c r="H57" s="109" t="s">
        <v>100</v>
      </c>
      <c r="I57" s="105"/>
      <c r="J57" s="109"/>
      <c r="K57" s="105"/>
      <c r="L57" s="109" t="s">
        <v>99</v>
      </c>
      <c r="M57" s="105" t="s">
        <v>99</v>
      </c>
      <c r="N57" s="109" t="s">
        <v>99</v>
      </c>
      <c r="O57" s="105" t="s">
        <v>99</v>
      </c>
      <c r="P57" s="109" t="s">
        <v>99</v>
      </c>
      <c r="Q57" s="105" t="s">
        <v>99</v>
      </c>
      <c r="R57" s="110" t="s">
        <v>92</v>
      </c>
      <c r="S57" s="6">
        <v>57</v>
      </c>
      <c r="Y57" s="191" t="s">
        <v>185</v>
      </c>
    </row>
    <row r="58" spans="1:25">
      <c r="A58" s="105"/>
      <c r="B58" s="109" t="s">
        <v>92</v>
      </c>
      <c r="C58" s="105" t="s">
        <v>99</v>
      </c>
      <c r="D58" s="109" t="s">
        <v>100</v>
      </c>
      <c r="E58" s="105" t="s">
        <v>100</v>
      </c>
      <c r="F58" s="109" t="s">
        <v>100</v>
      </c>
      <c r="G58" s="105" t="s">
        <v>100</v>
      </c>
      <c r="H58" s="109" t="s">
        <v>100</v>
      </c>
      <c r="I58" s="105"/>
      <c r="J58" s="109"/>
      <c r="K58" s="105"/>
      <c r="L58" s="109" t="s">
        <v>99</v>
      </c>
      <c r="M58" s="105" t="s">
        <v>99</v>
      </c>
      <c r="N58" s="109" t="s">
        <v>99</v>
      </c>
      <c r="O58" s="105" t="s">
        <v>99</v>
      </c>
      <c r="P58" s="109" t="s">
        <v>99</v>
      </c>
      <c r="Q58" s="105" t="s">
        <v>99</v>
      </c>
      <c r="R58" s="110" t="s">
        <v>92</v>
      </c>
      <c r="S58" s="6">
        <v>58</v>
      </c>
      <c r="Y58" s="191" t="s">
        <v>186</v>
      </c>
    </row>
    <row r="59" spans="1:25">
      <c r="A59" s="105"/>
      <c r="B59" s="109" t="s">
        <v>92</v>
      </c>
      <c r="C59" s="105" t="s">
        <v>99</v>
      </c>
      <c r="D59" s="109" t="s">
        <v>100</v>
      </c>
      <c r="E59" s="105" t="s">
        <v>100</v>
      </c>
      <c r="F59" s="109" t="s">
        <v>100</v>
      </c>
      <c r="G59" s="105" t="s">
        <v>100</v>
      </c>
      <c r="H59" s="109" t="s">
        <v>100</v>
      </c>
      <c r="I59" s="105"/>
      <c r="J59" s="109"/>
      <c r="K59" s="105"/>
      <c r="L59" s="109" t="s">
        <v>99</v>
      </c>
      <c r="M59" s="105" t="s">
        <v>99</v>
      </c>
      <c r="N59" s="109" t="s">
        <v>99</v>
      </c>
      <c r="O59" s="105" t="s">
        <v>99</v>
      </c>
      <c r="P59" s="109" t="s">
        <v>99</v>
      </c>
      <c r="Q59" s="105" t="s">
        <v>99</v>
      </c>
      <c r="R59" s="110" t="s">
        <v>92</v>
      </c>
      <c r="S59" s="6">
        <v>59</v>
      </c>
      <c r="Y59" s="191" t="s">
        <v>187</v>
      </c>
    </row>
    <row r="60" spans="1:25">
      <c r="A60" s="105"/>
      <c r="B60" s="109" t="s">
        <v>92</v>
      </c>
      <c r="C60" s="105" t="s">
        <v>99</v>
      </c>
      <c r="D60" s="109" t="s">
        <v>100</v>
      </c>
      <c r="E60" s="105" t="s">
        <v>100</v>
      </c>
      <c r="F60" s="109" t="s">
        <v>100</v>
      </c>
      <c r="G60" s="105" t="s">
        <v>100</v>
      </c>
      <c r="H60" s="109" t="s">
        <v>100</v>
      </c>
      <c r="I60" s="105"/>
      <c r="J60" s="109"/>
      <c r="K60" s="105"/>
      <c r="L60" s="109" t="s">
        <v>99</v>
      </c>
      <c r="M60" s="105" t="s">
        <v>99</v>
      </c>
      <c r="N60" s="109" t="s">
        <v>99</v>
      </c>
      <c r="O60" s="105" t="s">
        <v>99</v>
      </c>
      <c r="P60" s="109" t="s">
        <v>99</v>
      </c>
      <c r="Q60" s="105" t="s">
        <v>99</v>
      </c>
      <c r="R60" s="110" t="s">
        <v>92</v>
      </c>
      <c r="S60" s="6">
        <v>60</v>
      </c>
      <c r="Y60" s="191" t="s">
        <v>188</v>
      </c>
    </row>
    <row r="61" spans="1:25">
      <c r="A61" s="105"/>
      <c r="B61" s="109" t="s">
        <v>92</v>
      </c>
      <c r="C61" s="105" t="s">
        <v>99</v>
      </c>
      <c r="D61" s="109" t="s">
        <v>100</v>
      </c>
      <c r="E61" s="105" t="s">
        <v>100</v>
      </c>
      <c r="F61" s="109" t="s">
        <v>100</v>
      </c>
      <c r="G61" s="105" t="s">
        <v>100</v>
      </c>
      <c r="H61" s="109" t="s">
        <v>100</v>
      </c>
      <c r="I61" s="105"/>
      <c r="J61" s="109"/>
      <c r="K61" s="105"/>
      <c r="L61" s="109" t="s">
        <v>99</v>
      </c>
      <c r="M61" s="105" t="s">
        <v>99</v>
      </c>
      <c r="N61" s="109" t="s">
        <v>99</v>
      </c>
      <c r="O61" s="105" t="s">
        <v>99</v>
      </c>
      <c r="P61" s="109" t="s">
        <v>99</v>
      </c>
      <c r="Q61" s="105" t="s">
        <v>99</v>
      </c>
      <c r="R61" s="110" t="s">
        <v>92</v>
      </c>
      <c r="S61" s="6">
        <v>61</v>
      </c>
    </row>
    <row r="62" spans="1:25">
      <c r="A62" s="105"/>
      <c r="B62" s="109" t="s">
        <v>92</v>
      </c>
      <c r="C62" s="105" t="s">
        <v>99</v>
      </c>
      <c r="D62" s="109" t="s">
        <v>100</v>
      </c>
      <c r="E62" s="105" t="s">
        <v>100</v>
      </c>
      <c r="F62" s="109" t="s">
        <v>100</v>
      </c>
      <c r="G62" s="105" t="s">
        <v>100</v>
      </c>
      <c r="H62" s="109" t="s">
        <v>100</v>
      </c>
      <c r="I62" s="105"/>
      <c r="J62" s="109"/>
      <c r="K62" s="105"/>
      <c r="L62" s="109" t="s">
        <v>99</v>
      </c>
      <c r="M62" s="105" t="s">
        <v>99</v>
      </c>
      <c r="N62" s="109" t="s">
        <v>99</v>
      </c>
      <c r="O62" s="105" t="s">
        <v>99</v>
      </c>
      <c r="P62" s="109" t="s">
        <v>99</v>
      </c>
      <c r="Q62" s="105" t="s">
        <v>99</v>
      </c>
      <c r="R62" s="110" t="s">
        <v>92</v>
      </c>
      <c r="S62" s="6">
        <v>62</v>
      </c>
    </row>
    <row r="63" spans="1:25">
      <c r="A63" s="105"/>
      <c r="B63" s="109" t="s">
        <v>92</v>
      </c>
      <c r="C63" s="105" t="s">
        <v>99</v>
      </c>
      <c r="D63" s="109" t="s">
        <v>100</v>
      </c>
      <c r="E63" s="105" t="s">
        <v>100</v>
      </c>
      <c r="F63" s="109" t="s">
        <v>100</v>
      </c>
      <c r="G63" s="105" t="s">
        <v>100</v>
      </c>
      <c r="H63" s="109" t="s">
        <v>100</v>
      </c>
      <c r="I63" s="105"/>
      <c r="J63" s="109"/>
      <c r="K63" s="105"/>
      <c r="L63" s="109" t="s">
        <v>99</v>
      </c>
      <c r="M63" s="105" t="s">
        <v>99</v>
      </c>
      <c r="N63" s="109" t="s">
        <v>99</v>
      </c>
      <c r="O63" s="105" t="s">
        <v>99</v>
      </c>
      <c r="P63" s="109" t="s">
        <v>99</v>
      </c>
      <c r="Q63" s="105" t="s">
        <v>99</v>
      </c>
      <c r="R63" s="110" t="s">
        <v>92</v>
      </c>
      <c r="S63" s="6">
        <v>63</v>
      </c>
    </row>
    <row r="64" spans="1:25">
      <c r="A64" s="105"/>
      <c r="B64" s="109" t="s">
        <v>92</v>
      </c>
      <c r="C64" s="105" t="s">
        <v>99</v>
      </c>
      <c r="D64" s="109" t="s">
        <v>100</v>
      </c>
      <c r="E64" s="105" t="s">
        <v>100</v>
      </c>
      <c r="F64" s="109" t="s">
        <v>100</v>
      </c>
      <c r="G64" s="105" t="s">
        <v>100</v>
      </c>
      <c r="H64" s="109" t="s">
        <v>100</v>
      </c>
      <c r="I64" s="105"/>
      <c r="J64" s="109"/>
      <c r="K64" s="105"/>
      <c r="L64" s="109" t="s">
        <v>99</v>
      </c>
      <c r="M64" s="105" t="s">
        <v>99</v>
      </c>
      <c r="N64" s="109" t="s">
        <v>99</v>
      </c>
      <c r="O64" s="105" t="s">
        <v>99</v>
      </c>
      <c r="P64" s="109" t="s">
        <v>99</v>
      </c>
      <c r="Q64" s="105" t="s">
        <v>99</v>
      </c>
      <c r="R64" s="110" t="s">
        <v>92</v>
      </c>
      <c r="S64" s="6">
        <v>64</v>
      </c>
    </row>
    <row r="65" spans="1:19">
      <c r="A65" s="105"/>
      <c r="B65" s="109" t="s">
        <v>92</v>
      </c>
      <c r="C65" s="105" t="s">
        <v>99</v>
      </c>
      <c r="D65" s="109" t="s">
        <v>100</v>
      </c>
      <c r="E65" s="105" t="s">
        <v>100</v>
      </c>
      <c r="F65" s="109" t="s">
        <v>100</v>
      </c>
      <c r="G65" s="105" t="s">
        <v>100</v>
      </c>
      <c r="H65" s="109" t="s">
        <v>100</v>
      </c>
      <c r="I65" s="105"/>
      <c r="J65" s="109"/>
      <c r="K65" s="105"/>
      <c r="L65" s="109" t="s">
        <v>99</v>
      </c>
      <c r="M65" s="105" t="s">
        <v>99</v>
      </c>
      <c r="N65" s="109" t="s">
        <v>99</v>
      </c>
      <c r="O65" s="105" t="s">
        <v>99</v>
      </c>
      <c r="P65" s="109" t="s">
        <v>99</v>
      </c>
      <c r="Q65" s="105" t="s">
        <v>99</v>
      </c>
      <c r="R65" s="110" t="s">
        <v>92</v>
      </c>
      <c r="S65" s="6">
        <v>65</v>
      </c>
    </row>
    <row r="66" spans="1:19">
      <c r="A66" s="105"/>
      <c r="B66" s="109" t="s">
        <v>92</v>
      </c>
      <c r="C66" s="105" t="s">
        <v>99</v>
      </c>
      <c r="D66" s="109" t="s">
        <v>100</v>
      </c>
      <c r="E66" s="105" t="s">
        <v>100</v>
      </c>
      <c r="F66" s="109" t="s">
        <v>100</v>
      </c>
      <c r="G66" s="105" t="s">
        <v>100</v>
      </c>
      <c r="H66" s="109" t="s">
        <v>100</v>
      </c>
      <c r="I66" s="105"/>
      <c r="J66" s="109"/>
      <c r="K66" s="105"/>
      <c r="L66" s="109" t="s">
        <v>99</v>
      </c>
      <c r="M66" s="105" t="s">
        <v>99</v>
      </c>
      <c r="N66" s="109" t="s">
        <v>99</v>
      </c>
      <c r="O66" s="105" t="s">
        <v>99</v>
      </c>
      <c r="P66" s="109" t="s">
        <v>99</v>
      </c>
      <c r="Q66" s="105" t="s">
        <v>99</v>
      </c>
      <c r="R66" s="110" t="s">
        <v>92</v>
      </c>
      <c r="S66" s="6">
        <v>66</v>
      </c>
    </row>
    <row r="67" spans="1:19">
      <c r="A67" s="105"/>
      <c r="B67" s="109" t="s">
        <v>92</v>
      </c>
      <c r="C67" s="105" t="s">
        <v>99</v>
      </c>
      <c r="D67" s="109" t="s">
        <v>100</v>
      </c>
      <c r="E67" s="105" t="s">
        <v>100</v>
      </c>
      <c r="F67" s="109" t="s">
        <v>100</v>
      </c>
      <c r="G67" s="105" t="s">
        <v>100</v>
      </c>
      <c r="H67" s="109" t="s">
        <v>100</v>
      </c>
      <c r="I67" s="105"/>
      <c r="J67" s="109"/>
      <c r="K67" s="105"/>
      <c r="L67" s="109" t="s">
        <v>99</v>
      </c>
      <c r="M67" s="105" t="s">
        <v>99</v>
      </c>
      <c r="N67" s="109" t="s">
        <v>99</v>
      </c>
      <c r="O67" s="105" t="s">
        <v>99</v>
      </c>
      <c r="P67" s="109" t="s">
        <v>99</v>
      </c>
      <c r="Q67" s="105" t="s">
        <v>99</v>
      </c>
      <c r="R67" s="110" t="s">
        <v>92</v>
      </c>
      <c r="S67" s="6">
        <v>67</v>
      </c>
    </row>
    <row r="68" spans="1:19">
      <c r="A68" s="105"/>
      <c r="B68" s="109" t="s">
        <v>92</v>
      </c>
      <c r="C68" s="105" t="s">
        <v>99</v>
      </c>
      <c r="D68" s="109" t="s">
        <v>100</v>
      </c>
      <c r="E68" s="105" t="s">
        <v>100</v>
      </c>
      <c r="F68" s="109" t="s">
        <v>100</v>
      </c>
      <c r="G68" s="105" t="s">
        <v>100</v>
      </c>
      <c r="H68" s="109" t="s">
        <v>100</v>
      </c>
      <c r="I68" s="105"/>
      <c r="J68" s="109"/>
      <c r="K68" s="105"/>
      <c r="L68" s="109" t="s">
        <v>99</v>
      </c>
      <c r="M68" s="105" t="s">
        <v>99</v>
      </c>
      <c r="N68" s="109" t="s">
        <v>99</v>
      </c>
      <c r="O68" s="105" t="s">
        <v>99</v>
      </c>
      <c r="P68" s="109" t="s">
        <v>99</v>
      </c>
      <c r="Q68" s="105" t="s">
        <v>99</v>
      </c>
      <c r="R68" s="110" t="s">
        <v>92</v>
      </c>
      <c r="S68" s="6">
        <v>68</v>
      </c>
    </row>
    <row r="69" spans="1:19">
      <c r="A69" s="105"/>
      <c r="B69" s="109" t="s">
        <v>92</v>
      </c>
      <c r="C69" s="105" t="s">
        <v>99</v>
      </c>
      <c r="D69" s="109" t="s">
        <v>100</v>
      </c>
      <c r="E69" s="105" t="s">
        <v>100</v>
      </c>
      <c r="F69" s="109" t="s">
        <v>100</v>
      </c>
      <c r="G69" s="105" t="s">
        <v>100</v>
      </c>
      <c r="H69" s="109" t="s">
        <v>100</v>
      </c>
      <c r="I69" s="105"/>
      <c r="J69" s="109"/>
      <c r="K69" s="105"/>
      <c r="L69" s="109" t="s">
        <v>99</v>
      </c>
      <c r="M69" s="105" t="s">
        <v>99</v>
      </c>
      <c r="N69" s="109" t="s">
        <v>99</v>
      </c>
      <c r="O69" s="105" t="s">
        <v>99</v>
      </c>
      <c r="P69" s="109" t="s">
        <v>99</v>
      </c>
      <c r="Q69" s="105" t="s">
        <v>99</v>
      </c>
      <c r="R69" s="110" t="s">
        <v>92</v>
      </c>
      <c r="S69" s="6">
        <v>69</v>
      </c>
    </row>
    <row r="70" spans="1:19">
      <c r="A70" s="105"/>
      <c r="B70" s="109" t="s">
        <v>92</v>
      </c>
      <c r="C70" s="105" t="s">
        <v>99</v>
      </c>
      <c r="D70" s="109" t="s">
        <v>100</v>
      </c>
      <c r="E70" s="105" t="s">
        <v>100</v>
      </c>
      <c r="F70" s="109" t="s">
        <v>100</v>
      </c>
      <c r="G70" s="105" t="s">
        <v>100</v>
      </c>
      <c r="H70" s="109" t="s">
        <v>100</v>
      </c>
      <c r="I70" s="105"/>
      <c r="J70" s="109"/>
      <c r="K70" s="105"/>
      <c r="L70" s="109" t="s">
        <v>99</v>
      </c>
      <c r="M70" s="105" t="s">
        <v>99</v>
      </c>
      <c r="N70" s="109" t="s">
        <v>99</v>
      </c>
      <c r="O70" s="105" t="s">
        <v>99</v>
      </c>
      <c r="P70" s="109" t="s">
        <v>99</v>
      </c>
      <c r="Q70" s="105" t="s">
        <v>99</v>
      </c>
      <c r="R70" s="110" t="s">
        <v>92</v>
      </c>
      <c r="S70" s="6">
        <v>70</v>
      </c>
    </row>
    <row r="71" spans="1:19">
      <c r="A71" s="104"/>
      <c r="B71" s="103"/>
      <c r="C71" s="104"/>
      <c r="D71" s="103"/>
      <c r="E71" s="104"/>
      <c r="F71" s="103"/>
      <c r="G71" s="104"/>
      <c r="H71" s="103"/>
      <c r="I71" s="104"/>
      <c r="K71" s="104"/>
      <c r="L71" s="103"/>
      <c r="M71" s="104"/>
      <c r="O71" s="104"/>
      <c r="Q71" s="104"/>
      <c r="R71" s="104"/>
    </row>
    <row r="72" spans="1:19">
      <c r="A72" s="104"/>
      <c r="B72" s="103"/>
      <c r="C72" s="104"/>
      <c r="D72" s="103"/>
      <c r="E72" s="104"/>
      <c r="F72" s="103"/>
      <c r="G72" s="104"/>
      <c r="H72" s="103"/>
      <c r="L72" s="103"/>
      <c r="M72" s="104"/>
      <c r="R72" s="104"/>
    </row>
    <row r="73" spans="1:19">
      <c r="A73" s="104"/>
      <c r="B73" s="103"/>
      <c r="C73" s="104"/>
      <c r="D73" s="103"/>
      <c r="E73" s="104"/>
      <c r="F73" s="103"/>
      <c r="G73" s="104"/>
      <c r="H73" s="103"/>
      <c r="L73" s="103"/>
      <c r="M73" s="104"/>
      <c r="R73" s="104"/>
    </row>
    <row r="74" spans="1:19">
      <c r="A74" s="104"/>
      <c r="B74" s="103"/>
      <c r="C74" s="104"/>
      <c r="D74" s="103"/>
      <c r="E74" s="104"/>
      <c r="F74" s="103"/>
      <c r="G74" s="104"/>
      <c r="H74" s="103"/>
      <c r="L74" s="103"/>
      <c r="M74" s="104"/>
      <c r="R74" s="104"/>
    </row>
    <row r="75" spans="1:19">
      <c r="A75" s="104"/>
      <c r="B75" s="103"/>
      <c r="C75" s="104"/>
      <c r="D75" s="103"/>
      <c r="E75" s="104"/>
      <c r="F75" s="103"/>
      <c r="G75" s="104"/>
      <c r="H75" s="103"/>
      <c r="L75" s="103"/>
      <c r="M75" s="104"/>
      <c r="R75" s="104"/>
    </row>
    <row r="76" spans="1:19">
      <c r="A76" s="104"/>
      <c r="B76" s="103"/>
      <c r="C76" s="104"/>
      <c r="D76" s="103"/>
      <c r="E76" s="104"/>
      <c r="F76" s="103"/>
      <c r="G76" s="104"/>
      <c r="H76" s="103"/>
      <c r="L76" s="103"/>
      <c r="M76" s="104"/>
      <c r="R76" s="104"/>
    </row>
    <row r="77" spans="1:19">
      <c r="A77" s="104"/>
      <c r="B77" s="103"/>
      <c r="C77" s="104"/>
      <c r="D77" s="103"/>
      <c r="E77" s="104"/>
      <c r="F77" s="103"/>
      <c r="G77" s="104"/>
      <c r="H77" s="103"/>
      <c r="L77" s="103"/>
      <c r="M77" s="104"/>
      <c r="R77" s="104"/>
    </row>
    <row r="78" spans="1:19">
      <c r="A78" s="104"/>
      <c r="B78" s="103"/>
      <c r="C78" s="104"/>
      <c r="D78" s="103"/>
      <c r="E78" s="104"/>
      <c r="F78" s="103"/>
      <c r="G78" s="104"/>
      <c r="H78" s="103"/>
      <c r="L78" s="103"/>
      <c r="M78" s="104"/>
      <c r="R78" s="104"/>
    </row>
    <row r="79" spans="1:19">
      <c r="A79" s="104"/>
      <c r="B79" s="103"/>
      <c r="C79" s="104"/>
      <c r="D79" s="103"/>
      <c r="E79" s="104"/>
      <c r="F79" s="103"/>
      <c r="G79" s="104"/>
      <c r="H79" s="103"/>
      <c r="L79" s="103"/>
      <c r="M79" s="104"/>
      <c r="R79" s="104"/>
    </row>
    <row r="80" spans="1:19">
      <c r="A80" s="104"/>
      <c r="B80" s="103"/>
      <c r="C80" s="104"/>
      <c r="D80" s="103"/>
      <c r="E80" s="104"/>
      <c r="F80" s="103"/>
      <c r="G80" s="104"/>
      <c r="H80" s="103"/>
      <c r="L80" s="103"/>
      <c r="M80" s="104"/>
      <c r="R80" s="104"/>
    </row>
  </sheetData>
  <sheetProtection selectLockedCells="1"/>
  <phoneticPr fontId="7" type="noConversion"/>
  <pageMargins left="0.75" right="0.75" top="1" bottom="1" header="0.5" footer="0.5"/>
  <pageSetup paperSize="9" orientation="portrait"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80"/>
  <sheetViews>
    <sheetView topLeftCell="C1" workbookViewId="0">
      <selection activeCell="V26" sqref="V26"/>
    </sheetView>
  </sheetViews>
  <sheetFormatPr defaultColWidth="8.77734375" defaultRowHeight="13.2"/>
  <cols>
    <col min="1" max="1" width="7.6640625" style="107" customWidth="1"/>
    <col min="2" max="2" width="7.6640625" style="108" customWidth="1"/>
    <col min="3" max="3" width="7.6640625" style="107" customWidth="1"/>
    <col min="4" max="4" width="7.6640625" style="108" customWidth="1"/>
    <col min="5" max="5" width="7.6640625" style="107" customWidth="1"/>
    <col min="6" max="6" width="7.6640625" style="108" customWidth="1"/>
    <col min="7" max="7" width="7.6640625" style="107" customWidth="1"/>
    <col min="8" max="8" width="7.6640625" style="108" customWidth="1"/>
    <col min="9" max="9" width="7.6640625" style="106" customWidth="1"/>
    <col min="10" max="10" width="7.6640625" style="103" customWidth="1"/>
    <col min="11" max="11" width="7.6640625" style="106" customWidth="1"/>
    <col min="12" max="12" width="7.6640625" style="108" customWidth="1"/>
    <col min="13" max="13" width="7.6640625" style="107" customWidth="1"/>
    <col min="14" max="14" width="7.6640625" style="103" customWidth="1"/>
    <col min="15" max="15" width="7.6640625" style="106" customWidth="1"/>
    <col min="16" max="16" width="7.6640625" style="103" customWidth="1"/>
    <col min="17" max="17" width="7.6640625" style="106" customWidth="1"/>
    <col min="18" max="18" width="11.44140625" style="106" customWidth="1"/>
    <col min="19" max="19" width="13.6640625" style="6" customWidth="1"/>
    <col min="21" max="21" width="11.109375" customWidth="1"/>
    <col min="22" max="22" width="14.44140625" customWidth="1"/>
    <col min="23" max="23" width="15.77734375" customWidth="1"/>
    <col min="24" max="24" width="13.33203125" customWidth="1"/>
  </cols>
  <sheetData>
    <row r="1" spans="1:28" ht="24" customHeight="1">
      <c r="A1" s="99" t="s">
        <v>228</v>
      </c>
      <c r="B1" s="99" t="s">
        <v>91</v>
      </c>
      <c r="C1" s="99" t="s">
        <v>90</v>
      </c>
      <c r="D1" s="99" t="s">
        <v>89</v>
      </c>
      <c r="E1" s="99" t="s">
        <v>88</v>
      </c>
      <c r="F1" s="99" t="s">
        <v>87</v>
      </c>
      <c r="G1" s="99" t="s">
        <v>86</v>
      </c>
      <c r="H1" s="99"/>
      <c r="I1" s="99"/>
      <c r="J1" s="99"/>
      <c r="K1" s="99"/>
      <c r="L1" s="99"/>
      <c r="M1" s="99"/>
      <c r="N1" s="99"/>
      <c r="O1" s="99"/>
      <c r="P1" s="99"/>
      <c r="Q1" s="99"/>
      <c r="R1" s="100" t="s">
        <v>79</v>
      </c>
      <c r="S1" s="111" t="s">
        <v>80</v>
      </c>
      <c r="Y1" s="114"/>
      <c r="Z1" s="114"/>
      <c r="AA1" s="114"/>
      <c r="AB1" s="114"/>
    </row>
    <row r="2" spans="1:28">
      <c r="A2" s="101" t="s">
        <v>81</v>
      </c>
      <c r="B2" s="103" t="s">
        <v>81</v>
      </c>
      <c r="C2" s="101" t="s">
        <v>81</v>
      </c>
      <c r="D2" s="103" t="s">
        <v>81</v>
      </c>
      <c r="E2" s="101" t="s">
        <v>81</v>
      </c>
      <c r="F2" s="103" t="s">
        <v>81</v>
      </c>
      <c r="G2" s="101" t="s">
        <v>81</v>
      </c>
      <c r="H2" s="103"/>
      <c r="I2" s="101"/>
      <c r="K2" s="101"/>
      <c r="L2" s="103"/>
      <c r="M2" s="101"/>
      <c r="O2" s="101"/>
      <c r="Q2" s="101"/>
      <c r="R2" s="101" t="s">
        <v>81</v>
      </c>
      <c r="S2" s="6">
        <v>2</v>
      </c>
      <c r="Y2" s="115"/>
      <c r="Z2" s="116"/>
      <c r="AA2" s="115"/>
      <c r="AB2" s="116"/>
    </row>
    <row r="3" spans="1:28">
      <c r="A3" s="101" t="s">
        <v>81</v>
      </c>
      <c r="B3" s="103" t="s">
        <v>81</v>
      </c>
      <c r="C3" s="101" t="s">
        <v>81</v>
      </c>
      <c r="D3" s="102" t="s">
        <v>81</v>
      </c>
      <c r="E3" s="101" t="s">
        <v>81</v>
      </c>
      <c r="F3" s="103" t="s">
        <v>81</v>
      </c>
      <c r="G3" s="101" t="s">
        <v>81</v>
      </c>
      <c r="H3" s="103"/>
      <c r="I3" s="101"/>
      <c r="K3" s="101"/>
      <c r="L3" s="103"/>
      <c r="M3" s="101"/>
      <c r="O3" s="101"/>
      <c r="Q3" s="101"/>
      <c r="R3" s="101" t="s">
        <v>81</v>
      </c>
      <c r="S3" s="6">
        <v>3</v>
      </c>
      <c r="Y3" s="115"/>
      <c r="Z3" s="116"/>
      <c r="AA3" s="115"/>
      <c r="AB3" s="116"/>
    </row>
    <row r="4" spans="1:28">
      <c r="A4" s="101" t="s">
        <v>81</v>
      </c>
      <c r="B4" s="103" t="s">
        <v>81</v>
      </c>
      <c r="C4" s="101" t="s">
        <v>81</v>
      </c>
      <c r="D4" s="102" t="s">
        <v>81</v>
      </c>
      <c r="E4" s="101" t="s">
        <v>81</v>
      </c>
      <c r="F4" s="103" t="s">
        <v>81</v>
      </c>
      <c r="G4" s="101" t="s">
        <v>81</v>
      </c>
      <c r="H4" s="103"/>
      <c r="I4" s="101"/>
      <c r="K4" s="101"/>
      <c r="L4" s="103"/>
      <c r="M4" s="101"/>
      <c r="O4" s="101"/>
      <c r="Q4" s="101"/>
      <c r="R4" s="101" t="s">
        <v>81</v>
      </c>
      <c r="S4" s="6">
        <v>4</v>
      </c>
      <c r="T4" s="113" t="s">
        <v>112</v>
      </c>
      <c r="V4" s="39" t="s">
        <v>20</v>
      </c>
      <c r="W4" s="117" t="s">
        <v>31</v>
      </c>
      <c r="Y4" s="115"/>
      <c r="Z4" s="116"/>
      <c r="AA4" s="115"/>
      <c r="AB4" s="116"/>
    </row>
    <row r="5" spans="1:28">
      <c r="A5" s="101" t="s">
        <v>81</v>
      </c>
      <c r="B5" s="103" t="s">
        <v>81</v>
      </c>
      <c r="C5" s="101" t="s">
        <v>81</v>
      </c>
      <c r="D5" s="102" t="s">
        <v>81</v>
      </c>
      <c r="E5" s="101" t="s">
        <v>81</v>
      </c>
      <c r="F5" s="103" t="s">
        <v>81</v>
      </c>
      <c r="G5" s="101" t="s">
        <v>81</v>
      </c>
      <c r="H5" s="103"/>
      <c r="I5" s="101"/>
      <c r="K5" s="101"/>
      <c r="L5" s="103"/>
      <c r="M5" s="101"/>
      <c r="O5" s="101"/>
      <c r="Q5" s="101"/>
      <c r="R5" s="101" t="s">
        <v>81</v>
      </c>
      <c r="S5" s="6">
        <v>5</v>
      </c>
      <c r="T5" s="99"/>
      <c r="V5" s="42" t="s">
        <v>21</v>
      </c>
      <c r="W5" s="10"/>
      <c r="Y5" s="115"/>
      <c r="Z5" s="116"/>
      <c r="AA5" s="115"/>
      <c r="AB5" s="116"/>
    </row>
    <row r="6" spans="1:28">
      <c r="A6" s="101" t="s">
        <v>81</v>
      </c>
      <c r="B6" s="102" t="s">
        <v>81</v>
      </c>
      <c r="C6" s="101" t="s">
        <v>81</v>
      </c>
      <c r="D6" s="102" t="s">
        <v>81</v>
      </c>
      <c r="E6" s="101" t="s">
        <v>81</v>
      </c>
      <c r="F6" s="102" t="s">
        <v>81</v>
      </c>
      <c r="G6" s="101" t="s">
        <v>81</v>
      </c>
      <c r="H6" s="102"/>
      <c r="I6" s="101"/>
      <c r="K6" s="101"/>
      <c r="L6" s="102"/>
      <c r="M6" s="101"/>
      <c r="O6" s="101"/>
      <c r="Q6" s="101"/>
      <c r="R6" s="101" t="s">
        <v>81</v>
      </c>
      <c r="S6" s="6">
        <v>6</v>
      </c>
      <c r="T6" s="99" t="s">
        <v>228</v>
      </c>
      <c r="V6" s="42" t="s">
        <v>22</v>
      </c>
      <c r="W6" s="10" t="s">
        <v>71</v>
      </c>
      <c r="Y6" s="116"/>
      <c r="Z6" s="116"/>
      <c r="AA6" s="115"/>
      <c r="AB6" s="116"/>
    </row>
    <row r="7" spans="1:28">
      <c r="A7" s="101" t="s">
        <v>81</v>
      </c>
      <c r="B7" s="103" t="s">
        <v>81</v>
      </c>
      <c r="C7" s="101" t="s">
        <v>81</v>
      </c>
      <c r="D7" s="103" t="s">
        <v>81</v>
      </c>
      <c r="E7" s="101" t="s">
        <v>81</v>
      </c>
      <c r="F7" s="103" t="s">
        <v>81</v>
      </c>
      <c r="G7" s="101" t="s">
        <v>81</v>
      </c>
      <c r="H7" s="109"/>
      <c r="I7" s="105"/>
      <c r="J7" s="109"/>
      <c r="K7" s="105"/>
      <c r="L7" s="109"/>
      <c r="M7" s="105"/>
      <c r="N7" s="109"/>
      <c r="O7" s="105"/>
      <c r="P7" s="109"/>
      <c r="Q7" s="105"/>
      <c r="R7" s="110" t="s">
        <v>94</v>
      </c>
      <c r="S7" s="6">
        <v>7</v>
      </c>
      <c r="T7" s="99" t="s">
        <v>91</v>
      </c>
      <c r="V7" s="42" t="s">
        <v>23</v>
      </c>
      <c r="W7" s="10" t="s">
        <v>46</v>
      </c>
      <c r="Y7" s="116"/>
      <c r="Z7" s="116"/>
      <c r="AA7" s="116"/>
      <c r="AB7" s="116"/>
    </row>
    <row r="8" spans="1:28">
      <c r="A8" s="101" t="s">
        <v>81</v>
      </c>
      <c r="B8" s="102" t="s">
        <v>81</v>
      </c>
      <c r="C8" s="101" t="s">
        <v>81</v>
      </c>
      <c r="D8" s="102" t="s">
        <v>81</v>
      </c>
      <c r="E8" s="101" t="s">
        <v>81</v>
      </c>
      <c r="F8" s="102" t="s">
        <v>81</v>
      </c>
      <c r="G8" s="101" t="s">
        <v>81</v>
      </c>
      <c r="H8" s="109"/>
      <c r="I8" s="105"/>
      <c r="J8" s="109"/>
      <c r="K8" s="105"/>
      <c r="L8" s="109"/>
      <c r="M8" s="105"/>
      <c r="N8" s="109"/>
      <c r="O8" s="105"/>
      <c r="P8" s="109"/>
      <c r="Q8" s="105"/>
      <c r="R8" s="110" t="s">
        <v>94</v>
      </c>
      <c r="S8" s="6">
        <v>8</v>
      </c>
      <c r="T8" s="99" t="s">
        <v>90</v>
      </c>
      <c r="V8" s="42" t="s">
        <v>24</v>
      </c>
      <c r="W8" s="10" t="s">
        <v>45</v>
      </c>
      <c r="Y8" s="116"/>
      <c r="Z8" s="116"/>
      <c r="AA8" s="116"/>
      <c r="AB8" s="116"/>
    </row>
    <row r="9" spans="1:28">
      <c r="A9" s="101" t="s">
        <v>81</v>
      </c>
      <c r="B9" s="103" t="s">
        <v>81</v>
      </c>
      <c r="C9" s="105" t="s">
        <v>110</v>
      </c>
      <c r="D9" s="109" t="s">
        <v>95</v>
      </c>
      <c r="E9" s="105" t="s">
        <v>95</v>
      </c>
      <c r="F9" s="109" t="s">
        <v>95</v>
      </c>
      <c r="G9" s="105" t="s">
        <v>95</v>
      </c>
      <c r="H9" s="109"/>
      <c r="I9" s="105"/>
      <c r="J9" s="109"/>
      <c r="K9" s="105"/>
      <c r="L9" s="109"/>
      <c r="M9" s="105"/>
      <c r="N9" s="109"/>
      <c r="O9" s="105"/>
      <c r="P9" s="109"/>
      <c r="Q9" s="105"/>
      <c r="R9" s="110" t="s">
        <v>95</v>
      </c>
      <c r="S9" s="6">
        <v>9</v>
      </c>
      <c r="T9" s="99" t="s">
        <v>89</v>
      </c>
      <c r="V9" s="42" t="s">
        <v>25</v>
      </c>
      <c r="W9" s="10" t="s">
        <v>55</v>
      </c>
      <c r="Y9" s="116"/>
      <c r="Z9" s="116"/>
      <c r="AA9" s="116"/>
      <c r="AB9" s="116"/>
    </row>
    <row r="10" spans="1:28">
      <c r="A10" s="101" t="s">
        <v>81</v>
      </c>
      <c r="B10" s="102" t="s">
        <v>81</v>
      </c>
      <c r="C10" s="105" t="s">
        <v>110</v>
      </c>
      <c r="D10" s="109" t="s">
        <v>95</v>
      </c>
      <c r="E10" s="105" t="s">
        <v>95</v>
      </c>
      <c r="F10" s="109" t="s">
        <v>95</v>
      </c>
      <c r="G10" s="105" t="s">
        <v>95</v>
      </c>
      <c r="H10" s="109"/>
      <c r="I10" s="105"/>
      <c r="J10" s="109"/>
      <c r="K10" s="105"/>
      <c r="L10" s="109"/>
      <c r="M10" s="105"/>
      <c r="N10" s="109"/>
      <c r="O10" s="105"/>
      <c r="P10" s="109"/>
      <c r="Q10" s="105"/>
      <c r="R10" s="110" t="s">
        <v>95</v>
      </c>
      <c r="S10" s="6">
        <v>10</v>
      </c>
      <c r="T10" s="99" t="s">
        <v>88</v>
      </c>
      <c r="V10" s="93" t="s">
        <v>42</v>
      </c>
      <c r="W10" s="10" t="s">
        <v>56</v>
      </c>
      <c r="Y10" s="116"/>
      <c r="Z10" s="116"/>
      <c r="AA10" s="116"/>
      <c r="AB10" s="116"/>
    </row>
    <row r="11" spans="1:28">
      <c r="A11" s="105" t="s">
        <v>111</v>
      </c>
      <c r="B11" s="109" t="s">
        <v>111</v>
      </c>
      <c r="C11" s="105" t="s">
        <v>110</v>
      </c>
      <c r="D11" s="109" t="s">
        <v>96</v>
      </c>
      <c r="E11" s="105" t="s">
        <v>96</v>
      </c>
      <c r="F11" s="109" t="s">
        <v>96</v>
      </c>
      <c r="G11" s="105" t="s">
        <v>96</v>
      </c>
      <c r="H11" s="109"/>
      <c r="I11" s="105"/>
      <c r="J11" s="109"/>
      <c r="K11" s="105"/>
      <c r="L11" s="109"/>
      <c r="M11" s="105"/>
      <c r="N11" s="109"/>
      <c r="O11" s="105"/>
      <c r="P11" s="109"/>
      <c r="Q11" s="105"/>
      <c r="R11" s="110" t="s">
        <v>96</v>
      </c>
      <c r="S11" s="6">
        <v>11</v>
      </c>
      <c r="T11" s="99" t="s">
        <v>87</v>
      </c>
      <c r="V11" s="93" t="s">
        <v>76</v>
      </c>
      <c r="W11" s="10" t="s">
        <v>57</v>
      </c>
      <c r="Y11" s="116"/>
      <c r="Z11" s="116"/>
      <c r="AA11" s="116"/>
      <c r="AB11" s="116"/>
    </row>
    <row r="12" spans="1:28">
      <c r="A12" s="105" t="s">
        <v>111</v>
      </c>
      <c r="B12" s="109" t="s">
        <v>111</v>
      </c>
      <c r="C12" s="105" t="s">
        <v>110</v>
      </c>
      <c r="D12" s="109" t="s">
        <v>96</v>
      </c>
      <c r="E12" s="105" t="s">
        <v>96</v>
      </c>
      <c r="F12" s="109" t="s">
        <v>96</v>
      </c>
      <c r="G12" s="105" t="s">
        <v>96</v>
      </c>
      <c r="H12" s="109"/>
      <c r="I12" s="105"/>
      <c r="J12" s="109"/>
      <c r="K12" s="105"/>
      <c r="L12" s="109"/>
      <c r="M12" s="105"/>
      <c r="N12" s="109"/>
      <c r="O12" s="105"/>
      <c r="P12" s="109"/>
      <c r="Q12" s="105"/>
      <c r="R12" s="110" t="s">
        <v>96</v>
      </c>
      <c r="S12" s="6">
        <v>12</v>
      </c>
      <c r="T12" s="99" t="s">
        <v>86</v>
      </c>
      <c r="V12" s="93" t="s">
        <v>75</v>
      </c>
      <c r="W12" s="10" t="s">
        <v>58</v>
      </c>
      <c r="Y12" s="116"/>
      <c r="Z12" s="116"/>
      <c r="AA12" s="116"/>
      <c r="AB12" s="116"/>
    </row>
    <row r="13" spans="1:28">
      <c r="A13" s="105" t="s">
        <v>111</v>
      </c>
      <c r="B13" s="109" t="s">
        <v>111</v>
      </c>
      <c r="C13" s="105" t="s">
        <v>97</v>
      </c>
      <c r="D13" s="109" t="s">
        <v>100</v>
      </c>
      <c r="E13" s="105" t="s">
        <v>100</v>
      </c>
      <c r="F13" s="109" t="s">
        <v>100</v>
      </c>
      <c r="G13" s="105" t="s">
        <v>100</v>
      </c>
      <c r="H13" s="109"/>
      <c r="I13" s="105"/>
      <c r="J13" s="109"/>
      <c r="K13" s="105"/>
      <c r="L13" s="109"/>
      <c r="M13" s="105"/>
      <c r="N13" s="109"/>
      <c r="O13" s="105"/>
      <c r="P13" s="109"/>
      <c r="Q13" s="105"/>
      <c r="R13" s="110" t="s">
        <v>97</v>
      </c>
      <c r="S13" s="6">
        <v>13</v>
      </c>
      <c r="T13" s="99"/>
      <c r="V13" s="45" t="s">
        <v>36</v>
      </c>
      <c r="W13" s="10" t="s">
        <v>59</v>
      </c>
      <c r="Y13" s="116"/>
      <c r="Z13" s="116"/>
      <c r="AA13" s="116"/>
      <c r="AB13" s="116"/>
    </row>
    <row r="14" spans="1:28">
      <c r="A14" s="105" t="s">
        <v>111</v>
      </c>
      <c r="B14" s="109" t="s">
        <v>111</v>
      </c>
      <c r="C14" s="105" t="s">
        <v>97</v>
      </c>
      <c r="D14" s="109" t="s">
        <v>100</v>
      </c>
      <c r="E14" s="105" t="s">
        <v>100</v>
      </c>
      <c r="F14" s="109" t="s">
        <v>100</v>
      </c>
      <c r="G14" s="105" t="s">
        <v>100</v>
      </c>
      <c r="H14" s="109"/>
      <c r="I14" s="105"/>
      <c r="J14" s="109"/>
      <c r="K14" s="105"/>
      <c r="L14" s="109"/>
      <c r="M14" s="105"/>
      <c r="N14" s="109"/>
      <c r="O14" s="105"/>
      <c r="P14" s="109"/>
      <c r="Q14" s="105"/>
      <c r="R14" s="110" t="s">
        <v>97</v>
      </c>
      <c r="S14" s="6">
        <v>14</v>
      </c>
      <c r="T14" s="99"/>
      <c r="V14" s="47" t="s">
        <v>42</v>
      </c>
      <c r="W14" s="10" t="s">
        <v>60</v>
      </c>
      <c r="Y14" s="116"/>
      <c r="Z14" s="116"/>
      <c r="AA14" s="116"/>
      <c r="AB14" s="116"/>
    </row>
    <row r="15" spans="1:28">
      <c r="A15" s="105" t="s">
        <v>98</v>
      </c>
      <c r="B15" s="109" t="s">
        <v>98</v>
      </c>
      <c r="C15" s="105" t="s">
        <v>99</v>
      </c>
      <c r="D15" s="109" t="s">
        <v>100</v>
      </c>
      <c r="E15" s="105" t="s">
        <v>100</v>
      </c>
      <c r="F15" s="109" t="s">
        <v>100</v>
      </c>
      <c r="G15" s="105" t="s">
        <v>100</v>
      </c>
      <c r="H15" s="109"/>
      <c r="I15" s="105"/>
      <c r="J15" s="109"/>
      <c r="K15" s="105"/>
      <c r="L15" s="109"/>
      <c r="M15" s="105"/>
      <c r="N15" s="109"/>
      <c r="O15" s="105"/>
      <c r="P15" s="109"/>
      <c r="Q15" s="105"/>
      <c r="R15" s="110" t="s">
        <v>98</v>
      </c>
      <c r="S15" s="6">
        <v>15</v>
      </c>
      <c r="T15" s="99"/>
      <c r="V15" s="47" t="s">
        <v>48</v>
      </c>
      <c r="W15" s="10" t="s">
        <v>61</v>
      </c>
      <c r="Y15" s="116"/>
      <c r="Z15" s="116"/>
      <c r="AA15" s="116"/>
      <c r="AB15" s="116"/>
    </row>
    <row r="16" spans="1:28">
      <c r="A16" s="105" t="s">
        <v>98</v>
      </c>
      <c r="B16" s="109" t="s">
        <v>98</v>
      </c>
      <c r="C16" s="105" t="s">
        <v>99</v>
      </c>
      <c r="D16" s="109" t="s">
        <v>100</v>
      </c>
      <c r="E16" s="105" t="s">
        <v>100</v>
      </c>
      <c r="F16" s="109" t="s">
        <v>100</v>
      </c>
      <c r="G16" s="105" t="s">
        <v>100</v>
      </c>
      <c r="H16" s="109"/>
      <c r="I16" s="105"/>
      <c r="J16" s="109"/>
      <c r="K16" s="105"/>
      <c r="L16" s="109"/>
      <c r="M16" s="105"/>
      <c r="N16" s="109"/>
      <c r="O16" s="105"/>
      <c r="P16" s="109"/>
      <c r="Q16" s="105"/>
      <c r="R16" s="110" t="s">
        <v>98</v>
      </c>
      <c r="S16" s="6">
        <v>16</v>
      </c>
      <c r="T16" s="99"/>
      <c r="V16" s="6"/>
      <c r="W16" s="10"/>
      <c r="Y16" s="116"/>
      <c r="Z16" s="116"/>
      <c r="AA16" s="116"/>
      <c r="AB16" s="116"/>
    </row>
    <row r="17" spans="1:28">
      <c r="A17" s="105" t="s">
        <v>92</v>
      </c>
      <c r="B17" s="109" t="s">
        <v>92</v>
      </c>
      <c r="C17" s="105" t="s">
        <v>99</v>
      </c>
      <c r="D17" s="109" t="s">
        <v>100</v>
      </c>
      <c r="E17" s="105" t="s">
        <v>100</v>
      </c>
      <c r="F17" s="109" t="s">
        <v>100</v>
      </c>
      <c r="G17" s="105" t="s">
        <v>100</v>
      </c>
      <c r="H17" s="109"/>
      <c r="I17" s="105"/>
      <c r="J17" s="109"/>
      <c r="K17" s="105"/>
      <c r="L17" s="109"/>
      <c r="M17" s="105"/>
      <c r="N17" s="109"/>
      <c r="O17" s="105"/>
      <c r="P17" s="109"/>
      <c r="Q17" s="105"/>
      <c r="R17" s="110" t="s">
        <v>101</v>
      </c>
      <c r="S17" s="6">
        <v>17</v>
      </c>
      <c r="T17" s="99"/>
      <c r="V17" s="6"/>
      <c r="W17" s="8"/>
      <c r="Y17" s="116"/>
      <c r="Z17" s="116"/>
      <c r="AA17" s="116"/>
      <c r="AB17" s="116"/>
    </row>
    <row r="18" spans="1:28">
      <c r="A18" s="105" t="s">
        <v>92</v>
      </c>
      <c r="B18" s="109" t="s">
        <v>92</v>
      </c>
      <c r="C18" s="105" t="s">
        <v>99</v>
      </c>
      <c r="D18" s="109" t="s">
        <v>100</v>
      </c>
      <c r="E18" s="105" t="s">
        <v>100</v>
      </c>
      <c r="F18" s="109" t="s">
        <v>100</v>
      </c>
      <c r="G18" s="105" t="s">
        <v>100</v>
      </c>
      <c r="H18" s="109"/>
      <c r="I18" s="105"/>
      <c r="J18" s="109"/>
      <c r="K18" s="105"/>
      <c r="L18" s="109"/>
      <c r="M18" s="105"/>
      <c r="N18" s="109"/>
      <c r="O18" s="105"/>
      <c r="P18" s="109"/>
      <c r="Q18" s="105"/>
      <c r="R18" s="110" t="s">
        <v>101</v>
      </c>
      <c r="S18" s="6">
        <v>18</v>
      </c>
      <c r="T18" s="99"/>
      <c r="V18" s="38"/>
      <c r="W18" s="8"/>
      <c r="Y18" s="116"/>
      <c r="Z18" s="116"/>
      <c r="AA18" s="116"/>
      <c r="AB18" s="116"/>
    </row>
    <row r="19" spans="1:28">
      <c r="A19" s="105" t="s">
        <v>92</v>
      </c>
      <c r="B19" s="109" t="s">
        <v>92</v>
      </c>
      <c r="C19" s="105" t="s">
        <v>99</v>
      </c>
      <c r="D19" s="109" t="s">
        <v>100</v>
      </c>
      <c r="E19" s="105" t="s">
        <v>100</v>
      </c>
      <c r="F19" s="109" t="s">
        <v>100</v>
      </c>
      <c r="G19" s="105" t="s">
        <v>100</v>
      </c>
      <c r="H19" s="109"/>
      <c r="I19" s="105"/>
      <c r="J19" s="109"/>
      <c r="K19" s="105"/>
      <c r="L19" s="109"/>
      <c r="M19" s="105"/>
      <c r="N19" s="109"/>
      <c r="O19" s="105"/>
      <c r="P19" s="109"/>
      <c r="Q19" s="105"/>
      <c r="R19" s="110" t="s">
        <v>85</v>
      </c>
      <c r="S19" s="6">
        <v>19</v>
      </c>
      <c r="T19" s="99"/>
      <c r="U19" s="40" t="s">
        <v>26</v>
      </c>
      <c r="V19" s="46" t="s">
        <v>32</v>
      </c>
      <c r="Y19" s="116"/>
      <c r="Z19" s="116"/>
      <c r="AA19" s="116"/>
      <c r="AB19" s="116"/>
    </row>
    <row r="20" spans="1:28">
      <c r="A20" s="105" t="s">
        <v>92</v>
      </c>
      <c r="B20" s="109" t="s">
        <v>92</v>
      </c>
      <c r="C20" s="105" t="s">
        <v>99</v>
      </c>
      <c r="D20" s="109" t="s">
        <v>100</v>
      </c>
      <c r="E20" s="105" t="s">
        <v>100</v>
      </c>
      <c r="F20" s="109" t="s">
        <v>100</v>
      </c>
      <c r="G20" s="105" t="s">
        <v>100</v>
      </c>
      <c r="H20" s="109"/>
      <c r="I20" s="105"/>
      <c r="J20" s="109"/>
      <c r="K20" s="105"/>
      <c r="L20" s="109"/>
      <c r="M20" s="105"/>
      <c r="N20" s="109"/>
      <c r="O20" s="105"/>
      <c r="P20" s="109"/>
      <c r="Q20" s="105"/>
      <c r="R20" s="110" t="s">
        <v>85</v>
      </c>
      <c r="S20" s="6">
        <v>20</v>
      </c>
      <c r="T20" s="99"/>
      <c r="U20" s="43" t="s">
        <v>27</v>
      </c>
      <c r="V20" s="48"/>
      <c r="Y20" s="116"/>
      <c r="Z20" s="116"/>
      <c r="AA20" s="116"/>
      <c r="AB20" s="116"/>
    </row>
    <row r="21" spans="1:28">
      <c r="A21" s="105" t="s">
        <v>92</v>
      </c>
      <c r="B21" s="109" t="s">
        <v>92</v>
      </c>
      <c r="C21" s="105" t="s">
        <v>99</v>
      </c>
      <c r="D21" s="109" t="s">
        <v>100</v>
      </c>
      <c r="E21" s="105" t="s">
        <v>100</v>
      </c>
      <c r="F21" s="109" t="s">
        <v>100</v>
      </c>
      <c r="G21" s="105" t="s">
        <v>100</v>
      </c>
      <c r="H21" s="109"/>
      <c r="I21" s="105"/>
      <c r="J21" s="109"/>
      <c r="K21" s="105"/>
      <c r="L21" s="109"/>
      <c r="M21" s="105"/>
      <c r="N21" s="109"/>
      <c r="O21" s="105"/>
      <c r="P21" s="109"/>
      <c r="Q21" s="105"/>
      <c r="R21" s="110" t="s">
        <v>85</v>
      </c>
      <c r="S21" s="6">
        <v>21</v>
      </c>
      <c r="T21" s="99"/>
      <c r="U21" s="43"/>
      <c r="V21" s="48" t="s">
        <v>18</v>
      </c>
      <c r="Y21" s="116"/>
      <c r="Z21" s="116"/>
      <c r="AA21" s="116"/>
      <c r="AB21" s="116"/>
    </row>
    <row r="22" spans="1:28">
      <c r="A22" s="105" t="s">
        <v>92</v>
      </c>
      <c r="B22" s="109" t="s">
        <v>92</v>
      </c>
      <c r="C22" s="105" t="s">
        <v>99</v>
      </c>
      <c r="D22" s="109" t="s">
        <v>100</v>
      </c>
      <c r="E22" s="105" t="s">
        <v>100</v>
      </c>
      <c r="F22" s="109" t="s">
        <v>100</v>
      </c>
      <c r="G22" s="105" t="s">
        <v>100</v>
      </c>
      <c r="H22" s="109"/>
      <c r="I22" s="105"/>
      <c r="J22" s="109"/>
      <c r="K22" s="105"/>
      <c r="L22" s="109"/>
      <c r="M22" s="105"/>
      <c r="N22" s="109"/>
      <c r="O22" s="105"/>
      <c r="P22" s="109"/>
      <c r="Q22" s="105"/>
      <c r="R22" s="110" t="s">
        <v>85</v>
      </c>
      <c r="S22" s="6">
        <v>22</v>
      </c>
      <c r="U22" s="43"/>
      <c r="V22" s="48" t="s">
        <v>33</v>
      </c>
      <c r="Y22" s="116"/>
      <c r="Z22" s="116"/>
      <c r="AA22" s="116"/>
      <c r="AB22" s="116"/>
    </row>
    <row r="23" spans="1:28">
      <c r="A23" s="105" t="s">
        <v>92</v>
      </c>
      <c r="B23" s="109" t="s">
        <v>92</v>
      </c>
      <c r="C23" s="105" t="s">
        <v>99</v>
      </c>
      <c r="D23" s="109" t="s">
        <v>100</v>
      </c>
      <c r="E23" s="105" t="s">
        <v>100</v>
      </c>
      <c r="F23" s="109" t="s">
        <v>100</v>
      </c>
      <c r="G23" s="105" t="s">
        <v>100</v>
      </c>
      <c r="H23" s="109"/>
      <c r="I23" s="105"/>
      <c r="J23" s="109"/>
      <c r="K23" s="105"/>
      <c r="L23" s="109"/>
      <c r="M23" s="105"/>
      <c r="N23" s="109"/>
      <c r="O23" s="105"/>
      <c r="P23" s="109"/>
      <c r="Q23" s="105"/>
      <c r="R23" s="110" t="s">
        <v>85</v>
      </c>
      <c r="S23" s="6">
        <v>23</v>
      </c>
      <c r="U23" s="49"/>
      <c r="V23" s="48" t="s">
        <v>34</v>
      </c>
      <c r="Y23" s="116"/>
      <c r="Z23" s="116"/>
      <c r="AA23" s="116"/>
      <c r="AB23" s="116"/>
    </row>
    <row r="24" spans="1:28">
      <c r="A24" s="105" t="s">
        <v>92</v>
      </c>
      <c r="B24" s="109" t="s">
        <v>92</v>
      </c>
      <c r="C24" s="105" t="s">
        <v>99</v>
      </c>
      <c r="D24" s="109" t="s">
        <v>100</v>
      </c>
      <c r="E24" s="105" t="s">
        <v>100</v>
      </c>
      <c r="F24" s="109" t="s">
        <v>100</v>
      </c>
      <c r="G24" s="105" t="s">
        <v>100</v>
      </c>
      <c r="H24" s="109"/>
      <c r="I24" s="105"/>
      <c r="J24" s="109"/>
      <c r="K24" s="105"/>
      <c r="L24" s="109"/>
      <c r="M24" s="105"/>
      <c r="N24" s="109"/>
      <c r="O24" s="105"/>
      <c r="P24" s="109"/>
      <c r="Q24" s="105"/>
      <c r="R24" s="110" t="s">
        <v>85</v>
      </c>
      <c r="S24" s="6">
        <v>24</v>
      </c>
      <c r="U24" s="41" t="s">
        <v>30</v>
      </c>
      <c r="V24" s="196" t="s">
        <v>297</v>
      </c>
      <c r="Y24" s="116"/>
      <c r="Z24" s="116"/>
      <c r="AA24" s="116"/>
      <c r="AB24" s="116"/>
    </row>
    <row r="25" spans="1:28">
      <c r="A25" s="105" t="s">
        <v>92</v>
      </c>
      <c r="B25" s="109" t="s">
        <v>92</v>
      </c>
      <c r="C25" s="105" t="s">
        <v>99</v>
      </c>
      <c r="D25" s="109" t="s">
        <v>100</v>
      </c>
      <c r="E25" s="105" t="s">
        <v>100</v>
      </c>
      <c r="F25" s="109" t="s">
        <v>100</v>
      </c>
      <c r="G25" s="105" t="s">
        <v>100</v>
      </c>
      <c r="H25" s="109"/>
      <c r="I25" s="105"/>
      <c r="J25" s="109"/>
      <c r="K25" s="105"/>
      <c r="L25" s="109"/>
      <c r="M25" s="105"/>
      <c r="N25" s="109"/>
      <c r="O25" s="105"/>
      <c r="P25" s="109"/>
      <c r="Q25" s="105"/>
      <c r="R25" s="110" t="s">
        <v>85</v>
      </c>
      <c r="S25" s="6">
        <v>25</v>
      </c>
      <c r="U25" s="44" t="s">
        <v>29</v>
      </c>
      <c r="V25" s="196" t="s">
        <v>296</v>
      </c>
      <c r="Y25" s="116"/>
      <c r="Z25" s="116"/>
      <c r="AA25" s="116"/>
      <c r="AB25" s="116"/>
    </row>
    <row r="26" spans="1:28">
      <c r="A26" s="105" t="s">
        <v>92</v>
      </c>
      <c r="B26" s="109" t="s">
        <v>92</v>
      </c>
      <c r="C26" s="105" t="s">
        <v>99</v>
      </c>
      <c r="D26" s="109" t="s">
        <v>100</v>
      </c>
      <c r="E26" s="105" t="s">
        <v>100</v>
      </c>
      <c r="F26" s="109" t="s">
        <v>100</v>
      </c>
      <c r="G26" s="105" t="s">
        <v>100</v>
      </c>
      <c r="H26" s="109"/>
      <c r="I26" s="105"/>
      <c r="J26" s="109"/>
      <c r="K26" s="105"/>
      <c r="L26" s="109"/>
      <c r="M26" s="105"/>
      <c r="N26" s="109"/>
      <c r="O26" s="105"/>
      <c r="P26" s="109"/>
      <c r="Q26" s="105"/>
      <c r="R26" s="110" t="s">
        <v>85</v>
      </c>
      <c r="S26" s="6">
        <v>26</v>
      </c>
      <c r="U26" s="44" t="s">
        <v>28</v>
      </c>
      <c r="V26" s="48" t="s">
        <v>35</v>
      </c>
      <c r="Y26" s="116"/>
      <c r="Z26" s="116"/>
      <c r="AA26" s="116"/>
      <c r="AB26" s="116"/>
    </row>
    <row r="27" spans="1:28">
      <c r="A27" s="105" t="s">
        <v>92</v>
      </c>
      <c r="B27" s="109" t="s">
        <v>92</v>
      </c>
      <c r="C27" s="105" t="s">
        <v>99</v>
      </c>
      <c r="D27" s="109" t="s">
        <v>100</v>
      </c>
      <c r="E27" s="105" t="s">
        <v>100</v>
      </c>
      <c r="F27" s="109" t="s">
        <v>100</v>
      </c>
      <c r="G27" s="105" t="s">
        <v>100</v>
      </c>
      <c r="H27" s="109"/>
      <c r="I27" s="105"/>
      <c r="J27" s="109"/>
      <c r="K27" s="105"/>
      <c r="L27" s="109"/>
      <c r="M27" s="105"/>
      <c r="N27" s="109"/>
      <c r="O27" s="105"/>
      <c r="P27" s="109"/>
      <c r="Q27" s="105"/>
      <c r="R27" s="110" t="s">
        <v>85</v>
      </c>
      <c r="S27" s="6">
        <v>27</v>
      </c>
      <c r="V27" s="48"/>
      <c r="Y27" s="116"/>
      <c r="Z27" s="116"/>
      <c r="AA27" s="116"/>
      <c r="AB27" s="116"/>
    </row>
    <row r="28" spans="1:28">
      <c r="A28" s="105" t="s">
        <v>92</v>
      </c>
      <c r="B28" s="109" t="s">
        <v>92</v>
      </c>
      <c r="C28" s="105" t="s">
        <v>99</v>
      </c>
      <c r="D28" s="109" t="s">
        <v>100</v>
      </c>
      <c r="E28" s="105" t="s">
        <v>100</v>
      </c>
      <c r="F28" s="109" t="s">
        <v>100</v>
      </c>
      <c r="G28" s="105" t="s">
        <v>100</v>
      </c>
      <c r="H28" s="109"/>
      <c r="I28" s="105"/>
      <c r="J28" s="109"/>
      <c r="K28" s="105"/>
      <c r="L28" s="109"/>
      <c r="M28" s="105"/>
      <c r="N28" s="109"/>
      <c r="O28" s="105"/>
      <c r="P28" s="109"/>
      <c r="Q28" s="105"/>
      <c r="R28" s="110" t="s">
        <v>85</v>
      </c>
      <c r="S28" s="6">
        <v>28</v>
      </c>
      <c r="Y28" s="116"/>
      <c r="Z28" s="116"/>
      <c r="AA28" s="116"/>
      <c r="AB28" s="116"/>
    </row>
    <row r="29" spans="1:28">
      <c r="A29" s="105" t="s">
        <v>92</v>
      </c>
      <c r="B29" s="109" t="s">
        <v>92</v>
      </c>
      <c r="C29" s="105" t="s">
        <v>99</v>
      </c>
      <c r="D29" s="109" t="s">
        <v>100</v>
      </c>
      <c r="E29" s="105" t="s">
        <v>100</v>
      </c>
      <c r="F29" s="109" t="s">
        <v>100</v>
      </c>
      <c r="G29" s="105" t="s">
        <v>100</v>
      </c>
      <c r="H29" s="109"/>
      <c r="I29" s="105"/>
      <c r="J29" s="109"/>
      <c r="K29" s="105"/>
      <c r="L29" s="109"/>
      <c r="M29" s="105"/>
      <c r="N29" s="109"/>
      <c r="O29" s="105"/>
      <c r="P29" s="109"/>
      <c r="Q29" s="105"/>
      <c r="R29" s="110" t="s">
        <v>85</v>
      </c>
      <c r="S29" s="6">
        <v>29</v>
      </c>
      <c r="Y29" s="116"/>
      <c r="Z29" s="116"/>
      <c r="AA29" s="116"/>
      <c r="AB29" s="116"/>
    </row>
    <row r="30" spans="1:28">
      <c r="A30" s="105" t="s">
        <v>92</v>
      </c>
      <c r="B30" s="109" t="s">
        <v>92</v>
      </c>
      <c r="C30" s="105" t="s">
        <v>99</v>
      </c>
      <c r="D30" s="109" t="s">
        <v>100</v>
      </c>
      <c r="E30" s="105" t="s">
        <v>100</v>
      </c>
      <c r="F30" s="109" t="s">
        <v>100</v>
      </c>
      <c r="G30" s="105" t="s">
        <v>100</v>
      </c>
      <c r="H30" s="109"/>
      <c r="I30" s="105"/>
      <c r="J30" s="109"/>
      <c r="K30" s="105"/>
      <c r="L30" s="109"/>
      <c r="M30" s="105"/>
      <c r="N30" s="109"/>
      <c r="O30" s="105"/>
      <c r="P30" s="109"/>
      <c r="Q30" s="105"/>
      <c r="R30" s="110" t="s">
        <v>85</v>
      </c>
      <c r="S30" s="6">
        <v>30</v>
      </c>
      <c r="Y30" s="116"/>
      <c r="Z30" s="116"/>
      <c r="AA30" s="116"/>
      <c r="AB30" s="116"/>
    </row>
    <row r="31" spans="1:28">
      <c r="A31" s="105" t="s">
        <v>92</v>
      </c>
      <c r="B31" s="109" t="s">
        <v>92</v>
      </c>
      <c r="C31" s="105" t="s">
        <v>99</v>
      </c>
      <c r="D31" s="109" t="s">
        <v>100</v>
      </c>
      <c r="E31" s="105" t="s">
        <v>100</v>
      </c>
      <c r="F31" s="109" t="s">
        <v>100</v>
      </c>
      <c r="G31" s="105" t="s">
        <v>100</v>
      </c>
      <c r="H31" s="109"/>
      <c r="I31" s="105"/>
      <c r="J31" s="109"/>
      <c r="K31" s="105"/>
      <c r="L31" s="109"/>
      <c r="M31" s="105"/>
      <c r="N31" s="109"/>
      <c r="O31" s="105"/>
      <c r="P31" s="109"/>
      <c r="Q31" s="105"/>
      <c r="R31" s="110" t="s">
        <v>85</v>
      </c>
      <c r="S31" s="6">
        <v>31</v>
      </c>
      <c r="Y31" s="116"/>
      <c r="Z31" s="116"/>
      <c r="AA31" s="116"/>
      <c r="AB31" s="116"/>
    </row>
    <row r="32" spans="1:28">
      <c r="A32" s="105" t="s">
        <v>92</v>
      </c>
      <c r="B32" s="109" t="s">
        <v>92</v>
      </c>
      <c r="C32" s="105" t="s">
        <v>99</v>
      </c>
      <c r="D32" s="109" t="s">
        <v>100</v>
      </c>
      <c r="E32" s="105" t="s">
        <v>100</v>
      </c>
      <c r="F32" s="109" t="s">
        <v>100</v>
      </c>
      <c r="G32" s="105" t="s">
        <v>100</v>
      </c>
      <c r="H32" s="109"/>
      <c r="I32" s="105"/>
      <c r="J32" s="109"/>
      <c r="K32" s="105"/>
      <c r="L32" s="109"/>
      <c r="M32" s="105"/>
      <c r="N32" s="109"/>
      <c r="O32" s="105"/>
      <c r="P32" s="109"/>
      <c r="Q32" s="105"/>
      <c r="R32" s="110" t="s">
        <v>85</v>
      </c>
      <c r="S32" s="6">
        <v>32</v>
      </c>
      <c r="Y32" s="116"/>
      <c r="Z32" s="116"/>
      <c r="AA32" s="116"/>
      <c r="AB32" s="116"/>
    </row>
    <row r="33" spans="1:28">
      <c r="A33" s="105" t="s">
        <v>92</v>
      </c>
      <c r="B33" s="109" t="s">
        <v>92</v>
      </c>
      <c r="C33" s="105" t="s">
        <v>99</v>
      </c>
      <c r="D33" s="109" t="s">
        <v>100</v>
      </c>
      <c r="E33" s="105" t="s">
        <v>100</v>
      </c>
      <c r="F33" s="109" t="s">
        <v>100</v>
      </c>
      <c r="G33" s="105" t="s">
        <v>100</v>
      </c>
      <c r="H33" s="109"/>
      <c r="I33" s="105"/>
      <c r="J33" s="109"/>
      <c r="K33" s="105"/>
      <c r="L33" s="109"/>
      <c r="M33" s="105"/>
      <c r="N33" s="109"/>
      <c r="O33" s="105"/>
      <c r="P33" s="109"/>
      <c r="Q33" s="105"/>
      <c r="R33" s="110" t="s">
        <v>85</v>
      </c>
      <c r="S33" s="6">
        <v>33</v>
      </c>
      <c r="Y33" s="116"/>
      <c r="Z33" s="116"/>
      <c r="AA33" s="116"/>
      <c r="AB33" s="116"/>
    </row>
    <row r="34" spans="1:28">
      <c r="A34" s="105" t="s">
        <v>92</v>
      </c>
      <c r="B34" s="109" t="s">
        <v>92</v>
      </c>
      <c r="C34" s="105" t="s">
        <v>99</v>
      </c>
      <c r="D34" s="109" t="s">
        <v>100</v>
      </c>
      <c r="E34" s="105" t="s">
        <v>100</v>
      </c>
      <c r="F34" s="109" t="s">
        <v>100</v>
      </c>
      <c r="G34" s="105" t="s">
        <v>100</v>
      </c>
      <c r="H34" s="109"/>
      <c r="I34" s="105"/>
      <c r="J34" s="109"/>
      <c r="K34" s="105"/>
      <c r="L34" s="109"/>
      <c r="M34" s="105"/>
      <c r="N34" s="109"/>
      <c r="O34" s="105"/>
      <c r="P34" s="109"/>
      <c r="Q34" s="105"/>
      <c r="R34" s="110" t="s">
        <v>85</v>
      </c>
      <c r="S34" s="6">
        <v>34</v>
      </c>
      <c r="Y34" s="116"/>
      <c r="Z34" s="116"/>
      <c r="AA34" s="116"/>
      <c r="AB34" s="116"/>
    </row>
    <row r="35" spans="1:28">
      <c r="A35" s="105" t="s">
        <v>92</v>
      </c>
      <c r="B35" s="109" t="s">
        <v>92</v>
      </c>
      <c r="C35" s="105" t="s">
        <v>99</v>
      </c>
      <c r="D35" s="109" t="s">
        <v>100</v>
      </c>
      <c r="E35" s="105" t="s">
        <v>100</v>
      </c>
      <c r="F35" s="109" t="s">
        <v>100</v>
      </c>
      <c r="G35" s="105" t="s">
        <v>100</v>
      </c>
      <c r="H35" s="109"/>
      <c r="I35" s="105"/>
      <c r="J35" s="109"/>
      <c r="K35" s="105"/>
      <c r="L35" s="109"/>
      <c r="M35" s="105"/>
      <c r="N35" s="109"/>
      <c r="O35" s="105"/>
      <c r="P35" s="109"/>
      <c r="Q35" s="105"/>
      <c r="R35" s="110" t="s">
        <v>85</v>
      </c>
      <c r="S35" s="6">
        <v>35</v>
      </c>
      <c r="Y35" s="116"/>
      <c r="Z35" s="116"/>
      <c r="AA35" s="116"/>
      <c r="AB35" s="116"/>
    </row>
    <row r="36" spans="1:28">
      <c r="A36" s="105" t="s">
        <v>92</v>
      </c>
      <c r="B36" s="109" t="s">
        <v>92</v>
      </c>
      <c r="C36" s="105" t="s">
        <v>99</v>
      </c>
      <c r="D36" s="109" t="s">
        <v>100</v>
      </c>
      <c r="E36" s="105" t="s">
        <v>100</v>
      </c>
      <c r="F36" s="109" t="s">
        <v>100</v>
      </c>
      <c r="G36" s="105" t="s">
        <v>100</v>
      </c>
      <c r="H36" s="109"/>
      <c r="I36" s="105"/>
      <c r="J36" s="109"/>
      <c r="K36" s="105"/>
      <c r="L36" s="109"/>
      <c r="M36" s="105"/>
      <c r="N36" s="109"/>
      <c r="O36" s="105"/>
      <c r="P36" s="109"/>
      <c r="Q36" s="105"/>
      <c r="R36" s="110" t="s">
        <v>85</v>
      </c>
      <c r="S36" s="6">
        <v>36</v>
      </c>
      <c r="Y36" s="116"/>
      <c r="Z36" s="116"/>
      <c r="AA36" s="116"/>
      <c r="AB36" s="116"/>
    </row>
    <row r="37" spans="1:28">
      <c r="A37" s="105" t="s">
        <v>92</v>
      </c>
      <c r="B37" s="109" t="s">
        <v>92</v>
      </c>
      <c r="C37" s="105" t="s">
        <v>99</v>
      </c>
      <c r="D37" s="109" t="s">
        <v>100</v>
      </c>
      <c r="E37" s="105" t="s">
        <v>100</v>
      </c>
      <c r="F37" s="109" t="s">
        <v>100</v>
      </c>
      <c r="G37" s="105" t="s">
        <v>100</v>
      </c>
      <c r="H37" s="109"/>
      <c r="I37" s="105"/>
      <c r="J37" s="109"/>
      <c r="K37" s="105"/>
      <c r="L37" s="109"/>
      <c r="M37" s="105"/>
      <c r="N37" s="109"/>
      <c r="O37" s="105"/>
      <c r="P37" s="109"/>
      <c r="Q37" s="105"/>
      <c r="R37" s="110" t="s">
        <v>85</v>
      </c>
      <c r="S37" s="6">
        <v>37</v>
      </c>
      <c r="Y37" s="116"/>
      <c r="Z37" s="116"/>
      <c r="AA37" s="116"/>
      <c r="AB37" s="116"/>
    </row>
    <row r="38" spans="1:28">
      <c r="A38" s="105" t="s">
        <v>92</v>
      </c>
      <c r="B38" s="109" t="s">
        <v>92</v>
      </c>
      <c r="C38" s="105" t="s">
        <v>99</v>
      </c>
      <c r="D38" s="109" t="s">
        <v>100</v>
      </c>
      <c r="E38" s="105" t="s">
        <v>100</v>
      </c>
      <c r="F38" s="109" t="s">
        <v>100</v>
      </c>
      <c r="G38" s="105" t="s">
        <v>100</v>
      </c>
      <c r="H38" s="109"/>
      <c r="I38" s="105"/>
      <c r="J38" s="109"/>
      <c r="K38" s="105"/>
      <c r="L38" s="109"/>
      <c r="M38" s="105"/>
      <c r="N38" s="109"/>
      <c r="O38" s="105"/>
      <c r="P38" s="109"/>
      <c r="Q38" s="105"/>
      <c r="R38" s="110" t="s">
        <v>85</v>
      </c>
      <c r="S38" s="6">
        <v>38</v>
      </c>
      <c r="Y38" s="116"/>
      <c r="Z38" s="116"/>
      <c r="AA38" s="116"/>
      <c r="AB38" s="116"/>
    </row>
    <row r="39" spans="1:28">
      <c r="A39" s="105" t="s">
        <v>92</v>
      </c>
      <c r="B39" s="109" t="s">
        <v>92</v>
      </c>
      <c r="C39" s="105" t="s">
        <v>99</v>
      </c>
      <c r="D39" s="109" t="s">
        <v>100</v>
      </c>
      <c r="E39" s="105" t="s">
        <v>100</v>
      </c>
      <c r="F39" s="109" t="s">
        <v>100</v>
      </c>
      <c r="G39" s="105" t="s">
        <v>100</v>
      </c>
      <c r="H39" s="109"/>
      <c r="I39" s="105"/>
      <c r="J39" s="109"/>
      <c r="K39" s="105"/>
      <c r="L39" s="109"/>
      <c r="M39" s="105"/>
      <c r="N39" s="109"/>
      <c r="O39" s="105"/>
      <c r="P39" s="109"/>
      <c r="Q39" s="105"/>
      <c r="R39" s="110" t="s">
        <v>85</v>
      </c>
      <c r="S39" s="6">
        <v>39</v>
      </c>
      <c r="Y39" s="116"/>
      <c r="Z39" s="116"/>
      <c r="AA39" s="116"/>
      <c r="AB39" s="116"/>
    </row>
    <row r="40" spans="1:28">
      <c r="A40" s="105" t="s">
        <v>92</v>
      </c>
      <c r="B40" s="109" t="s">
        <v>92</v>
      </c>
      <c r="C40" s="105" t="s">
        <v>99</v>
      </c>
      <c r="D40" s="109" t="s">
        <v>100</v>
      </c>
      <c r="E40" s="105" t="s">
        <v>100</v>
      </c>
      <c r="F40" s="109" t="s">
        <v>100</v>
      </c>
      <c r="G40" s="105" t="s">
        <v>100</v>
      </c>
      <c r="H40" s="109"/>
      <c r="I40" s="105"/>
      <c r="J40" s="109"/>
      <c r="K40" s="105"/>
      <c r="L40" s="109"/>
      <c r="M40" s="105"/>
      <c r="N40" s="109"/>
      <c r="O40" s="105"/>
      <c r="P40" s="109"/>
      <c r="Q40" s="105"/>
      <c r="R40" s="110" t="s">
        <v>85</v>
      </c>
      <c r="S40" s="6">
        <v>40</v>
      </c>
      <c r="Y40" s="116"/>
      <c r="Z40" s="116"/>
      <c r="AA40" s="116"/>
      <c r="AB40" s="116"/>
    </row>
    <row r="41" spans="1:28">
      <c r="A41" s="105" t="s">
        <v>92</v>
      </c>
      <c r="B41" s="109" t="s">
        <v>92</v>
      </c>
      <c r="C41" s="105" t="s">
        <v>99</v>
      </c>
      <c r="D41" s="109" t="s">
        <v>100</v>
      </c>
      <c r="E41" s="105" t="s">
        <v>100</v>
      </c>
      <c r="F41" s="109" t="s">
        <v>100</v>
      </c>
      <c r="G41" s="105" t="s">
        <v>100</v>
      </c>
      <c r="H41" s="109"/>
      <c r="I41" s="105"/>
      <c r="J41" s="109"/>
      <c r="K41" s="105"/>
      <c r="L41" s="109"/>
      <c r="M41" s="105"/>
      <c r="N41" s="109"/>
      <c r="O41" s="105"/>
      <c r="P41" s="109"/>
      <c r="Q41" s="105"/>
      <c r="R41" s="110" t="s">
        <v>85</v>
      </c>
      <c r="S41" s="6">
        <v>41</v>
      </c>
      <c r="Y41" s="13"/>
      <c r="Z41" s="13"/>
      <c r="AA41" s="13"/>
      <c r="AB41" s="13"/>
    </row>
    <row r="42" spans="1:28">
      <c r="A42" s="105" t="s">
        <v>92</v>
      </c>
      <c r="B42" s="109" t="s">
        <v>92</v>
      </c>
      <c r="C42" s="105" t="s">
        <v>99</v>
      </c>
      <c r="D42" s="109" t="s">
        <v>100</v>
      </c>
      <c r="E42" s="105" t="s">
        <v>100</v>
      </c>
      <c r="F42" s="109" t="s">
        <v>100</v>
      </c>
      <c r="G42" s="105" t="s">
        <v>100</v>
      </c>
      <c r="H42" s="109"/>
      <c r="I42" s="105"/>
      <c r="J42" s="109"/>
      <c r="K42" s="105"/>
      <c r="L42" s="109"/>
      <c r="M42" s="105"/>
      <c r="N42" s="109"/>
      <c r="O42" s="105"/>
      <c r="P42" s="109"/>
      <c r="Q42" s="105"/>
      <c r="R42" s="110" t="s">
        <v>85</v>
      </c>
      <c r="S42" s="6">
        <v>42</v>
      </c>
    </row>
    <row r="43" spans="1:28">
      <c r="A43" s="105" t="s">
        <v>92</v>
      </c>
      <c r="B43" s="109" t="s">
        <v>92</v>
      </c>
      <c r="C43" s="105" t="s">
        <v>99</v>
      </c>
      <c r="D43" s="109" t="s">
        <v>100</v>
      </c>
      <c r="E43" s="105" t="s">
        <v>100</v>
      </c>
      <c r="F43" s="109" t="s">
        <v>100</v>
      </c>
      <c r="G43" s="105" t="s">
        <v>100</v>
      </c>
      <c r="H43" s="109"/>
      <c r="I43" s="105"/>
      <c r="J43" s="109"/>
      <c r="K43" s="105"/>
      <c r="L43" s="109"/>
      <c r="M43" s="105"/>
      <c r="N43" s="109"/>
      <c r="O43" s="105"/>
      <c r="P43" s="109"/>
      <c r="Q43" s="105"/>
      <c r="R43" s="110" t="s">
        <v>85</v>
      </c>
      <c r="S43" s="6">
        <v>43</v>
      </c>
    </row>
    <row r="44" spans="1:28">
      <c r="A44" s="105" t="s">
        <v>92</v>
      </c>
      <c r="B44" s="109" t="s">
        <v>92</v>
      </c>
      <c r="C44" s="105" t="s">
        <v>99</v>
      </c>
      <c r="D44" s="109" t="s">
        <v>100</v>
      </c>
      <c r="E44" s="105" t="s">
        <v>100</v>
      </c>
      <c r="F44" s="109" t="s">
        <v>100</v>
      </c>
      <c r="G44" s="105" t="s">
        <v>100</v>
      </c>
      <c r="H44" s="109"/>
      <c r="I44" s="105"/>
      <c r="J44" s="109"/>
      <c r="K44" s="105"/>
      <c r="L44" s="109"/>
      <c r="M44" s="105"/>
      <c r="N44" s="109"/>
      <c r="O44" s="105"/>
      <c r="P44" s="109"/>
      <c r="Q44" s="105"/>
      <c r="R44" s="110" t="s">
        <v>85</v>
      </c>
      <c r="S44" s="6">
        <v>44</v>
      </c>
    </row>
    <row r="45" spans="1:28">
      <c r="A45" s="105" t="s">
        <v>92</v>
      </c>
      <c r="B45" s="109" t="s">
        <v>92</v>
      </c>
      <c r="C45" s="105" t="s">
        <v>99</v>
      </c>
      <c r="D45" s="109" t="s">
        <v>100</v>
      </c>
      <c r="E45" s="105" t="s">
        <v>100</v>
      </c>
      <c r="F45" s="109" t="s">
        <v>100</v>
      </c>
      <c r="G45" s="105" t="s">
        <v>100</v>
      </c>
      <c r="H45" s="109"/>
      <c r="I45" s="105"/>
      <c r="J45" s="109"/>
      <c r="K45" s="105"/>
      <c r="L45" s="109"/>
      <c r="M45" s="105"/>
      <c r="N45" s="109"/>
      <c r="O45" s="105"/>
      <c r="P45" s="109"/>
      <c r="Q45" s="105"/>
      <c r="R45" s="110" t="s">
        <v>85</v>
      </c>
      <c r="S45" s="6">
        <v>45</v>
      </c>
    </row>
    <row r="46" spans="1:28">
      <c r="A46" s="105" t="s">
        <v>92</v>
      </c>
      <c r="B46" s="109" t="s">
        <v>92</v>
      </c>
      <c r="C46" s="105" t="s">
        <v>99</v>
      </c>
      <c r="D46" s="109" t="s">
        <v>100</v>
      </c>
      <c r="E46" s="105" t="s">
        <v>100</v>
      </c>
      <c r="F46" s="109" t="s">
        <v>100</v>
      </c>
      <c r="G46" s="105" t="s">
        <v>100</v>
      </c>
      <c r="H46" s="109"/>
      <c r="I46" s="105"/>
      <c r="J46" s="109"/>
      <c r="K46" s="105"/>
      <c r="L46" s="109"/>
      <c r="M46" s="105"/>
      <c r="N46" s="109"/>
      <c r="O46" s="105"/>
      <c r="P46" s="109"/>
      <c r="Q46" s="105"/>
      <c r="R46" s="110" t="s">
        <v>85</v>
      </c>
      <c r="S46" s="6">
        <v>46</v>
      </c>
    </row>
    <row r="47" spans="1:28">
      <c r="A47" s="105" t="s">
        <v>92</v>
      </c>
      <c r="B47" s="109" t="s">
        <v>92</v>
      </c>
      <c r="C47" s="105" t="s">
        <v>99</v>
      </c>
      <c r="D47" s="109" t="s">
        <v>100</v>
      </c>
      <c r="E47" s="105" t="s">
        <v>100</v>
      </c>
      <c r="F47" s="109" t="s">
        <v>100</v>
      </c>
      <c r="G47" s="105" t="s">
        <v>100</v>
      </c>
      <c r="H47" s="109"/>
      <c r="I47" s="105"/>
      <c r="J47" s="109"/>
      <c r="K47" s="105"/>
      <c r="L47" s="109"/>
      <c r="M47" s="105"/>
      <c r="N47" s="109"/>
      <c r="O47" s="105"/>
      <c r="P47" s="109"/>
      <c r="Q47" s="105"/>
      <c r="R47" s="110" t="s">
        <v>85</v>
      </c>
      <c r="S47" s="6">
        <v>47</v>
      </c>
    </row>
    <row r="48" spans="1:28">
      <c r="A48" s="105" t="s">
        <v>92</v>
      </c>
      <c r="B48" s="109" t="s">
        <v>92</v>
      </c>
      <c r="C48" s="105" t="s">
        <v>99</v>
      </c>
      <c r="D48" s="109" t="s">
        <v>100</v>
      </c>
      <c r="E48" s="105" t="s">
        <v>100</v>
      </c>
      <c r="F48" s="109" t="s">
        <v>100</v>
      </c>
      <c r="G48" s="105" t="s">
        <v>100</v>
      </c>
      <c r="H48" s="109"/>
      <c r="I48" s="105"/>
      <c r="J48" s="109"/>
      <c r="K48" s="105"/>
      <c r="L48" s="109"/>
      <c r="M48" s="105"/>
      <c r="N48" s="109"/>
      <c r="O48" s="105"/>
      <c r="P48" s="109"/>
      <c r="Q48" s="105"/>
      <c r="R48" s="110" t="s">
        <v>85</v>
      </c>
      <c r="S48" s="6">
        <v>48</v>
      </c>
    </row>
    <row r="49" spans="1:19">
      <c r="A49" s="105" t="s">
        <v>92</v>
      </c>
      <c r="B49" s="109" t="s">
        <v>92</v>
      </c>
      <c r="C49" s="105" t="s">
        <v>99</v>
      </c>
      <c r="D49" s="109" t="s">
        <v>100</v>
      </c>
      <c r="E49" s="105" t="s">
        <v>100</v>
      </c>
      <c r="F49" s="109" t="s">
        <v>100</v>
      </c>
      <c r="G49" s="105" t="s">
        <v>100</v>
      </c>
      <c r="H49" s="109"/>
      <c r="I49" s="105"/>
      <c r="J49" s="109"/>
      <c r="K49" s="105"/>
      <c r="L49" s="109"/>
      <c r="M49" s="105"/>
      <c r="N49" s="109"/>
      <c r="O49" s="105"/>
      <c r="P49" s="109"/>
      <c r="Q49" s="105"/>
      <c r="R49" s="110" t="s">
        <v>85</v>
      </c>
      <c r="S49" s="6">
        <v>49</v>
      </c>
    </row>
    <row r="50" spans="1:19">
      <c r="A50" s="105" t="s">
        <v>92</v>
      </c>
      <c r="B50" s="109" t="s">
        <v>92</v>
      </c>
      <c r="C50" s="105" t="s">
        <v>99</v>
      </c>
      <c r="D50" s="109" t="s">
        <v>100</v>
      </c>
      <c r="E50" s="105" t="s">
        <v>100</v>
      </c>
      <c r="F50" s="109" t="s">
        <v>100</v>
      </c>
      <c r="G50" s="105" t="s">
        <v>100</v>
      </c>
      <c r="H50" s="109"/>
      <c r="I50" s="105"/>
      <c r="J50" s="109"/>
      <c r="K50" s="105"/>
      <c r="L50" s="109"/>
      <c r="M50" s="105"/>
      <c r="N50" s="109"/>
      <c r="O50" s="105"/>
      <c r="P50" s="109"/>
      <c r="Q50" s="105"/>
      <c r="R50" s="110" t="s">
        <v>85</v>
      </c>
      <c r="S50" s="6">
        <v>50</v>
      </c>
    </row>
    <row r="51" spans="1:19">
      <c r="A51" s="105" t="s">
        <v>92</v>
      </c>
      <c r="B51" s="109" t="s">
        <v>92</v>
      </c>
      <c r="C51" s="105" t="s">
        <v>99</v>
      </c>
      <c r="D51" s="109" t="s">
        <v>100</v>
      </c>
      <c r="E51" s="105" t="s">
        <v>100</v>
      </c>
      <c r="F51" s="109" t="s">
        <v>100</v>
      </c>
      <c r="G51" s="105" t="s">
        <v>100</v>
      </c>
      <c r="H51" s="109"/>
      <c r="I51" s="105"/>
      <c r="J51" s="109"/>
      <c r="K51" s="105"/>
      <c r="L51" s="109"/>
      <c r="M51" s="105"/>
      <c r="N51" s="109"/>
      <c r="O51" s="105"/>
      <c r="P51" s="109"/>
      <c r="Q51" s="105"/>
      <c r="R51" s="110" t="s">
        <v>85</v>
      </c>
      <c r="S51" s="6">
        <v>51</v>
      </c>
    </row>
    <row r="52" spans="1:19">
      <c r="A52" s="105" t="s">
        <v>92</v>
      </c>
      <c r="B52" s="109" t="s">
        <v>92</v>
      </c>
      <c r="C52" s="105" t="s">
        <v>99</v>
      </c>
      <c r="D52" s="109" t="s">
        <v>100</v>
      </c>
      <c r="E52" s="105" t="s">
        <v>100</v>
      </c>
      <c r="F52" s="109" t="s">
        <v>100</v>
      </c>
      <c r="G52" s="105" t="s">
        <v>100</v>
      </c>
      <c r="H52" s="109"/>
      <c r="I52" s="105"/>
      <c r="J52" s="109"/>
      <c r="K52" s="105"/>
      <c r="L52" s="109"/>
      <c r="M52" s="105"/>
      <c r="N52" s="109"/>
      <c r="O52" s="105"/>
      <c r="P52" s="109"/>
      <c r="Q52" s="105"/>
      <c r="R52" s="110" t="s">
        <v>85</v>
      </c>
      <c r="S52" s="6">
        <v>52</v>
      </c>
    </row>
    <row r="53" spans="1:19">
      <c r="A53" s="105" t="s">
        <v>92</v>
      </c>
      <c r="B53" s="109" t="s">
        <v>92</v>
      </c>
      <c r="C53" s="105" t="s">
        <v>99</v>
      </c>
      <c r="D53" s="109" t="s">
        <v>100</v>
      </c>
      <c r="E53" s="105" t="s">
        <v>100</v>
      </c>
      <c r="F53" s="109" t="s">
        <v>100</v>
      </c>
      <c r="G53" s="105" t="s">
        <v>100</v>
      </c>
      <c r="H53" s="109"/>
      <c r="I53" s="105"/>
      <c r="J53" s="109"/>
      <c r="K53" s="105"/>
      <c r="L53" s="109"/>
      <c r="M53" s="105"/>
      <c r="N53" s="109"/>
      <c r="O53" s="105"/>
      <c r="P53" s="109"/>
      <c r="Q53" s="105"/>
      <c r="R53" s="110" t="s">
        <v>85</v>
      </c>
      <c r="S53" s="6">
        <v>53</v>
      </c>
    </row>
    <row r="54" spans="1:19">
      <c r="A54" s="105" t="s">
        <v>92</v>
      </c>
      <c r="B54" s="109" t="s">
        <v>92</v>
      </c>
      <c r="C54" s="105" t="s">
        <v>99</v>
      </c>
      <c r="D54" s="109" t="s">
        <v>100</v>
      </c>
      <c r="E54" s="105" t="s">
        <v>100</v>
      </c>
      <c r="F54" s="109" t="s">
        <v>100</v>
      </c>
      <c r="G54" s="105" t="s">
        <v>100</v>
      </c>
      <c r="H54" s="109"/>
      <c r="I54" s="105"/>
      <c r="J54" s="109"/>
      <c r="K54" s="105"/>
      <c r="L54" s="109"/>
      <c r="M54" s="105"/>
      <c r="N54" s="109"/>
      <c r="O54" s="105"/>
      <c r="P54" s="109"/>
      <c r="Q54" s="105"/>
      <c r="R54" s="110" t="s">
        <v>85</v>
      </c>
      <c r="S54" s="6">
        <v>54</v>
      </c>
    </row>
    <row r="55" spans="1:19">
      <c r="A55" s="105" t="s">
        <v>92</v>
      </c>
      <c r="B55" s="109" t="s">
        <v>92</v>
      </c>
      <c r="C55" s="105" t="s">
        <v>99</v>
      </c>
      <c r="D55" s="109" t="s">
        <v>100</v>
      </c>
      <c r="E55" s="105" t="s">
        <v>100</v>
      </c>
      <c r="F55" s="109" t="s">
        <v>100</v>
      </c>
      <c r="G55" s="105" t="s">
        <v>100</v>
      </c>
      <c r="H55" s="109"/>
      <c r="I55" s="105"/>
      <c r="J55" s="109"/>
      <c r="K55" s="105"/>
      <c r="L55" s="109"/>
      <c r="M55" s="105"/>
      <c r="N55" s="109"/>
      <c r="O55" s="105"/>
      <c r="P55" s="109"/>
      <c r="Q55" s="105"/>
      <c r="R55" s="110" t="s">
        <v>85</v>
      </c>
      <c r="S55" s="6">
        <v>55</v>
      </c>
    </row>
    <row r="56" spans="1:19">
      <c r="A56" s="105" t="s">
        <v>92</v>
      </c>
      <c r="B56" s="109" t="s">
        <v>92</v>
      </c>
      <c r="C56" s="105" t="s">
        <v>99</v>
      </c>
      <c r="D56" s="109" t="s">
        <v>100</v>
      </c>
      <c r="E56" s="105" t="s">
        <v>100</v>
      </c>
      <c r="F56" s="109" t="s">
        <v>100</v>
      </c>
      <c r="G56" s="105" t="s">
        <v>100</v>
      </c>
      <c r="H56" s="109"/>
      <c r="I56" s="105"/>
      <c r="J56" s="109"/>
      <c r="K56" s="105"/>
      <c r="L56" s="109"/>
      <c r="M56" s="105"/>
      <c r="N56" s="109"/>
      <c r="O56" s="105"/>
      <c r="P56" s="109"/>
      <c r="Q56" s="105"/>
      <c r="R56" s="110" t="s">
        <v>85</v>
      </c>
      <c r="S56" s="6">
        <v>56</v>
      </c>
    </row>
    <row r="57" spans="1:19">
      <c r="A57" s="105" t="s">
        <v>92</v>
      </c>
      <c r="B57" s="109" t="s">
        <v>92</v>
      </c>
      <c r="C57" s="105" t="s">
        <v>99</v>
      </c>
      <c r="D57" s="109" t="s">
        <v>100</v>
      </c>
      <c r="E57" s="105" t="s">
        <v>100</v>
      </c>
      <c r="F57" s="109" t="s">
        <v>100</v>
      </c>
      <c r="G57" s="105" t="s">
        <v>100</v>
      </c>
      <c r="H57" s="109"/>
      <c r="I57" s="105"/>
      <c r="J57" s="109"/>
      <c r="K57" s="105"/>
      <c r="L57" s="109"/>
      <c r="M57" s="105"/>
      <c r="N57" s="109"/>
      <c r="O57" s="105"/>
      <c r="P57" s="109"/>
      <c r="Q57" s="105"/>
      <c r="R57" s="110" t="s">
        <v>85</v>
      </c>
      <c r="S57" s="6">
        <v>57</v>
      </c>
    </row>
    <row r="58" spans="1:19">
      <c r="A58" s="105" t="s">
        <v>92</v>
      </c>
      <c r="B58" s="109" t="s">
        <v>92</v>
      </c>
      <c r="C58" s="105" t="s">
        <v>99</v>
      </c>
      <c r="D58" s="109" t="s">
        <v>100</v>
      </c>
      <c r="E58" s="105" t="s">
        <v>100</v>
      </c>
      <c r="F58" s="109" t="s">
        <v>100</v>
      </c>
      <c r="G58" s="105" t="s">
        <v>100</v>
      </c>
      <c r="H58" s="109"/>
      <c r="I58" s="105"/>
      <c r="J58" s="109"/>
      <c r="K58" s="105"/>
      <c r="L58" s="109"/>
      <c r="M58" s="105"/>
      <c r="N58" s="109"/>
      <c r="O58" s="105"/>
      <c r="P58" s="109"/>
      <c r="Q58" s="105"/>
      <c r="R58" s="110" t="s">
        <v>85</v>
      </c>
      <c r="S58" s="6">
        <v>58</v>
      </c>
    </row>
    <row r="59" spans="1:19">
      <c r="A59" s="105" t="s">
        <v>92</v>
      </c>
      <c r="B59" s="109" t="s">
        <v>92</v>
      </c>
      <c r="C59" s="105" t="s">
        <v>99</v>
      </c>
      <c r="D59" s="109" t="s">
        <v>100</v>
      </c>
      <c r="E59" s="105" t="s">
        <v>100</v>
      </c>
      <c r="F59" s="109" t="s">
        <v>100</v>
      </c>
      <c r="G59" s="105" t="s">
        <v>100</v>
      </c>
      <c r="H59" s="109"/>
      <c r="I59" s="105"/>
      <c r="J59" s="109"/>
      <c r="K59" s="105"/>
      <c r="L59" s="109"/>
      <c r="M59" s="105"/>
      <c r="N59" s="109"/>
      <c r="O59" s="105"/>
      <c r="P59" s="109"/>
      <c r="Q59" s="105"/>
      <c r="R59" s="110" t="s">
        <v>85</v>
      </c>
      <c r="S59" s="6">
        <v>59</v>
      </c>
    </row>
    <row r="60" spans="1:19">
      <c r="A60" s="105" t="s">
        <v>92</v>
      </c>
      <c r="B60" s="109" t="s">
        <v>92</v>
      </c>
      <c r="C60" s="105" t="s">
        <v>99</v>
      </c>
      <c r="D60" s="109" t="s">
        <v>100</v>
      </c>
      <c r="E60" s="105" t="s">
        <v>100</v>
      </c>
      <c r="F60" s="109" t="s">
        <v>100</v>
      </c>
      <c r="G60" s="105" t="s">
        <v>100</v>
      </c>
      <c r="H60" s="109"/>
      <c r="I60" s="105"/>
      <c r="J60" s="109"/>
      <c r="K60" s="105"/>
      <c r="L60" s="109"/>
      <c r="M60" s="105"/>
      <c r="N60" s="109"/>
      <c r="O60" s="105"/>
      <c r="P60" s="109"/>
      <c r="Q60" s="105"/>
      <c r="R60" s="110" t="s">
        <v>85</v>
      </c>
      <c r="S60" s="6">
        <v>60</v>
      </c>
    </row>
    <row r="61" spans="1:19">
      <c r="A61" s="105" t="s">
        <v>92</v>
      </c>
      <c r="B61" s="109" t="s">
        <v>92</v>
      </c>
      <c r="C61" s="105" t="s">
        <v>99</v>
      </c>
      <c r="D61" s="109" t="s">
        <v>100</v>
      </c>
      <c r="E61" s="105" t="s">
        <v>100</v>
      </c>
      <c r="F61" s="109" t="s">
        <v>100</v>
      </c>
      <c r="G61" s="105" t="s">
        <v>100</v>
      </c>
      <c r="H61" s="109"/>
      <c r="I61" s="105"/>
      <c r="J61" s="109"/>
      <c r="K61" s="105"/>
      <c r="L61" s="109"/>
      <c r="M61" s="105"/>
      <c r="N61" s="109"/>
      <c r="O61" s="105"/>
      <c r="P61" s="109"/>
      <c r="Q61" s="105"/>
      <c r="R61" s="110" t="s">
        <v>85</v>
      </c>
      <c r="S61" s="6">
        <v>61</v>
      </c>
    </row>
    <row r="62" spans="1:19">
      <c r="A62" s="105" t="s">
        <v>92</v>
      </c>
      <c r="B62" s="109" t="s">
        <v>92</v>
      </c>
      <c r="C62" s="105" t="s">
        <v>99</v>
      </c>
      <c r="D62" s="109" t="s">
        <v>100</v>
      </c>
      <c r="E62" s="105" t="s">
        <v>100</v>
      </c>
      <c r="F62" s="109" t="s">
        <v>100</v>
      </c>
      <c r="G62" s="105" t="s">
        <v>100</v>
      </c>
      <c r="H62" s="109"/>
      <c r="I62" s="105"/>
      <c r="J62" s="109"/>
      <c r="K62" s="105"/>
      <c r="L62" s="109"/>
      <c r="M62" s="105"/>
      <c r="N62" s="109"/>
      <c r="O62" s="105"/>
      <c r="P62" s="109"/>
      <c r="Q62" s="105"/>
      <c r="R62" s="110" t="s">
        <v>85</v>
      </c>
      <c r="S62" s="6">
        <v>62</v>
      </c>
    </row>
    <row r="63" spans="1:19">
      <c r="A63" s="105" t="s">
        <v>92</v>
      </c>
      <c r="B63" s="109" t="s">
        <v>92</v>
      </c>
      <c r="C63" s="105" t="s">
        <v>99</v>
      </c>
      <c r="D63" s="109" t="s">
        <v>100</v>
      </c>
      <c r="E63" s="105" t="s">
        <v>100</v>
      </c>
      <c r="F63" s="109" t="s">
        <v>100</v>
      </c>
      <c r="G63" s="105" t="s">
        <v>100</v>
      </c>
      <c r="H63" s="109"/>
      <c r="I63" s="105"/>
      <c r="J63" s="109"/>
      <c r="K63" s="105"/>
      <c r="L63" s="109"/>
      <c r="M63" s="105"/>
      <c r="N63" s="109"/>
      <c r="O63" s="105"/>
      <c r="P63" s="109"/>
      <c r="Q63" s="105"/>
      <c r="R63" s="110" t="s">
        <v>85</v>
      </c>
      <c r="S63" s="6">
        <v>63</v>
      </c>
    </row>
    <row r="64" spans="1:19">
      <c r="A64" s="105" t="s">
        <v>92</v>
      </c>
      <c r="B64" s="109" t="s">
        <v>92</v>
      </c>
      <c r="C64" s="105" t="s">
        <v>99</v>
      </c>
      <c r="D64" s="109" t="s">
        <v>100</v>
      </c>
      <c r="E64" s="105" t="s">
        <v>100</v>
      </c>
      <c r="F64" s="109" t="s">
        <v>100</v>
      </c>
      <c r="G64" s="105" t="s">
        <v>100</v>
      </c>
      <c r="H64" s="109"/>
      <c r="I64" s="105"/>
      <c r="J64" s="109"/>
      <c r="K64" s="105"/>
      <c r="L64" s="109"/>
      <c r="M64" s="105"/>
      <c r="N64" s="109"/>
      <c r="O64" s="105"/>
      <c r="P64" s="109"/>
      <c r="Q64" s="105"/>
      <c r="R64" s="110" t="s">
        <v>85</v>
      </c>
      <c r="S64" s="6">
        <v>64</v>
      </c>
    </row>
    <row r="65" spans="1:19">
      <c r="A65" s="105" t="s">
        <v>92</v>
      </c>
      <c r="B65" s="109" t="s">
        <v>92</v>
      </c>
      <c r="C65" s="105" t="s">
        <v>99</v>
      </c>
      <c r="D65" s="109" t="s">
        <v>100</v>
      </c>
      <c r="E65" s="105" t="s">
        <v>100</v>
      </c>
      <c r="F65" s="109" t="s">
        <v>100</v>
      </c>
      <c r="G65" s="105" t="s">
        <v>100</v>
      </c>
      <c r="H65" s="109"/>
      <c r="I65" s="105"/>
      <c r="J65" s="109"/>
      <c r="K65" s="105"/>
      <c r="L65" s="109"/>
      <c r="M65" s="105"/>
      <c r="N65" s="109"/>
      <c r="O65" s="105"/>
      <c r="P65" s="109"/>
      <c r="Q65" s="105"/>
      <c r="R65" s="110" t="s">
        <v>85</v>
      </c>
      <c r="S65" s="6">
        <v>65</v>
      </c>
    </row>
    <row r="66" spans="1:19">
      <c r="A66" s="105" t="s">
        <v>92</v>
      </c>
      <c r="B66" s="109" t="s">
        <v>92</v>
      </c>
      <c r="C66" s="105" t="s">
        <v>99</v>
      </c>
      <c r="D66" s="109" t="s">
        <v>100</v>
      </c>
      <c r="E66" s="105" t="s">
        <v>100</v>
      </c>
      <c r="F66" s="109" t="s">
        <v>100</v>
      </c>
      <c r="G66" s="105" t="s">
        <v>100</v>
      </c>
      <c r="H66" s="109"/>
      <c r="I66" s="105"/>
      <c r="J66" s="109"/>
      <c r="K66" s="105"/>
      <c r="L66" s="109"/>
      <c r="M66" s="105"/>
      <c r="N66" s="109"/>
      <c r="O66" s="105"/>
      <c r="P66" s="109"/>
      <c r="Q66" s="105"/>
      <c r="R66" s="110" t="s">
        <v>85</v>
      </c>
      <c r="S66" s="6">
        <v>66</v>
      </c>
    </row>
    <row r="67" spans="1:19">
      <c r="A67" s="105" t="s">
        <v>92</v>
      </c>
      <c r="B67" s="109" t="s">
        <v>92</v>
      </c>
      <c r="C67" s="105" t="s">
        <v>99</v>
      </c>
      <c r="D67" s="109" t="s">
        <v>100</v>
      </c>
      <c r="E67" s="105" t="s">
        <v>100</v>
      </c>
      <c r="F67" s="109" t="s">
        <v>100</v>
      </c>
      <c r="G67" s="105" t="s">
        <v>100</v>
      </c>
      <c r="H67" s="109"/>
      <c r="I67" s="105"/>
      <c r="J67" s="109"/>
      <c r="K67" s="105"/>
      <c r="L67" s="109"/>
      <c r="M67" s="105"/>
      <c r="N67" s="109"/>
      <c r="O67" s="105"/>
      <c r="P67" s="109"/>
      <c r="Q67" s="105"/>
      <c r="R67" s="110" t="s">
        <v>85</v>
      </c>
      <c r="S67" s="6">
        <v>67</v>
      </c>
    </row>
    <row r="68" spans="1:19">
      <c r="A68" s="105" t="s">
        <v>92</v>
      </c>
      <c r="B68" s="109" t="s">
        <v>92</v>
      </c>
      <c r="C68" s="105" t="s">
        <v>99</v>
      </c>
      <c r="D68" s="109" t="s">
        <v>100</v>
      </c>
      <c r="E68" s="105" t="s">
        <v>100</v>
      </c>
      <c r="F68" s="109" t="s">
        <v>100</v>
      </c>
      <c r="G68" s="105" t="s">
        <v>100</v>
      </c>
      <c r="H68" s="109"/>
      <c r="I68" s="105"/>
      <c r="J68" s="109"/>
      <c r="K68" s="105"/>
      <c r="L68" s="109"/>
      <c r="M68" s="105"/>
      <c r="N68" s="109"/>
      <c r="O68" s="105"/>
      <c r="P68" s="109"/>
      <c r="Q68" s="105"/>
      <c r="R68" s="110" t="s">
        <v>85</v>
      </c>
      <c r="S68" s="6">
        <v>68</v>
      </c>
    </row>
    <row r="69" spans="1:19">
      <c r="A69" s="105" t="s">
        <v>92</v>
      </c>
      <c r="B69" s="109" t="s">
        <v>92</v>
      </c>
      <c r="C69" s="105" t="s">
        <v>99</v>
      </c>
      <c r="D69" s="109" t="s">
        <v>100</v>
      </c>
      <c r="E69" s="105" t="s">
        <v>100</v>
      </c>
      <c r="F69" s="109" t="s">
        <v>100</v>
      </c>
      <c r="G69" s="105" t="s">
        <v>100</v>
      </c>
      <c r="H69" s="109"/>
      <c r="I69" s="105"/>
      <c r="J69" s="109"/>
      <c r="K69" s="105"/>
      <c r="L69" s="109"/>
      <c r="M69" s="105"/>
      <c r="N69" s="109"/>
      <c r="O69" s="105"/>
      <c r="P69" s="109"/>
      <c r="Q69" s="105"/>
      <c r="R69" s="110" t="s">
        <v>85</v>
      </c>
      <c r="S69" s="6">
        <v>69</v>
      </c>
    </row>
    <row r="70" spans="1:19">
      <c r="A70" s="105" t="s">
        <v>92</v>
      </c>
      <c r="B70" s="109" t="s">
        <v>92</v>
      </c>
      <c r="C70" s="105" t="s">
        <v>99</v>
      </c>
      <c r="D70" s="109" t="s">
        <v>100</v>
      </c>
      <c r="E70" s="105" t="s">
        <v>100</v>
      </c>
      <c r="F70" s="109" t="s">
        <v>100</v>
      </c>
      <c r="G70" s="105" t="s">
        <v>100</v>
      </c>
      <c r="H70" s="109"/>
      <c r="I70" s="105"/>
      <c r="J70" s="109"/>
      <c r="K70" s="105"/>
      <c r="L70" s="109"/>
      <c r="M70" s="105"/>
      <c r="N70" s="109"/>
      <c r="O70" s="105"/>
      <c r="P70" s="109"/>
      <c r="Q70" s="105"/>
      <c r="R70" s="110" t="s">
        <v>85</v>
      </c>
      <c r="S70" s="6">
        <v>70</v>
      </c>
    </row>
    <row r="71" spans="1:19">
      <c r="A71" s="104"/>
      <c r="B71" s="103"/>
      <c r="C71" s="104"/>
      <c r="D71" s="103"/>
      <c r="E71" s="104"/>
      <c r="F71" s="103"/>
      <c r="G71" s="104"/>
      <c r="H71" s="103"/>
      <c r="I71" s="104"/>
      <c r="K71" s="104"/>
      <c r="L71" s="103"/>
      <c r="M71" s="104"/>
      <c r="O71" s="104"/>
      <c r="Q71" s="104"/>
      <c r="R71" s="104"/>
    </row>
    <row r="72" spans="1:19">
      <c r="A72" s="104"/>
      <c r="B72" s="103"/>
      <c r="C72" s="104"/>
      <c r="D72" s="103"/>
      <c r="E72" s="104"/>
      <c r="F72" s="103"/>
      <c r="G72" s="104"/>
      <c r="H72" s="103"/>
      <c r="L72" s="103"/>
      <c r="M72" s="104"/>
      <c r="R72" s="104"/>
    </row>
    <row r="73" spans="1:19">
      <c r="A73" s="104"/>
      <c r="B73" s="103"/>
      <c r="C73" s="104"/>
      <c r="D73" s="103"/>
      <c r="E73" s="104"/>
      <c r="F73" s="103"/>
      <c r="G73" s="104"/>
      <c r="H73" s="103"/>
      <c r="L73" s="103"/>
      <c r="M73" s="104"/>
      <c r="R73" s="104"/>
    </row>
    <row r="74" spans="1:19">
      <c r="A74" s="104"/>
      <c r="B74" s="103"/>
      <c r="C74" s="104"/>
      <c r="D74" s="103"/>
      <c r="E74" s="104"/>
      <c r="F74" s="103"/>
      <c r="G74" s="104"/>
      <c r="H74" s="103"/>
      <c r="L74" s="103"/>
      <c r="M74" s="104"/>
      <c r="R74" s="104"/>
    </row>
    <row r="75" spans="1:19">
      <c r="A75" s="104"/>
      <c r="B75" s="103"/>
      <c r="C75" s="104"/>
      <c r="D75" s="103"/>
      <c r="E75" s="104"/>
      <c r="F75" s="103"/>
      <c r="G75" s="104"/>
      <c r="H75" s="103"/>
      <c r="L75" s="103"/>
      <c r="M75" s="104"/>
      <c r="R75" s="104"/>
    </row>
    <row r="76" spans="1:19">
      <c r="A76" s="104"/>
      <c r="B76" s="103"/>
      <c r="C76" s="104"/>
      <c r="D76" s="103"/>
      <c r="E76" s="104"/>
      <c r="F76" s="103"/>
      <c r="G76" s="104"/>
      <c r="H76" s="103"/>
      <c r="L76" s="103"/>
      <c r="M76" s="104"/>
      <c r="R76" s="104"/>
    </row>
    <row r="77" spans="1:19">
      <c r="A77" s="104"/>
      <c r="B77" s="103"/>
      <c r="C77" s="104"/>
      <c r="D77" s="103"/>
      <c r="E77" s="104"/>
      <c r="F77" s="103"/>
      <c r="G77" s="104"/>
      <c r="H77" s="103"/>
      <c r="L77" s="103"/>
      <c r="M77" s="104"/>
      <c r="R77" s="104"/>
    </row>
    <row r="78" spans="1:19">
      <c r="A78" s="104"/>
      <c r="B78" s="103"/>
      <c r="C78" s="104"/>
      <c r="D78" s="103"/>
      <c r="E78" s="104"/>
      <c r="F78" s="103"/>
      <c r="G78" s="104"/>
      <c r="H78" s="103"/>
      <c r="L78" s="103"/>
      <c r="M78" s="104"/>
      <c r="R78" s="104"/>
    </row>
    <row r="79" spans="1:19">
      <c r="A79" s="104"/>
      <c r="B79" s="103"/>
      <c r="C79" s="104"/>
      <c r="D79" s="103"/>
      <c r="E79" s="104"/>
      <c r="F79" s="103"/>
      <c r="G79" s="104"/>
      <c r="H79" s="103"/>
      <c r="L79" s="103"/>
      <c r="M79" s="104"/>
      <c r="R79" s="104"/>
    </row>
    <row r="80" spans="1:19">
      <c r="A80" s="104"/>
      <c r="B80" s="103"/>
      <c r="C80" s="104"/>
      <c r="D80" s="103"/>
      <c r="E80" s="104"/>
      <c r="F80" s="103"/>
      <c r="G80" s="104"/>
      <c r="H80" s="103"/>
      <c r="L80" s="103"/>
      <c r="M80" s="104"/>
      <c r="R80" s="104"/>
    </row>
  </sheetData>
  <sheetProtection selectLockedCells="1"/>
  <pageMargins left="0.75" right="0.75" top="1" bottom="1" header="0.5" footer="0.5"/>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29</vt:i4>
      </vt:variant>
    </vt:vector>
  </HeadingPairs>
  <TitlesOfParts>
    <vt:vector size="38" baseType="lpstr">
      <vt:lpstr>Entries</vt:lpstr>
      <vt:lpstr>Entries DMT</vt:lpstr>
      <vt:lpstr>Payment</vt:lpstr>
      <vt:lpstr>Privacy</vt:lpstr>
      <vt:lpstr>Instructions</vt:lpstr>
      <vt:lpstr>Clubs</vt:lpstr>
      <vt:lpstr>TeamCalc</vt:lpstr>
      <vt:lpstr>Lists</vt:lpstr>
      <vt:lpstr>ListsDMT</vt:lpstr>
      <vt:lpstr>ListsDMT!Ages</vt:lpstr>
      <vt:lpstr>Ages</vt:lpstr>
      <vt:lpstr>Clubnames</vt:lpstr>
      <vt:lpstr>Clubs!Clubs</vt:lpstr>
      <vt:lpstr>ListsDMT!Gender</vt:lpstr>
      <vt:lpstr>Gender</vt:lpstr>
      <vt:lpstr>Grade</vt:lpstr>
      <vt:lpstr>GradeAges</vt:lpstr>
      <vt:lpstr>GradeAgesDMT</vt:lpstr>
      <vt:lpstr>GradeDMT</vt:lpstr>
      <vt:lpstr>ListsDMT!Half</vt:lpstr>
      <vt:lpstr>Half</vt:lpstr>
      <vt:lpstr>ListsDMT!Jobs</vt:lpstr>
      <vt:lpstr>Jobs</vt:lpstr>
      <vt:lpstr>ListsDMT!Judges</vt:lpstr>
      <vt:lpstr>Judges</vt:lpstr>
      <vt:lpstr>Entries!Print_Area</vt:lpstr>
      <vt:lpstr>'Entries DMT'!Print_Area</vt:lpstr>
      <vt:lpstr>Instructions!Print_Area</vt:lpstr>
      <vt:lpstr>Lists!Print_Area</vt:lpstr>
      <vt:lpstr>ListsDMT!Print_Area</vt:lpstr>
      <vt:lpstr>Payment!Print_Area</vt:lpstr>
      <vt:lpstr>Privacy!Print_Area</vt:lpstr>
      <vt:lpstr>Privacy!Print_Titles</vt:lpstr>
      <vt:lpstr>ListsDMT!Teams</vt:lpstr>
      <vt:lpstr>Teams</vt:lpstr>
      <vt:lpstr>ListsDMT!When</vt:lpstr>
      <vt:lpstr>When</vt:lpstr>
      <vt:lpstr>Years</vt:lpstr>
    </vt:vector>
  </TitlesOfParts>
  <Company>Intercede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Edwards</dc:creator>
  <cp:lastModifiedBy>Adam Rear</cp:lastModifiedBy>
  <cp:lastPrinted>2018-04-15T10:02:03Z</cp:lastPrinted>
  <dcterms:created xsi:type="dcterms:W3CDTF">2006-11-30T14:34:18Z</dcterms:created>
  <dcterms:modified xsi:type="dcterms:W3CDTF">2018-12-17T22:40:50Z</dcterms:modified>
</cp:coreProperties>
</file>