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09"/>
  <workbookPr codeName="ThisWorkbook"/>
  <mc:AlternateContent xmlns:mc="http://schemas.openxmlformats.org/markup-compatibility/2006">
    <mc:Choice Requires="x15">
      <x15ac:absPath xmlns:x15ac="http://schemas.microsoft.com/office/spreadsheetml/2010/11/ac" url="/Users/andirevell/Downloads/"/>
    </mc:Choice>
  </mc:AlternateContent>
  <xr:revisionPtr revIDLastSave="0" documentId="13_ncr:1_{144BE66C-6CDE-A74A-B6E2-2343F23C775B}" xr6:coauthVersionLast="47" xr6:coauthVersionMax="47" xr10:uidLastSave="{00000000-0000-0000-0000-000000000000}"/>
  <bookViews>
    <workbookView xWindow="2460" yWindow="500" windowWidth="23520" windowHeight="15980" tabRatio="552" activeTab="1" xr2:uid="{00000000-000D-0000-FFFF-FFFF00000000}"/>
  </bookViews>
  <sheets>
    <sheet name="Entries" sheetId="1" r:id="rId1"/>
    <sheet name="Payment &amp; Authorisation" sheetId="2" r:id="rId2"/>
    <sheet name="Privacy Policy" sheetId="8" r:id="rId3"/>
    <sheet name="Technical Information" sheetId="9" r:id="rId4"/>
    <sheet name="Schools" sheetId="4" state="hidden" r:id="rId5"/>
    <sheet name="Lists" sheetId="3" state="hidden" r:id="rId6"/>
  </sheets>
  <definedNames>
    <definedName name="Ages">Lists!$K$2:$K$80</definedName>
    <definedName name="B6x4">Lists!$Q$30:$Q$31</definedName>
    <definedName name="B6x6">Lists!$Q$32:$Q$33</definedName>
    <definedName name="Beds">Lists!$Q$22:$Q$25</definedName>
    <definedName name="Clubnames">Schools!$A$2:$A$102</definedName>
    <definedName name="ElBed">Lists!$Q$23:$Q$25</definedName>
    <definedName name="Gender">Lists!$N$29:$N$30</definedName>
    <definedName name="Grade">Lists!$D$1:$H$1</definedName>
    <definedName name="GradeAges">Lists!$A$1:$AF$70</definedName>
    <definedName name="Half">Lists!$N$25:$N$26</definedName>
    <definedName name="Individual">Lists!$Q$29:$Q$30</definedName>
    <definedName name="Jobs">Lists!$O$5:$O$15</definedName>
    <definedName name="Judges">Lists!$O$20:$O$26</definedName>
    <definedName name="NovBed">Lists!$Q$20:$Q$21</definedName>
    <definedName name="_xlnm.Print_Area" localSheetId="0">Entries!$A$2:$J$59</definedName>
    <definedName name="_xlnm.Print_Area" localSheetId="5">Lists!$A$1:$P$80</definedName>
    <definedName name="_xlnm.Print_Area" localSheetId="1">'Payment &amp; Authorisation'!$B$2:$I$77</definedName>
    <definedName name="_xlnm.Print_Area" localSheetId="2">'Privacy Policy'!$A$1:$E$47</definedName>
    <definedName name="_xlnm.Print_Area" localSheetId="3">'Technical Information'!$B$5:$L$79</definedName>
    <definedName name="_xlnm.Print_Titles" localSheetId="2">'Privacy Policy'!$1:$1</definedName>
    <definedName name="SchoolAgeGroup">Lists!$Q$5:$Q$7</definedName>
    <definedName name="SchoolClass">Lists!$Q$14:$Q$21</definedName>
    <definedName name="SchoolYear">Lists!$V$5:$V$19</definedName>
    <definedName name="Teams">Lists!$N$5:$N$16</definedName>
    <definedName name="When">Lists!$N$20:$N$22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8" i="2" l="1"/>
  <c r="D6" i="2"/>
  <c r="H78" i="1"/>
  <c r="E78" i="1"/>
  <c r="A78" i="1"/>
  <c r="H67" i="1"/>
  <c r="E67" i="1"/>
  <c r="A67" i="1"/>
  <c r="H45" i="1"/>
  <c r="E45" i="1"/>
  <c r="A45" i="1"/>
  <c r="H35" i="1"/>
  <c r="E35" i="1"/>
  <c r="A35" i="1"/>
  <c r="H40" i="1"/>
  <c r="E40" i="1"/>
  <c r="A40" i="1"/>
  <c r="H30" i="1"/>
  <c r="E30" i="1"/>
  <c r="A30" i="1"/>
  <c r="K7" i="2"/>
  <c r="D7" i="2" s="1"/>
  <c r="L105" i="1" l="1"/>
  <c r="L104" i="1"/>
  <c r="L103" i="1"/>
  <c r="L102" i="1"/>
  <c r="L101" i="1"/>
  <c r="L100" i="1"/>
  <c r="L99" i="1"/>
  <c r="L98" i="1"/>
  <c r="L97" i="1"/>
  <c r="L96" i="1"/>
  <c r="L95" i="1"/>
  <c r="L94" i="1"/>
  <c r="L93" i="1"/>
  <c r="L92" i="1"/>
  <c r="L91" i="1"/>
  <c r="L90" i="1"/>
  <c r="L87" i="1"/>
  <c r="L86" i="1"/>
  <c r="L85" i="1"/>
  <c r="L84" i="1"/>
  <c r="K102" i="1"/>
  <c r="H97" i="1"/>
  <c r="H87" i="1"/>
  <c r="H93" i="1"/>
  <c r="K100" i="1"/>
  <c r="K92" i="1"/>
  <c r="K101" i="1"/>
  <c r="K105" i="1"/>
  <c r="K96" i="1"/>
  <c r="H100" i="1"/>
  <c r="K98" i="1"/>
  <c r="H103" i="1"/>
  <c r="H101" i="1"/>
  <c r="K90" i="1"/>
  <c r="H105" i="1"/>
  <c r="H90" i="1"/>
  <c r="H94" i="1"/>
  <c r="K95" i="1"/>
  <c r="H91" i="1"/>
  <c r="K93" i="1"/>
  <c r="H95" i="1"/>
  <c r="H98" i="1"/>
  <c r="K86" i="1"/>
  <c r="K85" i="1"/>
  <c r="H84" i="1"/>
  <c r="K99" i="1"/>
  <c r="H96" i="1"/>
  <c r="K104" i="1"/>
  <c r="H92" i="1"/>
  <c r="H104" i="1"/>
  <c r="K97" i="1"/>
  <c r="M104" i="1"/>
  <c r="H99" i="1"/>
  <c r="K91" i="1"/>
  <c r="K103" i="1"/>
  <c r="H86" i="1"/>
  <c r="H85" i="1"/>
  <c r="H102" i="1"/>
  <c r="K94" i="1"/>
  <c r="K84" i="1"/>
  <c r="K87" i="1"/>
  <c r="H3" i="2" l="1"/>
  <c r="C3" i="2"/>
  <c r="M94" i="1"/>
  <c r="M101" i="1"/>
  <c r="M105" i="1"/>
  <c r="M103" i="1"/>
  <c r="M91" i="1"/>
  <c r="M95" i="1"/>
  <c r="M84" i="1"/>
  <c r="M92" i="1"/>
  <c r="M90" i="1"/>
  <c r="M97" i="1"/>
  <c r="M98" i="1"/>
  <c r="M100" i="1"/>
  <c r="M102" i="1"/>
  <c r="M96" i="1"/>
  <c r="M85" i="1"/>
  <c r="M99" i="1"/>
  <c r="M87" i="1"/>
  <c r="M86" i="1"/>
  <c r="M93" i="1"/>
  <c r="L83" i="1" l="1"/>
  <c r="L82" i="1"/>
  <c r="L81" i="1"/>
  <c r="L80" i="1"/>
  <c r="L79" i="1"/>
  <c r="L76" i="1"/>
  <c r="L75" i="1"/>
  <c r="L74" i="1"/>
  <c r="L73" i="1"/>
  <c r="L72" i="1"/>
  <c r="L71" i="1"/>
  <c r="L70" i="1"/>
  <c r="L69" i="1"/>
  <c r="L68" i="1"/>
  <c r="L65" i="1"/>
  <c r="L64" i="1"/>
  <c r="L63" i="1"/>
  <c r="L62" i="1"/>
  <c r="L61" i="1"/>
  <c r="L60" i="1"/>
  <c r="L59" i="1"/>
  <c r="L58" i="1"/>
  <c r="L55" i="1"/>
  <c r="L54" i="1"/>
  <c r="L53" i="1"/>
  <c r="L52" i="1"/>
  <c r="L51" i="1"/>
  <c r="L48" i="1"/>
  <c r="L47" i="1"/>
  <c r="L46" i="1"/>
  <c r="L43" i="1"/>
  <c r="L42" i="1"/>
  <c r="L41" i="1"/>
  <c r="L38" i="1"/>
  <c r="L37" i="1"/>
  <c r="L36" i="1"/>
  <c r="L33" i="1"/>
  <c r="L32" i="1"/>
  <c r="L31" i="1"/>
  <c r="L28" i="1"/>
  <c r="L27" i="1"/>
  <c r="L26" i="1"/>
  <c r="L23" i="1"/>
  <c r="L22" i="1"/>
  <c r="L21" i="1"/>
  <c r="L18" i="1"/>
  <c r="L17" i="1"/>
  <c r="L16" i="1"/>
  <c r="L13" i="1"/>
  <c r="L12" i="1"/>
  <c r="H82" i="1"/>
  <c r="H48" i="1"/>
  <c r="H22" i="1"/>
  <c r="H74" i="1"/>
  <c r="H70" i="1"/>
  <c r="H54" i="1"/>
  <c r="H52" i="1"/>
  <c r="H36" i="1"/>
  <c r="H13" i="1"/>
  <c r="H62" i="1"/>
  <c r="H27" i="1"/>
  <c r="H46" i="1"/>
  <c r="H41" i="1"/>
  <c r="H81" i="1"/>
  <c r="H18" i="1"/>
  <c r="H55" i="1"/>
  <c r="H69" i="1"/>
  <c r="H23" i="1"/>
  <c r="H73" i="1"/>
  <c r="H32" i="1"/>
  <c r="H83" i="1"/>
  <c r="H75" i="1"/>
  <c r="H16" i="1"/>
  <c r="H79" i="1"/>
  <c r="H61" i="1"/>
  <c r="H31" i="1"/>
  <c r="H71" i="1"/>
  <c r="H53" i="1"/>
  <c r="H12" i="1"/>
  <c r="H17" i="1"/>
  <c r="H21" i="1"/>
  <c r="H37" i="1"/>
  <c r="H33" i="1"/>
  <c r="H72" i="1"/>
  <c r="H26" i="1"/>
  <c r="H59" i="1"/>
  <c r="H64" i="1"/>
  <c r="H80" i="1"/>
  <c r="H28" i="1"/>
  <c r="H63" i="1"/>
  <c r="H51" i="1"/>
  <c r="H76" i="1"/>
  <c r="H60" i="1"/>
  <c r="H38" i="1"/>
  <c r="H58" i="1"/>
  <c r="H43" i="1"/>
  <c r="H68" i="1"/>
  <c r="H47" i="1"/>
  <c r="H42" i="1"/>
  <c r="H65" i="1"/>
  <c r="H7" i="2" l="1"/>
  <c r="B3" i="2" l="1"/>
  <c r="E3" i="2"/>
  <c r="B4" i="2"/>
  <c r="C4" i="2"/>
  <c r="E4" i="2"/>
  <c r="H4" i="2"/>
  <c r="H6" i="2"/>
  <c r="A3" i="1"/>
  <c r="A15" i="1"/>
  <c r="E15" i="1"/>
  <c r="H15" i="1"/>
  <c r="A20" i="1"/>
  <c r="E20" i="1"/>
  <c r="H20" i="1"/>
  <c r="A25" i="1"/>
  <c r="E25" i="1"/>
  <c r="H25" i="1"/>
  <c r="A50" i="1"/>
  <c r="E50" i="1"/>
  <c r="H50" i="1"/>
  <c r="A57" i="1"/>
  <c r="E57" i="1"/>
  <c r="H57" i="1"/>
  <c r="A89" i="1"/>
  <c r="E89" i="1"/>
  <c r="H89" i="1"/>
  <c r="A59" i="1"/>
  <c r="A60" i="1"/>
  <c r="A61" i="1" s="1"/>
  <c r="A62" i="1" s="1"/>
  <c r="A63" i="1" s="1"/>
  <c r="A64" i="1" s="1"/>
  <c r="A65" i="1" s="1"/>
  <c r="A68" i="1" s="1"/>
  <c r="A69" i="1" s="1"/>
  <c r="A70" i="1" s="1"/>
  <c r="A71" i="1" s="1"/>
  <c r="A72" i="1" s="1"/>
  <c r="A73" i="1" s="1"/>
  <c r="A74" i="1" s="1"/>
  <c r="A75" i="1" s="1"/>
  <c r="A76" i="1" s="1"/>
  <c r="A79" i="1" s="1"/>
  <c r="A80" i="1" s="1"/>
  <c r="A81" i="1" s="1"/>
  <c r="A82" i="1" s="1"/>
  <c r="A83" i="1" s="1"/>
  <c r="A84" i="1" s="1"/>
  <c r="A85" i="1" s="1"/>
  <c r="A86" i="1" s="1"/>
  <c r="A87" i="1" s="1"/>
  <c r="A90" i="1" s="1"/>
  <c r="A91" i="1" s="1"/>
  <c r="A92" i="1" s="1"/>
  <c r="A93" i="1" s="1"/>
  <c r="A94" i="1" s="1"/>
  <c r="A95" i="1" s="1"/>
  <c r="A96" i="1" s="1"/>
  <c r="A97" i="1" s="1"/>
  <c r="A98" i="1" s="1"/>
  <c r="A99" i="1" s="1"/>
  <c r="A100" i="1" s="1"/>
  <c r="A101" i="1" s="1"/>
  <c r="A102" i="1" s="1"/>
  <c r="A103" i="1" s="1"/>
  <c r="A104" i="1" s="1"/>
  <c r="A105" i="1" s="1"/>
  <c r="K76" i="1"/>
  <c r="K51" i="1"/>
  <c r="K43" i="1"/>
  <c r="K42" i="1"/>
  <c r="K73" i="1"/>
  <c r="K41" i="1"/>
  <c r="K80" i="1"/>
  <c r="K68" i="1"/>
  <c r="K36" i="1"/>
  <c r="K79" i="1"/>
  <c r="K65" i="1"/>
  <c r="K82" i="1"/>
  <c r="K71" i="1"/>
  <c r="K32" i="1"/>
  <c r="K26" i="1"/>
  <c r="K62" i="1"/>
  <c r="K60" i="1"/>
  <c r="K47" i="1"/>
  <c r="K38" i="1"/>
  <c r="K33" i="1"/>
  <c r="K72" i="1"/>
  <c r="K70" i="1"/>
  <c r="K52" i="1"/>
  <c r="K63" i="1"/>
  <c r="K69" i="1"/>
  <c r="K74" i="1"/>
  <c r="K28" i="1"/>
  <c r="K12" i="1"/>
  <c r="K17" i="1"/>
  <c r="K59" i="1"/>
  <c r="K37" i="1"/>
  <c r="K46" i="1"/>
  <c r="K21" i="1"/>
  <c r="K48" i="1"/>
  <c r="K54" i="1"/>
  <c r="K13" i="1"/>
  <c r="K64" i="1"/>
  <c r="K23" i="1"/>
  <c r="K61" i="1"/>
  <c r="K81" i="1"/>
  <c r="K58" i="1"/>
  <c r="K83" i="1"/>
  <c r="K18" i="1"/>
  <c r="K27" i="1"/>
  <c r="K16" i="1"/>
  <c r="K22" i="1"/>
  <c r="K53" i="1"/>
  <c r="K55" i="1"/>
  <c r="K75" i="1"/>
  <c r="K31" i="1"/>
  <c r="I7" i="2" l="1"/>
  <c r="M69" i="1"/>
  <c r="M26" i="1"/>
  <c r="M80" i="1"/>
  <c r="M38" i="1"/>
  <c r="M79" i="1"/>
  <c r="M17" i="1"/>
  <c r="M12" i="1"/>
  <c r="M74" i="1"/>
  <c r="M83" i="1"/>
  <c r="M62" i="1"/>
  <c r="M73" i="1"/>
  <c r="M65" i="1"/>
  <c r="M18" i="1"/>
  <c r="M55" i="1"/>
  <c r="M31" i="1"/>
  <c r="M48" i="1"/>
  <c r="M42" i="1"/>
  <c r="M64" i="1"/>
  <c r="M37" i="1"/>
  <c r="M72" i="1"/>
  <c r="M54" i="1"/>
  <c r="M58" i="1"/>
  <c r="M60" i="1"/>
  <c r="M53" i="1"/>
  <c r="M63" i="1"/>
  <c r="M32" i="1"/>
  <c r="M81" i="1"/>
  <c r="M21" i="1"/>
  <c r="M71" i="1"/>
  <c r="M82" i="1"/>
  <c r="M27" i="1"/>
  <c r="M47" i="1"/>
  <c r="M13" i="1"/>
  <c r="M76" i="1"/>
  <c r="M16" i="1"/>
  <c r="M51" i="1"/>
  <c r="M41" i="1"/>
  <c r="M75" i="1"/>
  <c r="M52" i="1"/>
  <c r="M22" i="1"/>
  <c r="M46" i="1"/>
  <c r="M61" i="1"/>
  <c r="M36" i="1"/>
  <c r="M59" i="1"/>
  <c r="M28" i="1"/>
  <c r="M70" i="1"/>
  <c r="M43" i="1"/>
  <c r="M23" i="1"/>
  <c r="M68" i="1"/>
  <c r="M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Edwards</author>
    <author>Chris</author>
  </authors>
  <commentList>
    <comment ref="I3" authorId="0" shapeId="0" xr:uid="{00000000-0006-0000-0000-000002000000}">
      <text>
        <r>
          <rPr>
            <b/>
            <sz val="8"/>
            <color indexed="81"/>
            <rFont val="Tahoma"/>
            <family val="2"/>
          </rPr>
          <t>Changing the year here will recalculate the age groups automatically</t>
        </r>
      </text>
    </comment>
    <comment ref="C5" authorId="1" shapeId="0" xr:uid="{00000000-0006-0000-0000-000003000000}">
      <text>
        <r>
          <rPr>
            <b/>
            <sz val="8"/>
            <color rgb="FF000000"/>
            <rFont val="Tahoma"/>
            <family val="2"/>
          </rPr>
          <t>Please enter your school's details</t>
        </r>
      </text>
    </comment>
    <comment ref="C6" authorId="1" shapeId="0" xr:uid="{00000000-0006-0000-0000-000004000000}">
      <text>
        <r>
          <rPr>
            <b/>
            <sz val="8"/>
            <color rgb="FF000000"/>
            <rFont val="Tahoma"/>
            <family val="2"/>
          </rPr>
          <t>Please provide name and contact details for a school representative.  This may be the same as the coach.</t>
        </r>
      </text>
    </comment>
    <comment ref="G6" authorId="1" shapeId="0" xr:uid="{00000000-0006-0000-0000-000005000000}">
      <text>
        <r>
          <rPr>
            <b/>
            <sz val="8"/>
            <color rgb="FF000000"/>
            <rFont val="Tahoma"/>
            <family val="2"/>
          </rPr>
          <t>Every school must be affiliated to BSGA before entries can be accepted.  Individuals may affiliate directly with the permission of their school.</t>
        </r>
      </text>
    </comment>
    <comment ref="G8" authorId="1" shapeId="0" xr:uid="{00000000-0006-0000-0000-000006000000}">
      <text>
        <r>
          <rPr>
            <b/>
            <sz val="8"/>
            <color rgb="FF000000"/>
            <rFont val="Tahoma"/>
            <family val="2"/>
          </rPr>
          <t>Please provide at least one email address as this will be our primary means of contact concerning this competition. Separate multiple emails with semi-colons</t>
        </r>
      </text>
    </comment>
    <comment ref="C9" authorId="1" shapeId="0" xr:uid="{00000000-0006-0000-0000-000007000000}">
      <text>
        <r>
          <rPr>
            <b/>
            <sz val="8"/>
            <color indexed="81"/>
            <rFont val="Tahoma"/>
            <family val="2"/>
          </rPr>
          <t>Please provide name and contact details for a school representative.  This may be the same as the coach.</t>
        </r>
      </text>
    </comment>
    <comment ref="E9" authorId="1" shapeId="0" xr:uid="{888D1616-0817-4D36-8D92-E8946E37681F}">
      <text>
        <r>
          <rPr>
            <b/>
            <sz val="9"/>
            <color rgb="FF000000"/>
            <rFont val="Tahoma"/>
            <family val="2"/>
          </rPr>
          <t>This must be a minimum BG Level 2 trampoline coach, Level 1 teacher's or other BG recognised (e.g. BTF) coaching qualification. Supervising skills above the coaching level is not permitted.</t>
        </r>
      </text>
    </comment>
    <comment ref="E11" authorId="0" shapeId="0" xr:uid="{00000000-0006-0000-0000-000008000000}">
      <text>
        <r>
          <rPr>
            <b/>
            <sz val="8"/>
            <color indexed="81"/>
            <rFont val="Tahoma"/>
            <family val="2"/>
          </rPr>
          <t>Please enter the school year by picking from the list.
These should be Year 1, Year 7 etc.
If you are filling in the form using Apple Numbers rather than Excel, it will NOT validate the values you enter, so please make sure they are the correct format.</t>
        </r>
      </text>
    </comment>
    <comment ref="G11" authorId="1" shapeId="0" xr:uid="{00000000-0006-0000-0000-000009000000}">
      <text>
        <r>
          <rPr>
            <b/>
            <sz val="8"/>
            <color indexed="81"/>
            <rFont val="Tahoma"/>
            <family val="2"/>
          </rPr>
          <t>Please pick from the list.  If you are using Apple Numbers rather than Ecel, this breaks the list validation. Ensure that you enter one of:
Novice, Inter, Elite, DisN1, DisN2, DisE1 or DisE2,
Novices have not competed at NDP or  and have a maximum of 1 somersault  
Intermediate have not competed at NDP 5 or above or the lague and have a mximum of 7 somersaults.
Disabilities, Novice and Elite:
category 1 = Learning 
category 2 = Physical / sensory
e.g. DisE2 is cat 2 Elite.</t>
        </r>
      </text>
    </comment>
    <comment ref="H11" authorId="0" shapeId="0" xr:uid="{00000000-0006-0000-0000-00000A000000}">
      <text>
        <r>
          <rPr>
            <b/>
            <sz val="8"/>
            <color indexed="81"/>
            <rFont val="Tahoma"/>
            <family val="2"/>
          </rPr>
          <t xml:space="preserve">The age group is calculated from the school year. If using Excel, this is done for you.
If you are using Apple Numbers, this feature will not work. Instead, enter the age group manually, being sure to choose the correct range to match the grade:
Novice:                Y1-6, Y7-8, Y9-10, Y11-14
Inter and Elite:  Y1-6, Y7-19, Y10-14
Disabilities:        Y1-6, Y7-14
</t>
        </r>
      </text>
    </comment>
    <comment ref="I11" authorId="0" shapeId="0" xr:uid="{00000000-0006-0000-0000-00000B000000}">
      <text>
        <r>
          <rPr>
            <b/>
            <sz val="8"/>
            <color indexed="81"/>
            <rFont val="Tahoma"/>
            <family val="2"/>
          </rPr>
          <t>Teams can be 3 or 4 from the same grade, age &amp; gender.  Use A for the 1st team in a class, B for the 2nd etc.</t>
        </r>
      </text>
    </comment>
    <comment ref="J11" authorId="1" shapeId="0" xr:uid="{00000000-0006-0000-0000-00000C000000}">
      <text>
        <r>
          <rPr>
            <b/>
            <sz val="8"/>
            <color indexed="81"/>
            <rFont val="Tahoma"/>
            <family val="2"/>
          </rPr>
          <t>Pick YES if this person is an individual competitor.
Leave it blank if they are ONLY a member of a team.</t>
        </r>
      </text>
    </comment>
    <comment ref="A14" authorId="1" shapeId="0" xr:uid="{00000000-0006-0000-0000-00000D000000}">
      <text>
        <r>
          <rPr>
            <b/>
            <sz val="8"/>
            <color indexed="81"/>
            <rFont val="Tahoma"/>
            <family val="2"/>
          </rPr>
          <t>You must supply at least one official if your school enters more than 3 pupils</t>
        </r>
      </text>
    </comment>
    <comment ref="H14" authorId="1" shapeId="0" xr:uid="{00000000-0006-0000-0000-00000E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 ref="A19" authorId="1" shapeId="0" xr:uid="{00000000-0006-0000-0000-00000F000000}">
      <text>
        <r>
          <rPr>
            <b/>
            <sz val="8"/>
            <color indexed="81"/>
            <rFont val="Tahoma"/>
            <family val="2"/>
          </rPr>
          <t>You must provide at least one judge if your school enters more than 5 pupils</t>
        </r>
      </text>
    </comment>
    <comment ref="E19" authorId="0" shapeId="0" xr:uid="{00000000-0006-0000-0000-000010000000}">
      <text>
        <r>
          <rPr>
            <b/>
            <sz val="8"/>
            <color indexed="81"/>
            <rFont val="Tahoma"/>
            <family val="2"/>
          </rPr>
          <t>Pick the judge qualification level from the list.  Use 'novice' for anyone who has not yet passed a judging course.</t>
        </r>
      </text>
    </comment>
    <comment ref="H19" authorId="0" shapeId="0" xr:uid="{00000000-0006-0000-0000-000011000000}">
      <text>
        <r>
          <rPr>
            <b/>
            <sz val="8"/>
            <color indexed="81"/>
            <rFont val="Tahoma"/>
            <family val="2"/>
          </rPr>
          <t>If your judge / official can only do half a day, choose morning / afternoon from here and provide a second judge / official for the other half day.</t>
        </r>
      </text>
    </comment>
    <comment ref="A29" authorId="1" shapeId="0" xr:uid="{00000000-0006-0000-0000-000012000000}">
      <text>
        <r>
          <rPr>
            <b/>
            <sz val="8"/>
            <color indexed="81"/>
            <rFont val="Tahoma"/>
            <family val="2"/>
          </rPr>
          <t>Extra officials and judges are always needed!  Please provide names and qualifications of anyone who is willing to help</t>
        </r>
        <r>
          <rPr>
            <sz val="8"/>
            <color indexed="81"/>
            <rFont val="Tahoma"/>
            <family val="2"/>
          </rPr>
          <t xml:space="preserve">
</t>
        </r>
      </text>
    </comment>
    <comment ref="E29" authorId="0" shapeId="0" xr:uid="{00000000-0006-0000-0000-000013000000}">
      <text>
        <r>
          <rPr>
            <b/>
            <sz val="8"/>
            <color indexed="81"/>
            <rFont val="Tahoma"/>
            <family val="2"/>
          </rPr>
          <t>Pick the judge qualification level from the list.  Use 'novice' for anyone who has not yet passed a judging course.</t>
        </r>
      </text>
    </comment>
    <comment ref="H29" authorId="0" shapeId="0" xr:uid="{00000000-0006-0000-0000-000014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 ref="E34" authorId="0" shapeId="0" xr:uid="{00000000-0006-0000-0000-000015000000}">
      <text>
        <r>
          <rPr>
            <b/>
            <sz val="8"/>
            <color indexed="81"/>
            <rFont val="Tahoma"/>
            <family val="2"/>
          </rPr>
          <t>Pick the judge qualification level from the list.  Use 'novice' for anyone who has not yet passed a judging course.</t>
        </r>
      </text>
    </comment>
    <comment ref="H34" authorId="0" shapeId="0" xr:uid="{00000000-0006-0000-0000-000016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 ref="A39" authorId="1" shapeId="0" xr:uid="{00000000-0006-0000-0000-000017000000}">
      <text>
        <r>
          <rPr>
            <b/>
            <sz val="8"/>
            <color indexed="81"/>
            <rFont val="Tahoma"/>
            <family val="2"/>
          </rPr>
          <t>Extra officials and judges are always needed!  Please provide names and qualifications of anyone who is willing to help</t>
        </r>
        <r>
          <rPr>
            <sz val="8"/>
            <color indexed="81"/>
            <rFont val="Tahoma"/>
            <family val="2"/>
          </rPr>
          <t xml:space="preserve">
</t>
        </r>
      </text>
    </comment>
    <comment ref="E39" authorId="0" shapeId="0" xr:uid="{00000000-0006-0000-0000-000018000000}">
      <text>
        <r>
          <rPr>
            <b/>
            <sz val="8"/>
            <color indexed="81"/>
            <rFont val="Tahoma"/>
            <family val="2"/>
          </rPr>
          <t>Pick the judge qualification level from the list.  Use 'novice' for anyone who has not yet passed a judging course.</t>
        </r>
      </text>
    </comment>
    <comment ref="H39" authorId="0" shapeId="0" xr:uid="{00000000-0006-0000-0000-000019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 ref="E44" authorId="0" shapeId="0" xr:uid="{00000000-0006-0000-0000-00001A000000}">
      <text>
        <r>
          <rPr>
            <b/>
            <sz val="8"/>
            <color indexed="81"/>
            <rFont val="Tahoma"/>
            <family val="2"/>
          </rPr>
          <t>Pick the judge qualification level from the list.  Use 'novice' for anyone who has not yet passed a judging course.</t>
        </r>
      </text>
    </comment>
    <comment ref="H44" authorId="0" shapeId="0" xr:uid="{00000000-0006-0000-0000-00001B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 ref="A49" authorId="1" shapeId="0" xr:uid="{00000000-0006-0000-0000-00001C000000}">
      <text>
        <r>
          <rPr>
            <b/>
            <sz val="8"/>
            <color indexed="81"/>
            <rFont val="Tahoma"/>
            <family val="2"/>
          </rPr>
          <t>Extra officials and judges are always needed!  Please provide names and qualifications of anyone who is willing to help</t>
        </r>
        <r>
          <rPr>
            <sz val="8"/>
            <color indexed="81"/>
            <rFont val="Tahoma"/>
            <family val="2"/>
          </rPr>
          <t xml:space="preserve">
</t>
        </r>
      </text>
    </comment>
    <comment ref="E49" authorId="0" shapeId="0" xr:uid="{00000000-0006-0000-0000-00001D000000}">
      <text>
        <r>
          <rPr>
            <b/>
            <sz val="8"/>
            <color indexed="81"/>
            <rFont val="Tahoma"/>
            <family val="2"/>
          </rPr>
          <t>Pick the judge qualification level from the list.  Use 'novice' for anyone who has not yet passed a judging course.</t>
        </r>
      </text>
    </comment>
    <comment ref="H49" authorId="0" shapeId="0" xr:uid="{00000000-0006-0000-0000-00001E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 ref="E56" authorId="0" shapeId="0" xr:uid="{00000000-0006-0000-0000-00001F000000}">
      <text>
        <r>
          <rPr>
            <b/>
            <sz val="8"/>
            <color indexed="81"/>
            <rFont val="Tahoma"/>
            <family val="2"/>
          </rPr>
          <t>Pick the judge qualification level from the list.  Use 'novice' for anyone who has not yet passed a judging course.</t>
        </r>
      </text>
    </comment>
    <comment ref="H56" authorId="0" shapeId="0" xr:uid="{00000000-0006-0000-0000-000020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 ref="E77" authorId="0" shapeId="0" xr:uid="{00000000-0006-0000-0000-000021000000}">
      <text>
        <r>
          <rPr>
            <b/>
            <sz val="8"/>
            <color indexed="81"/>
            <rFont val="Tahoma"/>
            <family val="2"/>
          </rPr>
          <t>Pick the judge qualification level from the list.  Use 'novice' for anyone who has not yet passed a judging course.</t>
        </r>
      </text>
    </comment>
    <comment ref="H77" authorId="0" shapeId="0" xr:uid="{00000000-0006-0000-0000-000022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author>
  </authors>
  <commentList>
    <comment ref="I66" authorId="0" shapeId="0" xr:uid="{04B34805-CD6C-40CF-8305-3E13AB4185AB}">
      <text>
        <r>
          <rPr>
            <b/>
            <sz val="9"/>
            <color indexed="81"/>
            <rFont val="Tahoma"/>
            <family val="2"/>
          </rPr>
          <t xml:space="preserve">e.g. Head of Department, School teacher,  
BG Club Coach
</t>
        </r>
      </text>
    </comment>
  </commentList>
</comments>
</file>

<file path=xl/sharedStrings.xml><?xml version="1.0" encoding="utf-8"?>
<sst xmlns="http://schemas.openxmlformats.org/spreadsheetml/2006/main" count="1231" uniqueCount="309">
  <si>
    <t>Address</t>
  </si>
  <si>
    <t>Post Code</t>
  </si>
  <si>
    <t>First Name</t>
  </si>
  <si>
    <t>Team</t>
  </si>
  <si>
    <t>Date :</t>
  </si>
  <si>
    <t>Club</t>
  </si>
  <si>
    <t>Last Name</t>
  </si>
  <si>
    <t>Teams</t>
  </si>
  <si>
    <t>A</t>
  </si>
  <si>
    <t>B</t>
  </si>
  <si>
    <t>C</t>
  </si>
  <si>
    <t>D</t>
  </si>
  <si>
    <t>E</t>
  </si>
  <si>
    <t>When</t>
  </si>
  <si>
    <t>All Day</t>
  </si>
  <si>
    <t>Morning</t>
  </si>
  <si>
    <t>Afternoon</t>
  </si>
  <si>
    <t>Half</t>
  </si>
  <si>
    <t>Jobs</t>
  </si>
  <si>
    <t>Judge</t>
  </si>
  <si>
    <t>Novice</t>
  </si>
  <si>
    <t>County</t>
  </si>
  <si>
    <t>Regional</t>
  </si>
  <si>
    <t>Zonal</t>
  </si>
  <si>
    <t>National</t>
  </si>
  <si>
    <t>Brevet</t>
  </si>
  <si>
    <t>Gender</t>
  </si>
  <si>
    <t>Grade</t>
  </si>
  <si>
    <t>M/F</t>
  </si>
  <si>
    <t>Age</t>
  </si>
  <si>
    <t>Tel</t>
  </si>
  <si>
    <t>Email</t>
  </si>
  <si>
    <t>Colours</t>
  </si>
  <si>
    <t xml:space="preserve"> </t>
  </si>
  <si>
    <t>F</t>
  </si>
  <si>
    <t xml:space="preserve">Job: </t>
  </si>
  <si>
    <t xml:space="preserve">Level: </t>
  </si>
  <si>
    <t>Recorder M</t>
  </si>
  <si>
    <t>Recorder C</t>
  </si>
  <si>
    <t>M</t>
  </si>
  <si>
    <t>Where an official is only available for ½ a day, please enter another official's name for the other ½ day.</t>
  </si>
  <si>
    <t>Judge (Nov)</t>
  </si>
  <si>
    <t>Judge (Club)</t>
  </si>
  <si>
    <t>Judge (Cnty)</t>
  </si>
  <si>
    <t>Judge (Rgnl)</t>
  </si>
  <si>
    <t>Judge (Znl)</t>
  </si>
  <si>
    <t>Judge (Ntnl)</t>
  </si>
  <si>
    <t>Judge (Brvt)</t>
  </si>
  <si>
    <t>Marshall W</t>
  </si>
  <si>
    <t>Marshall C</t>
  </si>
  <si>
    <t>#</t>
  </si>
  <si>
    <t>H</t>
  </si>
  <si>
    <t>Judge:</t>
  </si>
  <si>
    <t>Official:</t>
  </si>
  <si>
    <t>Age Group</t>
  </si>
  <si>
    <t>Age at this year's birthday</t>
  </si>
  <si>
    <t>-</t>
  </si>
  <si>
    <t>I</t>
  </si>
  <si>
    <t>BSGA</t>
  </si>
  <si>
    <t>Schools Age Group</t>
  </si>
  <si>
    <t>Schools Class</t>
  </si>
  <si>
    <t>Elite</t>
  </si>
  <si>
    <t>School
Age Group</t>
  </si>
  <si>
    <t xml:space="preserve"> -</t>
  </si>
  <si>
    <t>School Year</t>
  </si>
  <si>
    <t>R</t>
  </si>
  <si>
    <t>Adj. Age</t>
  </si>
  <si>
    <t>School / College</t>
  </si>
  <si>
    <t>Official Use Only</t>
  </si>
  <si>
    <t>Coach</t>
  </si>
  <si>
    <t>Beds</t>
  </si>
  <si>
    <t>Telephone No. :</t>
  </si>
  <si>
    <t>Venue :</t>
  </si>
  <si>
    <t>Event :</t>
  </si>
  <si>
    <t>School :</t>
  </si>
  <si>
    <t>Contact :</t>
  </si>
  <si>
    <t>Address :</t>
  </si>
  <si>
    <t>Coach :</t>
  </si>
  <si>
    <t>Should the nominated coach fail to attend, a suitably-qualified substitute may be asked to offer his or her services.</t>
  </si>
  <si>
    <t>We also reserve the right not to allow your competitors to compete if the officials nominated do not turn up for the competition.</t>
  </si>
  <si>
    <t>Signature:</t>
  </si>
  <si>
    <t>Signature :</t>
  </si>
  <si>
    <t>Name:</t>
  </si>
  <si>
    <t>Address:</t>
  </si>
  <si>
    <t>Telephone:</t>
  </si>
  <si>
    <t>Email:</t>
  </si>
  <si>
    <t>Male and Female performers compete in separate groups and cannot be combined to make a team.</t>
  </si>
  <si>
    <t>Compulsory Routine</t>
  </si>
  <si>
    <t>Elite Level</t>
  </si>
  <si>
    <t>Novice Level</t>
  </si>
  <si>
    <t>Full Twist Jump</t>
  </si>
  <si>
    <t>Straddle Jump</t>
  </si>
  <si>
    <t>Seat Drop</t>
  </si>
  <si>
    <t>Half Twist to Seat</t>
  </si>
  <si>
    <t>Half Twist to Feet</t>
  </si>
  <si>
    <t>Pike Jump</t>
  </si>
  <si>
    <t>Back Drop</t>
  </si>
  <si>
    <t>Tuck Jump</t>
  </si>
  <si>
    <t>Half Twist Jump</t>
  </si>
  <si>
    <t>Summary of the Competition Rules</t>
  </si>
  <si>
    <t>Most of the 'Officials' tasks do not require special knowledge and can be trained in under 10 minutes on the day if necessary.  Manual recorders take a copy of the scores read out by the chair of the panel.  Computer recorders do the same, but put the numbers into a simple computer program.  Marshals work through the list of competitors on their check sheets, ensuring they bounce in the right order.</t>
  </si>
  <si>
    <t xml:space="preserve">Agreement - Team Manager </t>
  </si>
  <si>
    <t>Regards,</t>
  </si>
  <si>
    <t>Age Groups and Grades</t>
  </si>
  <si>
    <t>Back Somersault (T)</t>
  </si>
  <si>
    <t>Front Somersault (T)</t>
  </si>
  <si>
    <t>Equipment</t>
  </si>
  <si>
    <t>Yes</t>
  </si>
  <si>
    <t>Individual Entrants :</t>
  </si>
  <si>
    <t>Teams consist of a minimum 3 performers and a maximum of 4 performers. Team members must be same in the same age group, of the same gender and entered in the same level.</t>
  </si>
  <si>
    <t>Schools</t>
  </si>
  <si>
    <t>OR</t>
  </si>
  <si>
    <t>Full Twist</t>
  </si>
  <si>
    <t>Inter</t>
  </si>
  <si>
    <t>Individual Entrants</t>
  </si>
  <si>
    <t xml:space="preserve">Elite Level </t>
  </si>
  <si>
    <t>Disability Novice</t>
  </si>
  <si>
    <t>Disability Elite</t>
  </si>
  <si>
    <t>Intermediate Level (A)</t>
  </si>
  <si>
    <t>Intermediate Level (B)</t>
  </si>
  <si>
    <t>All age groups, both male and female, compete the same routine for the compulsory round of the competition. The difference is between the Elite, Intermediate and Novice tiers.  Intermediate entrants may choose routine A or B.</t>
  </si>
  <si>
    <t>Intermediate Level</t>
  </si>
  <si>
    <t>6mm only</t>
  </si>
  <si>
    <t>6mm, 6x4mm, 4mm</t>
  </si>
  <si>
    <t>6mm, 6x4mm</t>
  </si>
  <si>
    <t>Disability Novice Level Cat 1</t>
  </si>
  <si>
    <t>Disability Elite Level Cat 1</t>
  </si>
  <si>
    <t>Disability Novice Level Cat 2</t>
  </si>
  <si>
    <t>Disability Elite Level Cat 2</t>
  </si>
  <si>
    <t>DisE1</t>
  </si>
  <si>
    <t>DisN1</t>
  </si>
  <si>
    <t>DisE2</t>
  </si>
  <si>
    <t>DisN2</t>
  </si>
  <si>
    <t xml:space="preserve">Job </t>
  </si>
  <si>
    <t>Reception</t>
  </si>
  <si>
    <t>Year 1</t>
  </si>
  <si>
    <t>Year 2</t>
  </si>
  <si>
    <t>Year 3</t>
  </si>
  <si>
    <t>Year 4</t>
  </si>
  <si>
    <t>Year 5</t>
  </si>
  <si>
    <t>Year 6</t>
  </si>
  <si>
    <t>Year 7</t>
  </si>
  <si>
    <t>Year 8</t>
  </si>
  <si>
    <t>Year 9</t>
  </si>
  <si>
    <t>Year 10</t>
  </si>
  <si>
    <t>Year 11</t>
  </si>
  <si>
    <t>Year 12</t>
  </si>
  <si>
    <t>Year 13</t>
  </si>
  <si>
    <t>Year 14</t>
  </si>
  <si>
    <t>Years</t>
  </si>
  <si>
    <t>5</t>
  </si>
  <si>
    <t>6</t>
  </si>
  <si>
    <t>7</t>
  </si>
  <si>
    <t>8</t>
  </si>
  <si>
    <t>9</t>
  </si>
  <si>
    <t>10</t>
  </si>
  <si>
    <t>11</t>
  </si>
  <si>
    <t>12</t>
  </si>
  <si>
    <t>13</t>
  </si>
  <si>
    <t>14</t>
  </si>
  <si>
    <t>15</t>
  </si>
  <si>
    <t>16</t>
  </si>
  <si>
    <t>17</t>
  </si>
  <si>
    <t>18</t>
  </si>
  <si>
    <t>19</t>
  </si>
  <si>
    <t>Index</t>
  </si>
  <si>
    <t xml:space="preserve">E-Mail Addresses : </t>
  </si>
  <si>
    <t>Construct your own 10 bounce routine from recognised skills in the BG proficiency scheme.
Minimum of 5 different skills.
Maximum routine tariff 0.8</t>
  </si>
  <si>
    <t>British  Schools Gymnastics Trampolining</t>
  </si>
  <si>
    <t>Y1-6</t>
  </si>
  <si>
    <t>Y7-9</t>
  </si>
  <si>
    <t>Y7-8</t>
  </si>
  <si>
    <t>Y9-10</t>
  </si>
  <si>
    <t>Y11-14</t>
  </si>
  <si>
    <t>Y10-14</t>
  </si>
  <si>
    <t>Y7-14</t>
  </si>
  <si>
    <t>at</t>
  </si>
  <si>
    <t>=</t>
  </si>
  <si>
    <t xml:space="preserve">Privacy Policy - Use of Personal Data </t>
  </si>
  <si>
    <t>What personal data do we need?</t>
  </si>
  <si>
    <t>What other data do we need?</t>
  </si>
  <si>
    <t>Why do we need this information?</t>
  </si>
  <si>
    <t>What do we do with the data?</t>
  </si>
  <si>
    <t>The details you provide are all copied onto computers that are used to prepare and run the scoring system. This includes desktop and laptop computers that the competition organisers use at home or at club premises, and the computers used during the competition for recording and displaying the scores.</t>
  </si>
  <si>
    <t>How is the data protected?</t>
  </si>
  <si>
    <t>Reasonable measures are taken to protect personal information that is not in the public domain. We do not collect any data that is classified as 'sensitive', so levels of protection are appropriate to this category of data.</t>
  </si>
  <si>
    <t>Who has access to the data?</t>
  </si>
  <si>
    <t>Competition officials will have access to all of the information provided on this form. Some of the information is made available to the general public through the publication of programmes and results.(see below).</t>
  </si>
  <si>
    <t>Do we share your data with 3rd parties?</t>
  </si>
  <si>
    <t>How long with personal data be retained?</t>
  </si>
  <si>
    <t>Can I check and correct the data that you have about me?</t>
  </si>
  <si>
    <t>Yes, you can make a Subject Access Request to the data controller (who is the competition organiser). Such requests will be handled in accordance wth the GDPR.  We reserve the right to charge a fee for excessive or unreasonable requests.</t>
  </si>
  <si>
    <t>What other personal data may be collected at the competition?</t>
  </si>
  <si>
    <t>In the event of an accident or illness, we may need to collect further information necessary to assist medical treatment or for later insurance purposes. This information may be shared with medical personnel (including first responders), staff at the facility, the sport governing body and other organisations where there is a legal obligation to do so.</t>
  </si>
  <si>
    <t>Changes to this policy</t>
  </si>
  <si>
    <t>Subject Name:</t>
  </si>
  <si>
    <t>Signature if the subject is over 13 years of age:</t>
  </si>
  <si>
    <t>Date:</t>
  </si>
  <si>
    <t>And/or parent or guardian if the subject is under 16 :</t>
  </si>
  <si>
    <t>We also need details of your school (name, BGSA affiliation number), the name of the responsible coach, and, optionally, school contact phone number and email address.
Where possible, please provide a school email address rather than a personal one, but do ensure that it will be monitored.</t>
  </si>
  <si>
    <t>Each entrants' name and gender may also appear in a printed programme for the competition, printed copies of the results generated during the event, emails sent to all clubs before and after the event, and on websites that list the entrants and results.
Each entrant must agree that we may publish their Personal Information as part of the results of the event and may pass such information to the governing body or any affiliated organisation for the purpose of insurance, licences or for publishing results either for the event alone or combined with or compared to other events. Results may include (but not be limited to) name, school, gender and age category</t>
  </si>
  <si>
    <t>We need the name, school year and gender for each competitor. This is the absolute minimum data that we need to run the competition.
If there are exceptional welfare concerns such as protection orders, you may use an alias name for affected pupils.
Please ensure that the child is aware of their alias.</t>
  </si>
  <si>
    <t>Data Protection</t>
  </si>
  <si>
    <t>Intermediate</t>
  </si>
  <si>
    <t>Years 1-6,   7-14</t>
  </si>
  <si>
    <t>Years 1-6,  7-8,  9-10,  11-14</t>
  </si>
  <si>
    <t>Years  1-6,  7-9,  10-14</t>
  </si>
  <si>
    <t>Disabilities Novice &amp; Elite</t>
  </si>
  <si>
    <t>Construct your own 10 bounce routine that must include at least 4 moves having a minimum of 360 degrees of somersault rotation.
Skills may not be repeated.</t>
  </si>
  <si>
    <t>Maximum Tariff - you MUST CHECK the official rules for the definitive version</t>
  </si>
  <si>
    <t>Official Rules</t>
  </si>
  <si>
    <t>The competition organiser has defined this privacy policy for entrants into this event and acts as the 'data controller' for any information provided in connection with your entry. To enter the competition you must obtain agreement from every entrant to share the personal information that you provide, for the purposes described in this policy.
The data uses in this policy fall under the 'contractual', "vital" or 'legitimate interest' sections of GDPR and explicit consent is therefore not necessary.
In most cases, the consent acknowledged when pupils attend a school should be sufficient to cover the usage laid out in this policy.
You may print this sheet if you wish to use it as a record of agreement for each gymnast.
This is necessary to comply with UK Data Protection and GDPR regulations.</t>
  </si>
  <si>
    <t>Qualification for Zonal Schools Competition</t>
  </si>
  <si>
    <t>Regional Competition Entry Form 2022/23</t>
  </si>
  <si>
    <t>Competitors will be given the choice of 6x6mm, 6x4mm or 4mm Trampolines where available.
This is becoming increasingly difficult however, as each venue has different primary uses.</t>
  </si>
  <si>
    <t>GB School Year Groups</t>
  </si>
  <si>
    <t>Have competed at or above 
REG4 / NDP 6 / League</t>
  </si>
  <si>
    <t xml:space="preserve">Construct your own 10 bounce routine from recognised skills in the BG proficiency scheme.
Minimum of 5 different skills.
Minimum routine tariff 1.2
</t>
  </si>
  <si>
    <t>Have competed at or above 
BG REG1/NDP1</t>
  </si>
  <si>
    <t>Have not competed at 
BG REG1/NDP1</t>
  </si>
  <si>
    <t>For Disability Novice maximum  tariff is 1.2.  No skill may exceed 0.6.
There are no direct difficulty limits for Novice, Intermediate and Elite. Grades are restricted by the following permitted moves.
In the Novice and Intermediate grades, no single move may exceed a tariff of 0.6 or have more than 360 degrees of somersault rotation.
In the Novice grade, no more than one skill having 270 degrees or more of somersault rotation is allowed.
In the Intermediate grade, no more than seven skills having 270 degrees or more of somersault rotation are allowed.</t>
  </si>
  <si>
    <t>Top 5 Individuals &amp;  3Teams from the Regional Schools Competition</t>
  </si>
  <si>
    <t>Account Name:</t>
  </si>
  <si>
    <t>Sort Code:</t>
  </si>
  <si>
    <t>Account Number:</t>
  </si>
  <si>
    <t>Entry Fees</t>
  </si>
  <si>
    <t>How to Enter</t>
  </si>
  <si>
    <t>Please keep it in Excel format, NOT pdf or numbers.</t>
  </si>
  <si>
    <t xml:space="preserve">Email this Excel file to:    </t>
  </si>
  <si>
    <t xml:space="preserve">by the closing date: </t>
  </si>
  <si>
    <t>Payment and Consent Form</t>
  </si>
  <si>
    <t>British Schools Trampoline Competitions</t>
  </si>
  <si>
    <t>Where to send the form</t>
  </si>
  <si>
    <t>Teams (please check):</t>
  </si>
  <si>
    <t>Welfare</t>
  </si>
  <si>
    <t>If no substitute can be secured, then the competitor will not be allowed to compete.</t>
  </si>
  <si>
    <t>The team manager is responsible for ensuring that their competitors are capable of performing safely on the beds provided and also responsible for the behaviour of competitors. The team manager is also responsible for ensuring competition rules are adhered to. A full set of the rules is available at https://www.bsga.org/events-rules/competition-rules/ and it is the team managers responsibility to obtain a copy. All competition information will be sent to the team manager.</t>
  </si>
  <si>
    <t>Officials and Judges</t>
  </si>
  <si>
    <t xml:space="preserve">If you do not fill in any‘officials’ spaces with the range of the number of entrants, we reserve the right to refuse entries listed below that space.  </t>
  </si>
  <si>
    <t>School Approval</t>
  </si>
  <si>
    <t>No responsibility will be accepted for loss or damage to property or injury to persons other than within the scope of the BSGA insurance policy.</t>
  </si>
  <si>
    <t>Affiliation</t>
  </si>
  <si>
    <t>How to fill in the Entries sheet</t>
  </si>
  <si>
    <t>1. Fill in the school name, address and contact details</t>
  </si>
  <si>
    <t>2. Provide the name of an appropriately qualified coach who will supervise the children at the event</t>
  </si>
  <si>
    <t>4. If the competitor is in a team, pick 'A' in the team column.  If you have more than one team in the same class, use B, C etc.</t>
  </si>
  <si>
    <t>Payee advice:</t>
  </si>
  <si>
    <t>&lt;please include affiliation number&gt;</t>
  </si>
  <si>
    <t>It is the responsibility of each performer's coach and team manager to ensure they are able to use the equipment provided safely.</t>
  </si>
  <si>
    <t>There are usually photographers and people filming at competitions, which are held in public places. 
Although we may not have direct control over such images, we do enforce a photo and video policy.</t>
  </si>
  <si>
    <t>REF2022v4</t>
  </si>
  <si>
    <t>We may use a third party to print programmes.  Competition results are considered to be in the public domain, so entrants' names and competition class (age group, grade and gender) will be published.
Contact details provided on the form may be shared with the governing body or subsequent competition organisers for the purposes of enabling communication with the school or club in direct connection with this or other competitions.</t>
  </si>
  <si>
    <t>We may need to keep records of who has competed at each event and at what level for up to 25 years.
These reasons include:
Verifying eligibility to enter future events
Health and safety enquiries
Insurance claims
It must be noted that once programmes and results have been published, the data they contain is no longer under our control, and therefore complete removal of that data from the public domain is generally not possible.</t>
  </si>
  <si>
    <t>Individual Consent - only required if your school policy does not cover the above data usage</t>
  </si>
  <si>
    <t>version 2022-10-22</t>
  </si>
  <si>
    <t>Please submit your entry forms by email.  We can then process your entries automatically, which keeps our workload down and avoids typing mistakes.  If you experience any difficulties with the form, just contact the organisers for advice.</t>
  </si>
  <si>
    <t>Do take very careful note of the rules to ensure you comply. It is the duty of the team manager to ensure their entry and all their performers abide by all of the rules, a full copy of which is available on the BSGA Web Site (https://bsga.org/).</t>
  </si>
  <si>
    <t>Officials are an essential ingredient to a successful competition and you will note are a requirement to your entry. If you are, or know anyone, who is a qualified official and would be available for the day even if they are not directly associated with a schools entry, please enter their details on the entry or send them direct to me with a contact address. If you have more than the minimum number of officials please put them all down as many schools struggle with this.</t>
  </si>
  <si>
    <t>Performers compete in one of the 'Novice', 'Intermedite', 'Elite', 'Disabilities Novice' or 'Disabilities Elite' grades.  Novices are defined as those who have not previously competed at or above British Gymnastics REG 1 / NDP 1. 
Anyone who has  competed at or above REG 1 / NDP 1  must enter as Intermediate or Elite.
Anyone who has competed at or above British Gymnastics REG 4 / NDP 6 level, in the League, English Championships or technically equivalent competition must enter as an Elite grade performer.
School years refer to English/Welsh year numbering. Northern Ireland please subract one from your year! (e.g. NI Y8 = Eng Y7)</t>
  </si>
  <si>
    <r>
      <t xml:space="preserve">We need this information to identify each gymnast entered into the competition and to ensure they are in the correct age group and competing class. </t>
    </r>
    <r>
      <rPr>
        <i/>
        <sz val="11"/>
        <rFont val="Arial"/>
        <family val="2"/>
        <charset val="161"/>
      </rPr>
      <t>(This is a GDPR  'contractual purpose')</t>
    </r>
  </si>
  <si>
    <r>
      <t xml:space="preserve">We need contact details so that we can communicate information about the event, such as competing times, results and subsequent events. 
We need to know the responsible coach for safety reasons.
</t>
    </r>
    <r>
      <rPr>
        <i/>
        <sz val="11"/>
        <rFont val="Arial"/>
        <family val="2"/>
        <charset val="161"/>
      </rPr>
      <t>(These are GDPR 'legitimate interests' and "vital interests")</t>
    </r>
  </si>
  <si>
    <t>This policy may be updated occasionally for legal or operational reasons. We will make best endeavours to contact all subjects in the event of any significant changes.</t>
  </si>
  <si>
    <t>I hereby agree to the use of my personal data as described in the privacy policy above.
I understand that I have the right to withdraw my consent at any point in the future by contacting the data controller. In this case, copies of my data provided under this agreement and held by the BSGA, which are are not required for legal, contractual or legitimate interest purposes, will be destroyed.</t>
  </si>
  <si>
    <t xml:space="preserve">Total   </t>
  </si>
  <si>
    <t>A.  Affiliate your school on the BSGA Website ( https://www.bsga.org/affiliation/ )</t>
  </si>
  <si>
    <t>B.  Complete the 'Entries' sheet</t>
  </si>
  <si>
    <t>C.  Fill in this Payment and Consent form</t>
  </si>
  <si>
    <t>D.  Ensure that the school physically signs this sheet, or emails it from a school email account</t>
  </si>
  <si>
    <t>The coach must be named on the entry form and must have a current DBS either via the school or their professional body</t>
  </si>
  <si>
    <t>I hereby declare that I shall be responsible for the entrants from this school at this event, and that I have a current enhanced DBS clearance.</t>
  </si>
  <si>
    <t>Position:</t>
  </si>
  <si>
    <t xml:space="preserve">Approval - Head Teacher or Authorised Staff Member </t>
  </si>
  <si>
    <t>Entries must be approved by the head teacher or authorised member of staff, in order that the pupils are covered by any insurance that the school may have in place.</t>
  </si>
  <si>
    <t>Any deliberate misrepresentation on this form will be dealt with very seriously, as it could invalidate the insurance cover for pupils and staff members. It may also lead to disqualification from this and future BSGA competitions.</t>
  </si>
  <si>
    <t>Each school or individual entrant must be affiliated to the British Schools Gymnastics Association for insurance to be in place.  Entries cannot be accepted without an affiliation number. Get this at  https://bsga.org/affiliation before submitting your entry.  
Individual affiliation is available if the child is home educated, or there are very few entrants from a school.</t>
  </si>
  <si>
    <t>3. Enter the names, Year group, gender (M or F) and grade (Novice/Inter/Elite/Disability grade from the picklist).
    The age group should be worked out automatically for you, based on the year group of the competitor.</t>
  </si>
  <si>
    <t xml:space="preserve">It is important that you read, understand and consent to the data protection policy shown in the Privacy Policy worksheet.
Competition programmes, bounce orders and results will be in the public domain.
As team manager, you must obtain explicit consent for each entrant whose details you provide.
This should be covered by your school's privacy policy, but please check that it includes the data usage described on the Privacy Policy worksheet.
Otheriwse, you must obtain explicit consent from each entrant, ensuring that they have read, understood and agreed to the policy.  The Privacy Policy worksheet has a consent section if you wish to use this directly. </t>
  </si>
  <si>
    <t>You acknowledge that BSGA has Public Liability insurance, but that further insurance is limited by whatever your school policies provide, or as may be augmented for any pupils having British Gymnastics membership.</t>
  </si>
  <si>
    <t>I  confirm that the named coach is suitably qualified and also has and enhanced DBS clearance.</t>
  </si>
  <si>
    <t>British Schools Trampoline Championships</t>
  </si>
  <si>
    <t>Important - The rules outlined here reflect the 2022-23 competition season, but may still be subject to change. 
Please follow this link for the most up to date full version of the trampoline competition rules.
https://bsga.org/events-rules/rules-trampoline-2023/
In the event of a conflict, the official rules take precedence over the brief summary on this entry form</t>
  </si>
  <si>
    <t>For the latest information on schools competitions 
please go to:   https://bsga.org/</t>
  </si>
  <si>
    <t>BSGA Affn. No. :</t>
  </si>
  <si>
    <t xml:space="preserve"> &lt;&lt;= The coach must hold a BG recognised qualification</t>
  </si>
  <si>
    <t>E.  Either:  Email the entire Excel file and proof-of-payment to the organiser from a school email account</t>
  </si>
  <si>
    <t xml:space="preserve">     Or:  Email the entire Excel file, a scan/photo of this signed consent form, and proof-of-payment to the organiser</t>
  </si>
  <si>
    <t>G</t>
  </si>
  <si>
    <t>J</t>
  </si>
  <si>
    <t>K</t>
  </si>
  <si>
    <t>L</t>
  </si>
  <si>
    <t xml:space="preserve">Every competitor must be accompanied by a coach who holds an appropriate British Gymnastics recognised qualification and will take responsibility for the competitors' safety at the venue and on the trampoline. </t>
  </si>
  <si>
    <t>Home educated entrants are urged to take out British Gymnastics membership or other personal insurance for peace of mind.</t>
  </si>
  <si>
    <t>The BSGA trampoline competition series comprises up to 3 rounds of event in each academic year.  
Consent for your pupils attending one round constitutes consent for their participation in subsequent rounds.</t>
  </si>
  <si>
    <t>I hereby give permission for my school pupils to participate in this BSGA competition series for the current academic year.</t>
  </si>
  <si>
    <t>If this form is sent from a school email account, a 'wet ink' signature is not required. 
The sender must have authority to grant permission.</t>
  </si>
  <si>
    <t xml:space="preserve">Please pay by Bank Transfer to: </t>
  </si>
  <si>
    <t xml:space="preserve">How to Pay       </t>
  </si>
  <si>
    <t>Coaches must hold a British Gymnastics recognised coaching qualification at an appropirate level for the skills performed by their gymnasts</t>
  </si>
  <si>
    <t>Here is the entry pack for this year’s competition. 
Please feel free to make copies and pass them on to whoever else who is qualified to enter the competition.</t>
  </si>
  <si>
    <t xml:space="preserve">Email me if you have any questions and I shall attempt to respond as quickly as possible. </t>
  </si>
  <si>
    <t>Although having experienced officials is always preferred, many of the officials' tasks do not require special knowledge and can be explained in under 10 minutes on the day if necessary.  Manual recorders take a copy of the scores read out by the chair of the panel.  Computer recorders do the same, but put the numbers into a simple computer program.  Marshals work through the list of competitors on their check sheets, ensuring they bounce in the right order.</t>
  </si>
  <si>
    <t>Your existing school privacy policy will normally  cover the above use of personal data.   If not, you must obtain it  from each entrant. 
You can print this sheet for this purpose, which should be retained for your records.</t>
  </si>
  <si>
    <t>Regional Schools (North of England)</t>
  </si>
  <si>
    <t>AAA Trampoline Club</t>
  </si>
  <si>
    <t>20-83-69</t>
  </si>
  <si>
    <t>Whickham School, Burnthouse Lane, Gateshead, NE16 5AP</t>
  </si>
  <si>
    <t>schools@AAAsports.co.uk</t>
  </si>
  <si>
    <t>Andi Revell, schools@AAAsports.co.uk</t>
  </si>
  <si>
    <t>11:59pm on Sunday 4th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</si>
</sst>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quot;£&quot;#,##0"/>
    <numFmt numFmtId="166" formatCode="[$-809]General"/>
    <numFmt numFmtId="167" formatCode="[$-F800]dddd\,\ mmmm\ dd\,\ yyyy"/>
  </numFmts>
  <fonts count="84">
    <font>
      <sz val="10"/>
      <name val="Arial"/>
    </font>
    <font>
      <sz val="10"/>
      <name val="Arial"/>
      <family val="2"/>
    </font>
    <font>
      <b/>
      <sz val="10"/>
      <name val="Arial"/>
      <family val="2"/>
    </font>
    <font>
      <b/>
      <sz val="12"/>
      <name val="Arial"/>
      <family val="2"/>
    </font>
    <font>
      <b/>
      <sz val="12"/>
      <color indexed="18"/>
      <name val="Arial"/>
      <family val="2"/>
    </font>
    <font>
      <sz val="12"/>
      <name val="Arial"/>
      <family val="2"/>
    </font>
    <font>
      <sz val="8"/>
      <name val="Arial"/>
      <family val="2"/>
    </font>
    <font>
      <b/>
      <sz val="10"/>
      <name val="Tahoma"/>
      <family val="2"/>
    </font>
    <font>
      <b/>
      <sz val="12"/>
      <color indexed="12"/>
      <name val="Arial"/>
      <family val="2"/>
    </font>
    <font>
      <u/>
      <sz val="10"/>
      <color indexed="12"/>
      <name val="Arial"/>
      <family val="2"/>
    </font>
    <font>
      <b/>
      <sz val="14"/>
      <color indexed="62"/>
      <name val="Tahoma"/>
      <family val="2"/>
    </font>
    <font>
      <b/>
      <sz val="14"/>
      <color indexed="62"/>
      <name val="Arial"/>
      <family val="2"/>
    </font>
    <font>
      <sz val="14"/>
      <color indexed="62"/>
      <name val="Arial"/>
      <family val="2"/>
    </font>
    <font>
      <sz val="10"/>
      <name val="Arial"/>
      <family val="2"/>
    </font>
    <font>
      <b/>
      <sz val="10"/>
      <color indexed="12"/>
      <name val="Arial"/>
      <family val="2"/>
    </font>
    <font>
      <sz val="8"/>
      <color indexed="81"/>
      <name val="Tahoma"/>
      <family val="2"/>
    </font>
    <font>
      <b/>
      <sz val="8"/>
      <color indexed="81"/>
      <name val="Tahoma"/>
      <family val="2"/>
    </font>
    <font>
      <sz val="10"/>
      <name val="Courier New"/>
      <family val="3"/>
    </font>
    <font>
      <i/>
      <sz val="8"/>
      <name val="Arial"/>
      <family val="2"/>
    </font>
    <font>
      <b/>
      <sz val="12"/>
      <color indexed="30"/>
      <name val="Arial"/>
      <family val="2"/>
    </font>
    <font>
      <b/>
      <sz val="18"/>
      <color indexed="9"/>
      <name val="Arial"/>
      <family val="2"/>
    </font>
    <font>
      <sz val="10"/>
      <color indexed="9"/>
      <name val="Arial"/>
      <family val="2"/>
    </font>
    <font>
      <b/>
      <sz val="12"/>
      <color indexed="9"/>
      <name val="Arial"/>
      <family val="2"/>
    </font>
    <font>
      <b/>
      <sz val="14"/>
      <color indexed="53"/>
      <name val="Arial"/>
      <family val="2"/>
    </font>
    <font>
      <b/>
      <sz val="12"/>
      <color indexed="10"/>
      <name val="Arial"/>
      <family val="2"/>
    </font>
    <font>
      <sz val="10"/>
      <color indexed="22"/>
      <name val="Arial"/>
      <family val="2"/>
    </font>
    <font>
      <b/>
      <sz val="10"/>
      <color indexed="22"/>
      <name val="Arial"/>
      <family val="2"/>
    </font>
    <font>
      <b/>
      <sz val="10"/>
      <color indexed="9"/>
      <name val="Arial"/>
      <family val="2"/>
    </font>
    <font>
      <b/>
      <sz val="14"/>
      <color indexed="9"/>
      <name val="Arial"/>
      <family val="2"/>
    </font>
    <font>
      <i/>
      <sz val="11"/>
      <name val="Arial"/>
      <family val="2"/>
    </font>
    <font>
      <b/>
      <sz val="14"/>
      <name val="Arial"/>
      <family val="2"/>
    </font>
    <font>
      <sz val="14"/>
      <name val="Arial"/>
      <family val="2"/>
    </font>
    <font>
      <i/>
      <sz val="10"/>
      <name val="Arial"/>
      <family val="2"/>
    </font>
    <font>
      <b/>
      <sz val="14"/>
      <color indexed="9"/>
      <name val="Arial"/>
      <family val="2"/>
    </font>
    <font>
      <i/>
      <sz val="12"/>
      <name val="Arial"/>
      <family val="2"/>
    </font>
    <font>
      <sz val="14"/>
      <color indexed="57"/>
      <name val="Arial"/>
      <family val="2"/>
    </font>
    <font>
      <b/>
      <sz val="16"/>
      <color indexed="9"/>
      <name val="Arial"/>
      <family val="2"/>
    </font>
    <font>
      <sz val="10"/>
      <name val="Arial"/>
      <family val="2"/>
    </font>
    <font>
      <u/>
      <sz val="10"/>
      <color indexed="12"/>
      <name val="Arial"/>
      <family val="2"/>
    </font>
    <font>
      <sz val="11"/>
      <color rgb="FF006100"/>
      <name val="Calibri"/>
      <family val="2"/>
      <scheme val="minor"/>
    </font>
    <font>
      <b/>
      <sz val="12"/>
      <color rgb="FFFF0000"/>
      <name val="Arial"/>
      <family val="2"/>
    </font>
    <font>
      <b/>
      <sz val="12"/>
      <color theme="0" tint="-0.499984740745262"/>
      <name val="Arial"/>
      <family val="2"/>
    </font>
    <font>
      <sz val="10"/>
      <color theme="0" tint="-4.9989318521683403E-2"/>
      <name val="Arial"/>
      <family val="2"/>
    </font>
    <font>
      <sz val="10"/>
      <color rgb="FF000000"/>
      <name val="Tahoma"/>
      <family val="2"/>
    </font>
    <font>
      <b/>
      <sz val="10"/>
      <color rgb="FFFF0000"/>
      <name val="Arial"/>
      <family val="2"/>
    </font>
    <font>
      <sz val="10"/>
      <name val="Arial"/>
      <family val="2"/>
      <charset val="161"/>
    </font>
    <font>
      <b/>
      <sz val="12"/>
      <color rgb="FF1234F6"/>
      <name val="Arial"/>
      <family val="2"/>
    </font>
    <font>
      <b/>
      <sz val="11"/>
      <color rgb="FF1234F6"/>
      <name val="Arial"/>
      <family val="2"/>
    </font>
    <font>
      <b/>
      <sz val="10"/>
      <name val="Arial"/>
      <family val="2"/>
      <charset val="161"/>
    </font>
    <font>
      <b/>
      <sz val="10"/>
      <color indexed="9"/>
      <name val="Arial"/>
      <family val="2"/>
      <charset val="161"/>
    </font>
    <font>
      <b/>
      <sz val="10"/>
      <color rgb="FF1234F6"/>
      <name val="Arial"/>
      <family val="2"/>
    </font>
    <font>
      <b/>
      <sz val="9"/>
      <color rgb="FF1234F6"/>
      <name val="Arial"/>
      <family val="2"/>
    </font>
    <font>
      <sz val="12"/>
      <color theme="0" tint="-0.14999847407452621"/>
      <name val="Arial"/>
      <family val="2"/>
    </font>
    <font>
      <sz val="12"/>
      <color rgb="FF1234F6"/>
      <name val="Arial"/>
      <family val="2"/>
    </font>
    <font>
      <sz val="12"/>
      <name val="Arial"/>
      <family val="2"/>
      <charset val="161"/>
    </font>
    <font>
      <b/>
      <sz val="12"/>
      <name val="Arial"/>
      <family val="2"/>
      <charset val="161"/>
    </font>
    <font>
      <sz val="10"/>
      <color rgb="FF000000"/>
      <name val="Arial1"/>
    </font>
    <font>
      <b/>
      <sz val="16"/>
      <color theme="0"/>
      <name val="Arial"/>
      <family val="2"/>
      <charset val="161"/>
    </font>
    <font>
      <sz val="10"/>
      <color rgb="FF72AF2F"/>
      <name val="Arial"/>
      <family val="2"/>
    </font>
    <font>
      <b/>
      <sz val="10"/>
      <color rgb="FFFF0000"/>
      <name val="Arial"/>
      <family val="2"/>
      <charset val="161"/>
    </font>
    <font>
      <b/>
      <sz val="20"/>
      <color rgb="FF0070C0"/>
      <name val="Arial"/>
      <family val="2"/>
      <charset val="161"/>
    </font>
    <font>
      <b/>
      <sz val="12"/>
      <color rgb="FF0070C0"/>
      <name val="Arial"/>
      <family val="2"/>
      <charset val="161"/>
    </font>
    <font>
      <sz val="20"/>
      <color rgb="FF0070C0"/>
      <name val="Arial"/>
      <family val="2"/>
      <charset val="161"/>
    </font>
    <font>
      <sz val="12"/>
      <color rgb="FF0070C0"/>
      <name val="Arial"/>
      <family val="2"/>
      <charset val="161"/>
    </font>
    <font>
      <sz val="11"/>
      <color indexed="10"/>
      <name val="Arial"/>
      <family val="2"/>
    </font>
    <font>
      <sz val="11"/>
      <name val="Arial"/>
      <family val="2"/>
    </font>
    <font>
      <sz val="11"/>
      <name val="Arial"/>
      <family val="2"/>
      <charset val="161"/>
    </font>
    <font>
      <b/>
      <sz val="11"/>
      <name val="Arial"/>
      <family val="2"/>
    </font>
    <font>
      <i/>
      <sz val="11"/>
      <name val="Arial"/>
      <family val="2"/>
      <charset val="161"/>
    </font>
    <font>
      <sz val="11"/>
      <color rgb="FF1234F6"/>
      <name val="Arial"/>
      <family val="2"/>
    </font>
    <font>
      <b/>
      <sz val="9"/>
      <color indexed="81"/>
      <name val="Tahoma"/>
      <family val="2"/>
    </font>
    <font>
      <sz val="16"/>
      <color theme="3" tint="0.39997558519241921"/>
      <name val="Arial"/>
      <family val="2"/>
    </font>
    <font>
      <b/>
      <sz val="12"/>
      <color rgb="FFFF0000"/>
      <name val="Arial"/>
      <family val="2"/>
      <charset val="161"/>
    </font>
    <font>
      <sz val="11"/>
      <color indexed="57"/>
      <name val="Arial"/>
      <family val="2"/>
    </font>
    <font>
      <sz val="11"/>
      <color theme="9" tint="-0.249977111117893"/>
      <name val="Arial"/>
      <family val="2"/>
    </font>
    <font>
      <sz val="12"/>
      <color theme="9" tint="-0.249977111117893"/>
      <name val="Arial"/>
      <family val="2"/>
    </font>
    <font>
      <b/>
      <sz val="11"/>
      <color rgb="FFFFFF00"/>
      <name val="Arial"/>
      <family val="2"/>
    </font>
    <font>
      <b/>
      <sz val="16"/>
      <color theme="0"/>
      <name val="Arial"/>
      <family val="2"/>
    </font>
    <font>
      <sz val="16"/>
      <name val="Arial"/>
      <family val="2"/>
    </font>
    <font>
      <sz val="10"/>
      <color rgb="FFFF0000"/>
      <name val="Arial"/>
      <family val="2"/>
    </font>
    <font>
      <b/>
      <sz val="8"/>
      <color rgb="FF000000"/>
      <name val="Tahoma"/>
      <family val="2"/>
    </font>
    <font>
      <b/>
      <sz val="9"/>
      <color rgb="FF000000"/>
      <name val="Tahoma"/>
      <family val="2"/>
    </font>
    <font>
      <sz val="11"/>
      <color theme="1"/>
      <name val="Arial"/>
      <family val="2"/>
    </font>
    <font>
      <sz val="12"/>
      <color theme="1"/>
      <name val="Arial"/>
      <family val="2"/>
    </font>
  </fonts>
  <fills count="25">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51"/>
        <bgColor indexed="64"/>
      </patternFill>
    </fill>
    <fill>
      <patternFill patternType="solid">
        <fgColor indexed="43"/>
        <bgColor indexed="64"/>
      </patternFill>
    </fill>
    <fill>
      <patternFill patternType="solid">
        <fgColor indexed="22"/>
        <bgColor indexed="64"/>
      </patternFill>
    </fill>
    <fill>
      <patternFill patternType="solid">
        <fgColor indexed="52"/>
        <bgColor indexed="64"/>
      </patternFill>
    </fill>
    <fill>
      <patternFill patternType="solid">
        <fgColor indexed="50"/>
        <bgColor indexed="64"/>
      </patternFill>
    </fill>
    <fill>
      <patternFill patternType="solid">
        <fgColor indexed="41"/>
        <bgColor indexed="64"/>
      </patternFill>
    </fill>
    <fill>
      <patternFill patternType="solid">
        <fgColor indexed="47"/>
        <bgColor indexed="64"/>
      </patternFill>
    </fill>
    <fill>
      <patternFill patternType="solid">
        <fgColor indexed="45"/>
        <bgColor indexed="64"/>
      </patternFill>
    </fill>
    <fill>
      <patternFill patternType="solid">
        <fgColor indexed="46"/>
        <bgColor indexed="64"/>
      </patternFill>
    </fill>
    <fill>
      <patternFill patternType="solid">
        <fgColor indexed="44"/>
        <bgColor indexed="64"/>
      </patternFill>
    </fill>
    <fill>
      <patternFill patternType="solid">
        <fgColor indexed="9"/>
        <bgColor indexed="64"/>
      </patternFill>
    </fill>
    <fill>
      <patternFill patternType="solid">
        <fgColor rgb="FFC6EFCE"/>
      </patternFill>
    </fill>
    <fill>
      <patternFill patternType="solid">
        <fgColor rgb="FFCCFFCC"/>
        <bgColor indexed="64"/>
      </patternFill>
    </fill>
    <fill>
      <patternFill patternType="solid">
        <fgColor theme="2" tint="-0.249977111117893"/>
        <bgColor indexed="64"/>
      </patternFill>
    </fill>
    <fill>
      <patternFill patternType="solid">
        <fgColor rgb="FF2C7E24"/>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A88FCD"/>
        <bgColor indexed="64"/>
      </patternFill>
    </fill>
    <fill>
      <patternFill patternType="solid">
        <fgColor rgb="FFFFFFFF"/>
        <bgColor indexed="64"/>
      </patternFill>
    </fill>
    <fill>
      <patternFill patternType="solid">
        <fgColor rgb="FFFFFFCC"/>
        <bgColor indexed="64"/>
      </patternFill>
    </fill>
    <fill>
      <patternFill patternType="solid">
        <fgColor theme="7" tint="0.59999389629810485"/>
        <bgColor indexed="64"/>
      </patternFill>
    </fill>
  </fills>
  <borders count="84">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thin">
        <color indexed="64"/>
      </right>
      <top style="thin">
        <color indexed="64"/>
      </top>
      <bottom style="thin">
        <color indexed="64"/>
      </bottom>
      <diagonal/>
    </border>
    <border>
      <left/>
      <right/>
      <top style="thick">
        <color indexed="17"/>
      </top>
      <bottom/>
      <diagonal/>
    </border>
    <border>
      <left/>
      <right style="thick">
        <color indexed="17"/>
      </right>
      <top style="thick">
        <color indexed="17"/>
      </top>
      <bottom/>
      <diagonal/>
    </border>
    <border>
      <left style="thick">
        <color indexed="17"/>
      </left>
      <right/>
      <top style="thick">
        <color indexed="17"/>
      </top>
      <bottom style="thick">
        <color indexed="17"/>
      </bottom>
      <diagonal/>
    </border>
    <border>
      <left/>
      <right/>
      <top style="thick">
        <color indexed="17"/>
      </top>
      <bottom style="thick">
        <color indexed="17"/>
      </bottom>
      <diagonal/>
    </border>
    <border>
      <left/>
      <right/>
      <top style="thin">
        <color rgb="FF1234F6"/>
      </top>
      <bottom style="thin">
        <color rgb="FF1234F6"/>
      </bottom>
      <diagonal/>
    </border>
    <border>
      <left/>
      <right/>
      <top style="thin">
        <color rgb="FF1234F6"/>
      </top>
      <bottom/>
      <diagonal/>
    </border>
    <border>
      <left style="medium">
        <color indexed="64"/>
      </left>
      <right/>
      <top style="thin">
        <color rgb="FF1234F6"/>
      </top>
      <bottom style="medium">
        <color indexed="64"/>
      </bottom>
      <diagonal/>
    </border>
    <border>
      <left/>
      <right style="medium">
        <color indexed="64"/>
      </right>
      <top style="thin">
        <color rgb="FF1234F6"/>
      </top>
      <bottom style="medium">
        <color indexed="64"/>
      </bottom>
      <diagonal/>
    </border>
    <border>
      <left style="thick">
        <color rgb="FF1234F6"/>
      </left>
      <right style="thick">
        <color rgb="FF1234F6"/>
      </right>
      <top style="thick">
        <color rgb="FF1234F6"/>
      </top>
      <bottom style="thick">
        <color rgb="FF1234F6"/>
      </bottom>
      <diagonal/>
    </border>
    <border>
      <left style="thick">
        <color rgb="FF1234F6"/>
      </left>
      <right style="thick">
        <color rgb="FF00CC66"/>
      </right>
      <top style="thick">
        <color rgb="FF1234F6"/>
      </top>
      <bottom style="thick">
        <color rgb="FF1234F6"/>
      </bottom>
      <diagonal/>
    </border>
    <border>
      <left style="thick">
        <color rgb="FF00CC66"/>
      </left>
      <right style="thick">
        <color rgb="FF1234F6"/>
      </right>
      <top style="thick">
        <color rgb="FF1234F6"/>
      </top>
      <bottom style="thick">
        <color rgb="FF1234F6"/>
      </bottom>
      <diagonal/>
    </border>
    <border>
      <left style="thick">
        <color rgb="FF1234F6"/>
      </left>
      <right/>
      <top style="thick">
        <color rgb="FF1234F6"/>
      </top>
      <bottom style="thick">
        <color rgb="FF1234F6"/>
      </bottom>
      <diagonal/>
    </border>
    <border>
      <left/>
      <right style="thick">
        <color rgb="FF1234F6"/>
      </right>
      <top style="thick">
        <color rgb="FF1234F6"/>
      </top>
      <bottom style="thick">
        <color rgb="FF1234F6"/>
      </bottom>
      <diagonal/>
    </border>
    <border>
      <left/>
      <right/>
      <top style="thick">
        <color rgb="FF1234F6"/>
      </top>
      <bottom style="thick">
        <color rgb="FF1234F6"/>
      </bottom>
      <diagonal/>
    </border>
    <border>
      <left style="thick">
        <color rgb="FF1234F6"/>
      </left>
      <right style="thick">
        <color rgb="FF1234F6"/>
      </right>
      <top style="thick">
        <color rgb="FF1234F6"/>
      </top>
      <bottom/>
      <diagonal/>
    </border>
    <border>
      <left style="thick">
        <color rgb="FF1234F6"/>
      </left>
      <right/>
      <top style="thick">
        <color rgb="FF1234F6"/>
      </top>
      <bottom/>
      <diagonal/>
    </border>
    <border>
      <left/>
      <right/>
      <top style="thick">
        <color rgb="FF1234F6"/>
      </top>
      <bottom/>
      <diagonal/>
    </border>
    <border>
      <left/>
      <right style="thick">
        <color rgb="FF1234F6"/>
      </right>
      <top style="thick">
        <color rgb="FF1234F6"/>
      </top>
      <bottom/>
      <diagonal/>
    </border>
    <border>
      <left style="thick">
        <color rgb="FF1234F6"/>
      </left>
      <right/>
      <top/>
      <bottom/>
      <diagonal/>
    </border>
    <border>
      <left/>
      <right style="thick">
        <color rgb="FF1234F6"/>
      </right>
      <top/>
      <bottom/>
      <diagonal/>
    </border>
    <border>
      <left style="thick">
        <color rgb="FF1234F6"/>
      </left>
      <right/>
      <top/>
      <bottom style="thick">
        <color rgb="FF1234F6"/>
      </bottom>
      <diagonal/>
    </border>
    <border>
      <left/>
      <right/>
      <top/>
      <bottom style="thick">
        <color rgb="FF1234F6"/>
      </bottom>
      <diagonal/>
    </border>
    <border>
      <left/>
      <right style="thick">
        <color rgb="FF1234F6"/>
      </right>
      <top/>
      <bottom style="thick">
        <color rgb="FF1234F6"/>
      </bottom>
      <diagonal/>
    </border>
    <border>
      <left style="thick">
        <color rgb="FF1234F6"/>
      </left>
      <right style="thin">
        <color indexed="64"/>
      </right>
      <top style="thick">
        <color rgb="FF1234F6"/>
      </top>
      <bottom style="thick">
        <color rgb="FF1234F6"/>
      </bottom>
      <diagonal/>
    </border>
    <border>
      <left style="thin">
        <color indexed="64"/>
      </left>
      <right style="thin">
        <color indexed="64"/>
      </right>
      <top style="thick">
        <color rgb="FF1234F6"/>
      </top>
      <bottom style="thick">
        <color rgb="FF1234F6"/>
      </bottom>
      <diagonal/>
    </border>
    <border>
      <left style="thin">
        <color indexed="64"/>
      </left>
      <right style="thick">
        <color rgb="FF1234F6"/>
      </right>
      <top style="thick">
        <color rgb="FF1234F6"/>
      </top>
      <bottom style="thick">
        <color rgb="FF1234F6"/>
      </bottom>
      <diagonal/>
    </border>
    <border>
      <left style="thick">
        <color rgb="FF1234F6"/>
      </left>
      <right style="thick">
        <color rgb="FF1234F6"/>
      </right>
      <top/>
      <bottom/>
      <diagonal/>
    </border>
    <border>
      <left style="thick">
        <color rgb="FF1234F6"/>
      </left>
      <right style="thick">
        <color rgb="FF1234F6"/>
      </right>
      <top/>
      <bottom style="thick">
        <color rgb="FF1234F6"/>
      </bottom>
      <diagonal/>
    </border>
    <border>
      <left/>
      <right/>
      <top/>
      <bottom style="thin">
        <color indexed="64"/>
      </bottom>
      <diagonal/>
    </border>
    <border>
      <left style="thick">
        <color rgb="FF2C7E24"/>
      </left>
      <right/>
      <top style="thick">
        <color rgb="FF2C7E24"/>
      </top>
      <bottom style="thick">
        <color rgb="FF2C7E24"/>
      </bottom>
      <diagonal/>
    </border>
    <border>
      <left/>
      <right style="thick">
        <color rgb="FF2C7E24"/>
      </right>
      <top style="thick">
        <color indexed="17"/>
      </top>
      <bottom style="thick">
        <color indexed="17"/>
      </bottom>
      <diagonal/>
    </border>
    <border>
      <left/>
      <right/>
      <top style="thin">
        <color rgb="FF1234F6"/>
      </top>
      <bottom style="medium">
        <color indexed="64"/>
      </bottom>
      <diagonal/>
    </border>
    <border>
      <left/>
      <right/>
      <top style="thick">
        <color rgb="FFA88FCD"/>
      </top>
      <bottom/>
      <diagonal/>
    </border>
    <border>
      <left/>
      <right/>
      <top/>
      <bottom style="thick">
        <color rgb="FFA88FCD"/>
      </bottom>
      <diagonal/>
    </border>
    <border>
      <left style="medium">
        <color rgb="FFA88FCD"/>
      </left>
      <right/>
      <top style="medium">
        <color rgb="FFA88FCD"/>
      </top>
      <bottom/>
      <diagonal/>
    </border>
    <border>
      <left/>
      <right/>
      <top style="medium">
        <color rgb="FFA88FCD"/>
      </top>
      <bottom/>
      <diagonal/>
    </border>
    <border>
      <left/>
      <right style="medium">
        <color rgb="FFA88FCD"/>
      </right>
      <top style="medium">
        <color rgb="FFA88FCD"/>
      </top>
      <bottom/>
      <diagonal/>
    </border>
    <border>
      <left style="medium">
        <color rgb="FFA88FCD"/>
      </left>
      <right/>
      <top/>
      <bottom/>
      <diagonal/>
    </border>
    <border>
      <left/>
      <right style="medium">
        <color rgb="FFA88FCD"/>
      </right>
      <top/>
      <bottom/>
      <diagonal/>
    </border>
    <border>
      <left style="medium">
        <color rgb="FFA88FCD"/>
      </left>
      <right/>
      <top/>
      <bottom style="medium">
        <color rgb="FFA88FCD"/>
      </bottom>
      <diagonal/>
    </border>
    <border>
      <left/>
      <right/>
      <top/>
      <bottom style="medium">
        <color rgb="FFA88FCD"/>
      </bottom>
      <diagonal/>
    </border>
    <border>
      <left/>
      <right style="medium">
        <color rgb="FFA88FCD"/>
      </right>
      <top/>
      <bottom style="medium">
        <color rgb="FFA88FCD"/>
      </bottom>
      <diagonal/>
    </border>
    <border>
      <left/>
      <right/>
      <top style="thin">
        <color indexed="64"/>
      </top>
      <bottom/>
      <diagonal/>
    </border>
    <border>
      <left style="medium">
        <color rgb="FFA88FCD"/>
      </left>
      <right/>
      <top style="thin">
        <color indexed="64"/>
      </top>
      <bottom/>
      <diagonal/>
    </border>
    <border>
      <left/>
      <right style="medium">
        <color rgb="FFA88FCD"/>
      </right>
      <top style="thin">
        <color indexed="64"/>
      </top>
      <bottom/>
      <diagonal/>
    </border>
    <border>
      <left style="medium">
        <color rgb="FFA88FCD"/>
      </left>
      <right/>
      <top/>
      <bottom style="thin">
        <color indexed="64"/>
      </bottom>
      <diagonal/>
    </border>
    <border>
      <left/>
      <right style="medium">
        <color rgb="FFA88FCD"/>
      </right>
      <top/>
      <bottom style="thin">
        <color indexed="64"/>
      </bottom>
      <diagonal/>
    </border>
    <border>
      <left style="medium">
        <color rgb="FFA88FCD"/>
      </left>
      <right/>
      <top style="thick">
        <color rgb="FFA88FCD"/>
      </top>
      <bottom/>
      <diagonal/>
    </border>
    <border>
      <left/>
      <right style="medium">
        <color rgb="FFA88FCD"/>
      </right>
      <top style="thick">
        <color rgb="FFA88FCD"/>
      </top>
      <bottom/>
      <diagonal/>
    </border>
    <border>
      <left/>
      <right style="medium">
        <color rgb="FFA88FCD"/>
      </right>
      <top/>
      <bottom style="medium">
        <color indexed="64"/>
      </bottom>
      <diagonal/>
    </border>
    <border>
      <left/>
      <right style="medium">
        <color rgb="FFA88FCD"/>
      </right>
      <top style="medium">
        <color indexed="64"/>
      </top>
      <bottom style="medium">
        <color indexed="64"/>
      </bottom>
      <diagonal/>
    </border>
    <border>
      <left style="medium">
        <color rgb="FFA88FCD"/>
      </left>
      <right/>
      <top/>
      <bottom style="thick">
        <color rgb="FFA88FCD"/>
      </bottom>
      <diagonal/>
    </border>
    <border>
      <left/>
      <right style="medium">
        <color rgb="FFA88FCD"/>
      </right>
      <top/>
      <bottom style="thick">
        <color rgb="FFA88FCD"/>
      </bottom>
      <diagonal/>
    </border>
    <border>
      <left/>
      <right/>
      <top style="medium">
        <color rgb="FFA88FCD"/>
      </top>
      <bottom style="medium">
        <color rgb="FFA88FCD"/>
      </bottom>
      <diagonal/>
    </border>
    <border>
      <left/>
      <right style="thick">
        <color indexed="17"/>
      </right>
      <top style="thick">
        <color rgb="FF2C7E24"/>
      </top>
      <bottom style="thick">
        <color rgb="FF2C7E24"/>
      </bottom>
      <diagonal/>
    </border>
    <border>
      <left style="thick">
        <color rgb="FF2C7E24"/>
      </left>
      <right/>
      <top style="thick">
        <color rgb="FF2C7E24"/>
      </top>
      <bottom style="thick">
        <color indexed="17"/>
      </bottom>
      <diagonal/>
    </border>
    <border>
      <left/>
      <right style="thick">
        <color indexed="17"/>
      </right>
      <top style="thick">
        <color rgb="FF2C7E24"/>
      </top>
      <bottom style="thick">
        <color indexed="17"/>
      </bottom>
      <diagonal/>
    </border>
    <border>
      <left style="medium">
        <color theme="3" tint="0.59996337778862885"/>
      </left>
      <right/>
      <top style="medium">
        <color theme="3" tint="0.59996337778862885"/>
      </top>
      <bottom/>
      <diagonal/>
    </border>
    <border>
      <left/>
      <right/>
      <top style="medium">
        <color theme="3" tint="0.59996337778862885"/>
      </top>
      <bottom/>
      <diagonal/>
    </border>
    <border>
      <left/>
      <right style="medium">
        <color theme="3" tint="0.59996337778862885"/>
      </right>
      <top style="medium">
        <color theme="3" tint="0.59996337778862885"/>
      </top>
      <bottom/>
      <diagonal/>
    </border>
    <border>
      <left style="medium">
        <color theme="3" tint="0.59996337778862885"/>
      </left>
      <right/>
      <top/>
      <bottom/>
      <diagonal/>
    </border>
    <border>
      <left/>
      <right style="medium">
        <color theme="3" tint="0.59996337778862885"/>
      </right>
      <top/>
      <bottom/>
      <diagonal/>
    </border>
    <border>
      <left style="medium">
        <color theme="3" tint="0.59996337778862885"/>
      </left>
      <right/>
      <top/>
      <bottom style="medium">
        <color theme="3" tint="0.59996337778862885"/>
      </bottom>
      <diagonal/>
    </border>
    <border>
      <left/>
      <right/>
      <top/>
      <bottom style="medium">
        <color theme="3" tint="0.59996337778862885"/>
      </bottom>
      <diagonal/>
    </border>
    <border>
      <left/>
      <right style="medium">
        <color theme="3" tint="0.59996337778862885"/>
      </right>
      <top/>
      <bottom style="medium">
        <color theme="3" tint="0.59996337778862885"/>
      </bottom>
      <diagonal/>
    </border>
    <border>
      <left style="medium">
        <color rgb="FFA88FCD"/>
      </left>
      <right/>
      <top style="medium">
        <color rgb="FFA88FCD"/>
      </top>
      <bottom style="medium">
        <color rgb="FFA88FCD"/>
      </bottom>
      <diagonal/>
    </border>
    <border>
      <left/>
      <right style="medium">
        <color rgb="FFA88FCD"/>
      </right>
      <top style="medium">
        <color rgb="FFA88FCD"/>
      </top>
      <bottom style="medium">
        <color rgb="FFA88FCD"/>
      </bottom>
      <diagonal/>
    </border>
  </borders>
  <cellStyleXfs count="9">
    <xf numFmtId="0" fontId="0" fillId="0" borderId="0"/>
    <xf numFmtId="0" fontId="39" fillId="15" borderId="0" applyNumberFormat="0" applyBorder="0" applyAlignment="0" applyProtection="0"/>
    <xf numFmtId="0" fontId="9"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13" fillId="0" borderId="0"/>
    <xf numFmtId="0" fontId="45" fillId="0" borderId="0"/>
    <xf numFmtId="166" fontId="56" fillId="0" borderId="0" applyBorder="0" applyProtection="0"/>
    <xf numFmtId="0" fontId="1" fillId="0" borderId="0"/>
    <xf numFmtId="0" fontId="1" fillId="0" borderId="0"/>
  </cellStyleXfs>
  <cellXfs count="541">
    <xf numFmtId="0" fontId="0" fillId="0" borderId="0" xfId="0"/>
    <xf numFmtId="0" fontId="0" fillId="0" borderId="0" xfId="0" applyAlignment="1">
      <alignment horizontal="left" vertical="top" wrapText="1"/>
    </xf>
    <xf numFmtId="0" fontId="0" fillId="0" borderId="0" xfId="0" applyProtection="1">
      <protection locked="0"/>
    </xf>
    <xf numFmtId="0" fontId="3" fillId="0" borderId="1" xfId="0" applyFont="1" applyBorder="1" applyAlignment="1" applyProtection="1">
      <alignment vertical="top" wrapText="1"/>
      <protection locked="0"/>
    </xf>
    <xf numFmtId="0" fontId="0" fillId="0" borderId="0" xfId="0" applyAlignment="1" applyProtection="1">
      <alignment horizontal="right"/>
      <protection locked="0"/>
    </xf>
    <xf numFmtId="0" fontId="3" fillId="0" borderId="2" xfId="0" applyFont="1" applyBorder="1" applyAlignment="1" applyProtection="1">
      <alignment vertical="top" wrapText="1"/>
      <protection locked="0"/>
    </xf>
    <xf numFmtId="0" fontId="0" fillId="0" borderId="0" xfId="0" applyAlignment="1">
      <alignment horizontal="center"/>
    </xf>
    <xf numFmtId="0" fontId="3" fillId="0" borderId="0" xfId="0" applyFont="1" applyAlignment="1" applyProtection="1">
      <alignment vertical="top" wrapText="1"/>
      <protection locked="0"/>
    </xf>
    <xf numFmtId="0" fontId="0" fillId="0" borderId="0" xfId="0" applyAlignment="1" applyProtection="1">
      <alignment horizontal="center"/>
      <protection locked="0"/>
    </xf>
    <xf numFmtId="0" fontId="0" fillId="0" borderId="3" xfId="0" applyBorder="1"/>
    <xf numFmtId="0" fontId="0" fillId="2" borderId="3" xfId="0" applyFill="1" applyBorder="1"/>
    <xf numFmtId="0" fontId="0" fillId="2" borderId="3" xfId="0" applyFill="1" applyBorder="1" applyAlignment="1">
      <alignment horizontal="left"/>
    </xf>
    <xf numFmtId="0" fontId="0" fillId="0" borderId="3" xfId="0" applyBorder="1" applyAlignment="1">
      <alignment horizontal="left"/>
    </xf>
    <xf numFmtId="0" fontId="10" fillId="2" borderId="3" xfId="0" applyFont="1" applyFill="1" applyBorder="1" applyAlignment="1">
      <alignment wrapText="1"/>
    </xf>
    <xf numFmtId="0" fontId="11" fillId="2" borderId="3" xfId="0" applyFont="1" applyFill="1" applyBorder="1"/>
    <xf numFmtId="0" fontId="11" fillId="2" borderId="3" xfId="0" applyFont="1" applyFill="1" applyBorder="1" applyAlignment="1">
      <alignment horizontal="left" vertical="top"/>
    </xf>
    <xf numFmtId="0" fontId="12" fillId="0" borderId="3" xfId="0" applyFont="1" applyBorder="1"/>
    <xf numFmtId="0" fontId="3" fillId="0" borderId="4" xfId="0" applyFont="1" applyBorder="1" applyAlignment="1">
      <alignment horizontal="center" vertical="top" wrapText="1"/>
    </xf>
    <xf numFmtId="0" fontId="3" fillId="0" borderId="0" xfId="0" applyFont="1" applyAlignment="1" applyProtection="1">
      <alignment horizontal="right" vertical="top" wrapText="1"/>
      <protection locked="0"/>
    </xf>
    <xf numFmtId="0" fontId="4" fillId="0" borderId="0" xfId="0" applyFont="1" applyAlignment="1" applyProtection="1">
      <alignment horizontal="right" vertical="top" wrapText="1"/>
      <protection locked="0"/>
    </xf>
    <xf numFmtId="0" fontId="3" fillId="0" borderId="0" xfId="0" applyFont="1" applyAlignment="1" applyProtection="1">
      <alignment horizontal="center" vertical="top" wrapText="1"/>
      <protection locked="0"/>
    </xf>
    <xf numFmtId="0" fontId="0" fillId="0" borderId="0" xfId="0" applyAlignment="1" applyProtection="1">
      <alignment horizontal="center"/>
      <protection hidden="1"/>
    </xf>
    <xf numFmtId="0" fontId="0" fillId="0" borderId="0" xfId="0" applyProtection="1">
      <protection hidden="1"/>
    </xf>
    <xf numFmtId="0" fontId="3" fillId="0" borderId="1" xfId="0" applyFont="1" applyBorder="1" applyAlignment="1" applyProtection="1">
      <alignment horizontal="center" vertical="top" wrapText="1"/>
      <protection locked="0"/>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13" fillId="0" borderId="0" xfId="0" applyFont="1" applyAlignment="1">
      <alignment horizontal="left" vertical="top" wrapText="1"/>
    </xf>
    <xf numFmtId="0" fontId="13" fillId="0" borderId="0" xfId="0" applyFont="1"/>
    <xf numFmtId="0" fontId="2" fillId="0" borderId="0" xfId="0" applyFont="1" applyAlignment="1">
      <alignment horizontal="left" vertical="top" wrapText="1"/>
    </xf>
    <xf numFmtId="0" fontId="2" fillId="0" borderId="0" xfId="0" applyFont="1"/>
    <xf numFmtId="0" fontId="17" fillId="0" borderId="0" xfId="0" applyFont="1"/>
    <xf numFmtId="1" fontId="3" fillId="0" borderId="0" xfId="0" applyNumberFormat="1" applyFont="1" applyAlignment="1" applyProtection="1">
      <alignment horizontal="right" vertical="top" wrapText="1"/>
      <protection locked="0"/>
    </xf>
    <xf numFmtId="0" fontId="2" fillId="0" borderId="0" xfId="0" applyFont="1" applyAlignment="1" applyProtection="1">
      <alignment horizontal="center"/>
      <protection hidden="1"/>
    </xf>
    <xf numFmtId="0" fontId="2" fillId="0" borderId="0" xfId="0" applyFont="1" applyProtection="1">
      <protection hidden="1"/>
    </xf>
    <xf numFmtId="0" fontId="0" fillId="0" borderId="0" xfId="0" applyAlignment="1" applyProtection="1">
      <alignment horizontal="right"/>
      <protection hidden="1"/>
    </xf>
    <xf numFmtId="0" fontId="1" fillId="0" borderId="0" xfId="0" applyFont="1" applyAlignment="1" applyProtection="1">
      <alignment horizontal="center"/>
      <protection hidden="1"/>
    </xf>
    <xf numFmtId="0" fontId="1" fillId="0" borderId="0" xfId="0" applyFont="1" applyAlignment="1" applyProtection="1">
      <alignment horizontal="right"/>
      <protection hidden="1"/>
    </xf>
    <xf numFmtId="1" fontId="0" fillId="0" borderId="0" xfId="0" applyNumberFormat="1" applyAlignment="1" applyProtection="1">
      <alignment horizontal="center"/>
      <protection hidden="1"/>
    </xf>
    <xf numFmtId="0" fontId="5" fillId="0" borderId="0" xfId="0" applyFont="1" applyAlignment="1">
      <alignment horizontal="left" vertical="top" wrapText="1"/>
    </xf>
    <xf numFmtId="0" fontId="13" fillId="2" borderId="3" xfId="0" applyFont="1" applyFill="1" applyBorder="1" applyAlignment="1">
      <alignment wrapText="1"/>
    </xf>
    <xf numFmtId="0" fontId="1" fillId="0" borderId="0" xfId="0" applyFont="1"/>
    <xf numFmtId="0" fontId="3" fillId="0" borderId="0" xfId="0" applyFont="1" applyAlignment="1">
      <alignment horizontal="center" vertical="top" wrapText="1"/>
    </xf>
    <xf numFmtId="0" fontId="19" fillId="0" borderId="0" xfId="0" applyFont="1" applyAlignment="1" applyProtection="1">
      <alignment vertical="top" wrapText="1"/>
      <protection locked="0"/>
    </xf>
    <xf numFmtId="14" fontId="19" fillId="0" borderId="0" xfId="0" applyNumberFormat="1" applyFont="1" applyAlignment="1" applyProtection="1">
      <alignment horizontal="center" vertical="top" wrapText="1"/>
      <protection locked="0"/>
    </xf>
    <xf numFmtId="0" fontId="19" fillId="0" borderId="0" xfId="0" applyFont="1" applyAlignment="1" applyProtection="1">
      <alignment horizontal="center" vertical="top" wrapText="1"/>
      <protection locked="0"/>
    </xf>
    <xf numFmtId="1" fontId="19" fillId="0" borderId="0" xfId="0" applyNumberFormat="1" applyFont="1" applyAlignment="1" applyProtection="1">
      <alignment horizontal="center" vertical="top"/>
      <protection locked="0"/>
    </xf>
    <xf numFmtId="0" fontId="19" fillId="0" borderId="0" xfId="0" applyFont="1" applyAlignment="1">
      <alignment horizontal="center" vertical="top"/>
    </xf>
    <xf numFmtId="0" fontId="23" fillId="0" borderId="0" xfId="0" applyFont="1" applyAlignment="1">
      <alignment horizontal="center" vertical="center"/>
    </xf>
    <xf numFmtId="1" fontId="25" fillId="0" borderId="0" xfId="0" applyNumberFormat="1" applyFont="1" applyAlignment="1" applyProtection="1">
      <alignment horizontal="center"/>
      <protection hidden="1"/>
    </xf>
    <xf numFmtId="1" fontId="26" fillId="0" borderId="0" xfId="0" applyNumberFormat="1" applyFont="1" applyAlignment="1" applyProtection="1">
      <alignment horizontal="center"/>
      <protection hidden="1"/>
    </xf>
    <xf numFmtId="1" fontId="27" fillId="6" borderId="7" xfId="0" applyNumberFormat="1" applyFont="1" applyFill="1" applyBorder="1" applyAlignment="1" applyProtection="1">
      <alignment horizontal="center"/>
      <protection hidden="1"/>
    </xf>
    <xf numFmtId="1" fontId="27" fillId="6" borderId="13" xfId="0" applyNumberFormat="1" applyFont="1" applyFill="1" applyBorder="1" applyAlignment="1" applyProtection="1">
      <alignment horizontal="center"/>
      <protection hidden="1"/>
    </xf>
    <xf numFmtId="1" fontId="25" fillId="0" borderId="15" xfId="0" applyNumberFormat="1" applyFont="1" applyBorder="1" applyAlignment="1" applyProtection="1">
      <alignment horizontal="center"/>
      <protection hidden="1"/>
    </xf>
    <xf numFmtId="1" fontId="25" fillId="0" borderId="14" xfId="0" applyNumberFormat="1" applyFont="1" applyBorder="1" applyAlignment="1" applyProtection="1">
      <alignment horizontal="center"/>
      <protection hidden="1"/>
    </xf>
    <xf numFmtId="1" fontId="25" fillId="0" borderId="9" xfId="0" applyNumberFormat="1" applyFont="1" applyBorder="1" applyAlignment="1" applyProtection="1">
      <alignment horizontal="center"/>
      <protection hidden="1"/>
    </xf>
    <xf numFmtId="1" fontId="25" fillId="0" borderId="12" xfId="0" applyNumberFormat="1" applyFont="1" applyBorder="1" applyAlignment="1" applyProtection="1">
      <alignment horizontal="center"/>
      <protection hidden="1"/>
    </xf>
    <xf numFmtId="0" fontId="3" fillId="5" borderId="10" xfId="0" applyFont="1" applyFill="1" applyBorder="1" applyAlignment="1">
      <alignment horizontal="right" vertical="top" wrapText="1"/>
    </xf>
    <xf numFmtId="0" fontId="3" fillId="0" borderId="0" xfId="0" applyFont="1" applyAlignment="1">
      <alignment horizontal="left" vertical="top" wrapText="1"/>
    </xf>
    <xf numFmtId="0" fontId="3" fillId="0" borderId="0" xfId="0" applyFont="1" applyAlignment="1">
      <alignment horizontal="right" wrapText="1"/>
    </xf>
    <xf numFmtId="0" fontId="0" fillId="0" borderId="0" xfId="0" applyAlignment="1">
      <alignment vertical="center"/>
    </xf>
    <xf numFmtId="0" fontId="5" fillId="0" borderId="0" xfId="0" applyFont="1" applyAlignment="1">
      <alignment horizontal="left" vertical="center" wrapText="1"/>
    </xf>
    <xf numFmtId="0" fontId="32" fillId="2" borderId="3" xfId="0" applyFont="1" applyFill="1" applyBorder="1"/>
    <xf numFmtId="0" fontId="13" fillId="2" borderId="3" xfId="0" applyFont="1" applyFill="1" applyBorder="1"/>
    <xf numFmtId="0" fontId="13" fillId="16" borderId="3" xfId="0" applyFont="1" applyFill="1" applyBorder="1" applyAlignment="1">
      <alignment wrapText="1"/>
    </xf>
    <xf numFmtId="0" fontId="0" fillId="16" borderId="3" xfId="0" applyFill="1" applyBorder="1"/>
    <xf numFmtId="0" fontId="13" fillId="2" borderId="3" xfId="0" applyFont="1" applyFill="1" applyBorder="1" applyAlignment="1">
      <alignment horizontal="left"/>
    </xf>
    <xf numFmtId="0" fontId="39" fillId="15" borderId="0" xfId="1"/>
    <xf numFmtId="0" fontId="39" fillId="15" borderId="3" xfId="1" applyBorder="1" applyAlignment="1">
      <alignment wrapText="1"/>
    </xf>
    <xf numFmtId="0" fontId="0" fillId="2" borderId="16" xfId="0" applyFill="1" applyBorder="1" applyAlignment="1">
      <alignment horizontal="left"/>
    </xf>
    <xf numFmtId="0" fontId="39" fillId="15" borderId="3" xfId="1" applyBorder="1"/>
    <xf numFmtId="0" fontId="13" fillId="7" borderId="0" xfId="0" applyFont="1" applyFill="1"/>
    <xf numFmtId="0" fontId="0" fillId="17" borderId="0" xfId="0" applyFill="1"/>
    <xf numFmtId="0" fontId="13" fillId="17" borderId="0" xfId="0" applyFont="1" applyFill="1"/>
    <xf numFmtId="0" fontId="0" fillId="7" borderId="0" xfId="0" applyFill="1"/>
    <xf numFmtId="0" fontId="42" fillId="0" borderId="0" xfId="0" applyFont="1" applyAlignment="1">
      <alignment horizontal="center" vertical="center"/>
    </xf>
    <xf numFmtId="0" fontId="0" fillId="9" borderId="0" xfId="0" applyFill="1" applyAlignment="1">
      <alignment horizontal="center"/>
    </xf>
    <xf numFmtId="0" fontId="2" fillId="5" borderId="0" xfId="0" applyFont="1" applyFill="1" applyAlignment="1">
      <alignment horizontal="center"/>
    </xf>
    <xf numFmtId="0" fontId="2" fillId="9" borderId="0" xfId="0" applyFont="1" applyFill="1" applyAlignment="1">
      <alignment horizontal="left"/>
    </xf>
    <xf numFmtId="0" fontId="2" fillId="10" borderId="0" xfId="0" applyFont="1" applyFill="1" applyAlignment="1">
      <alignment horizontal="center"/>
    </xf>
    <xf numFmtId="0" fontId="2" fillId="11" borderId="0" xfId="0" applyFont="1" applyFill="1" applyAlignment="1">
      <alignment horizontal="center"/>
    </xf>
    <xf numFmtId="0" fontId="0" fillId="5" borderId="0" xfId="0" applyFill="1" applyAlignment="1">
      <alignment horizontal="center"/>
    </xf>
    <xf numFmtId="0" fontId="0" fillId="10" borderId="0" xfId="0" applyFill="1" applyAlignment="1">
      <alignment horizontal="center"/>
    </xf>
    <xf numFmtId="0" fontId="0" fillId="11" borderId="0" xfId="0" applyFill="1" applyAlignment="1">
      <alignment horizontal="center"/>
    </xf>
    <xf numFmtId="0" fontId="2" fillId="12" borderId="0" xfId="0" applyFont="1" applyFill="1" applyAlignment="1">
      <alignment horizontal="center"/>
    </xf>
    <xf numFmtId="0" fontId="2" fillId="13" borderId="0" xfId="0" applyFont="1" applyFill="1" applyAlignment="1">
      <alignment horizontal="center"/>
    </xf>
    <xf numFmtId="0" fontId="0" fillId="12" borderId="0" xfId="0" applyFill="1" applyAlignment="1">
      <alignment horizontal="center"/>
    </xf>
    <xf numFmtId="0" fontId="0" fillId="13" borderId="0" xfId="0" applyFill="1" applyAlignment="1">
      <alignment horizontal="center"/>
    </xf>
    <xf numFmtId="0" fontId="7" fillId="0" borderId="0" xfId="0" applyFont="1" applyAlignment="1">
      <alignment horizontal="center" wrapText="1"/>
    </xf>
    <xf numFmtId="0" fontId="2" fillId="0" borderId="0" xfId="0" applyFont="1" applyAlignment="1">
      <alignment horizontal="center" wrapText="1"/>
    </xf>
    <xf numFmtId="0" fontId="2" fillId="8" borderId="0" xfId="0" applyFont="1" applyFill="1"/>
    <xf numFmtId="0" fontId="2" fillId="2" borderId="0" xfId="0" applyFont="1" applyFill="1"/>
    <xf numFmtId="0" fontId="37" fillId="2" borderId="0" xfId="0" applyFont="1" applyFill="1"/>
    <xf numFmtId="0" fontId="2" fillId="7" borderId="0" xfId="0" applyFont="1" applyFill="1"/>
    <xf numFmtId="0" fontId="0" fillId="2" borderId="0" xfId="0" applyFill="1"/>
    <xf numFmtId="0" fontId="45" fillId="2" borderId="0" xfId="0" applyFont="1" applyFill="1"/>
    <xf numFmtId="0" fontId="22" fillId="18" borderId="13" xfId="0" applyFont="1" applyFill="1" applyBorder="1" applyAlignment="1">
      <alignment horizontal="center" vertical="top" wrapText="1"/>
    </xf>
    <xf numFmtId="0" fontId="46" fillId="0" borderId="10" xfId="0" applyFont="1" applyBorder="1" applyAlignment="1" applyProtection="1">
      <alignment vertical="top" wrapText="1"/>
      <protection locked="0"/>
    </xf>
    <xf numFmtId="0" fontId="46" fillId="0" borderId="12" xfId="0" applyFont="1" applyBorder="1" applyAlignment="1" applyProtection="1">
      <alignment vertical="top" wrapText="1"/>
      <protection locked="0"/>
    </xf>
    <xf numFmtId="14" fontId="46" fillId="0" borderId="11" xfId="0" applyNumberFormat="1" applyFont="1" applyBorder="1" applyAlignment="1" applyProtection="1">
      <alignment horizontal="center" vertical="top" wrapText="1"/>
      <protection locked="0"/>
    </xf>
    <xf numFmtId="0" fontId="46" fillId="0" borderId="11" xfId="0" applyFont="1" applyBorder="1" applyAlignment="1" applyProtection="1">
      <alignment horizontal="center" vertical="top" wrapText="1"/>
      <protection locked="0"/>
    </xf>
    <xf numFmtId="1" fontId="46" fillId="0" borderId="5" xfId="0" applyNumberFormat="1" applyFont="1" applyBorder="1" applyAlignment="1" applyProtection="1">
      <alignment horizontal="center" vertical="top"/>
      <protection locked="0"/>
    </xf>
    <xf numFmtId="14" fontId="46" fillId="0" borderId="11" xfId="0" applyNumberFormat="1" applyFont="1" applyBorder="1" applyAlignment="1" applyProtection="1">
      <alignment horizontal="center" vertical="top" wrapText="1"/>
      <protection hidden="1"/>
    </xf>
    <xf numFmtId="0" fontId="46" fillId="0" borderId="4" xfId="0" applyFont="1" applyBorder="1" applyAlignment="1" applyProtection="1">
      <alignment horizontal="center" vertical="top"/>
      <protection locked="0"/>
    </xf>
    <xf numFmtId="0" fontId="46" fillId="0" borderId="13" xfId="0" applyFont="1" applyBorder="1" applyAlignment="1" applyProtection="1">
      <alignment vertical="top" wrapText="1"/>
      <protection locked="0"/>
    </xf>
    <xf numFmtId="0" fontId="46" fillId="0" borderId="12" xfId="0" applyFont="1" applyBorder="1" applyAlignment="1" applyProtection="1">
      <alignment horizontal="center" vertical="top"/>
      <protection locked="0"/>
    </xf>
    <xf numFmtId="0" fontId="46" fillId="0" borderId="11" xfId="0" applyFont="1" applyBorder="1" applyAlignment="1" applyProtection="1">
      <alignment vertical="top" wrapText="1"/>
      <protection locked="0"/>
    </xf>
    <xf numFmtId="0" fontId="46" fillId="0" borderId="12" xfId="0" applyFont="1" applyBorder="1" applyAlignment="1" applyProtection="1">
      <alignment horizontal="center" vertical="top" wrapText="1"/>
      <protection locked="0"/>
    </xf>
    <xf numFmtId="0" fontId="46" fillId="0" borderId="2" xfId="0" applyFont="1" applyBorder="1" applyAlignment="1" applyProtection="1">
      <alignment vertical="top" wrapText="1"/>
      <protection locked="0"/>
    </xf>
    <xf numFmtId="0" fontId="46" fillId="0" borderId="1" xfId="0" applyFont="1" applyBorder="1" applyAlignment="1" applyProtection="1">
      <alignment vertical="top" wrapText="1"/>
      <protection locked="0"/>
    </xf>
    <xf numFmtId="0" fontId="46" fillId="0" borderId="4" xfId="0" applyFont="1" applyBorder="1" applyAlignment="1" applyProtection="1">
      <alignment horizontal="right" vertical="top"/>
      <protection locked="0"/>
    </xf>
    <xf numFmtId="0" fontId="46" fillId="5" borderId="10" xfId="0" applyFont="1" applyFill="1" applyBorder="1" applyAlignment="1">
      <alignment horizontal="right" vertical="top" wrapText="1"/>
    </xf>
    <xf numFmtId="0" fontId="21" fillId="18" borderId="21" xfId="0" applyFont="1" applyFill="1" applyBorder="1" applyAlignment="1">
      <alignment horizontal="center"/>
    </xf>
    <xf numFmtId="0" fontId="45" fillId="19" borderId="0" xfId="0" applyFont="1" applyFill="1" applyAlignment="1">
      <alignment horizontal="right"/>
    </xf>
    <xf numFmtId="0" fontId="48" fillId="19" borderId="0" xfId="0" applyFont="1" applyFill="1"/>
    <xf numFmtId="0" fontId="48" fillId="19" borderId="0" xfId="0" applyFont="1" applyFill="1" applyAlignment="1">
      <alignment horizontal="right"/>
    </xf>
    <xf numFmtId="49" fontId="45" fillId="19" borderId="0" xfId="0" applyNumberFormat="1" applyFont="1" applyFill="1" applyAlignment="1">
      <alignment horizontal="right"/>
    </xf>
    <xf numFmtId="49" fontId="45" fillId="19" borderId="0" xfId="0" applyNumberFormat="1" applyFont="1" applyFill="1"/>
    <xf numFmtId="1" fontId="25" fillId="0" borderId="1" xfId="0" applyNumberFormat="1" applyFont="1" applyBorder="1" applyProtection="1">
      <protection hidden="1"/>
    </xf>
    <xf numFmtId="0" fontId="52" fillId="0" borderId="0" xfId="0" applyFont="1" applyAlignment="1">
      <alignment horizontal="left" vertical="top" wrapText="1"/>
    </xf>
    <xf numFmtId="0" fontId="48" fillId="8" borderId="0" xfId="0" applyFont="1" applyFill="1" applyAlignment="1">
      <alignment horizontal="center"/>
    </xf>
    <xf numFmtId="0" fontId="48" fillId="3" borderId="0" xfId="0" applyFont="1" applyFill="1" applyAlignment="1">
      <alignment horizontal="center" wrapText="1"/>
    </xf>
    <xf numFmtId="0" fontId="45" fillId="3" borderId="0" xfId="0" applyFont="1" applyFill="1" applyAlignment="1">
      <alignment horizontal="center"/>
    </xf>
    <xf numFmtId="0" fontId="45" fillId="4" borderId="0" xfId="0" applyFont="1" applyFill="1" applyAlignment="1">
      <alignment horizontal="center"/>
    </xf>
    <xf numFmtId="0" fontId="45" fillId="4" borderId="0" xfId="0" applyFont="1" applyFill="1" applyAlignment="1">
      <alignment horizontal="center" vertical="top"/>
    </xf>
    <xf numFmtId="0" fontId="45" fillId="0" borderId="0" xfId="0" applyFont="1" applyAlignment="1">
      <alignment horizontal="right"/>
    </xf>
    <xf numFmtId="0" fontId="45" fillId="3" borderId="0" xfId="0" applyFont="1" applyFill="1" applyAlignment="1">
      <alignment horizontal="center" vertical="top"/>
    </xf>
    <xf numFmtId="0" fontId="45" fillId="0" borderId="0" xfId="0" applyFont="1"/>
    <xf numFmtId="0" fontId="45" fillId="8" borderId="0" xfId="0" applyFont="1" applyFill="1"/>
    <xf numFmtId="0" fontId="3" fillId="0" borderId="0" xfId="0" applyFont="1" applyAlignment="1" applyProtection="1">
      <alignment horizontal="left" wrapText="1"/>
      <protection locked="0"/>
    </xf>
    <xf numFmtId="0" fontId="44" fillId="0" borderId="0" xfId="0" applyFont="1" applyAlignment="1" applyProtection="1">
      <alignment horizontal="center" vertical="center" wrapText="1"/>
      <protection locked="0"/>
    </xf>
    <xf numFmtId="0" fontId="45" fillId="0" borderId="0" xfId="5" applyAlignment="1">
      <alignment horizontal="center" vertical="center"/>
    </xf>
    <xf numFmtId="0" fontId="48" fillId="0" borderId="0" xfId="5" applyFont="1" applyAlignment="1">
      <alignment horizontal="center"/>
    </xf>
    <xf numFmtId="0" fontId="45" fillId="0" borderId="0" xfId="5" applyAlignment="1">
      <alignment horizontal="center"/>
    </xf>
    <xf numFmtId="0" fontId="48" fillId="0" borderId="0" xfId="5" applyFont="1" applyAlignment="1">
      <alignment horizontal="center" vertical="center"/>
    </xf>
    <xf numFmtId="0" fontId="0" fillId="0" borderId="0" xfId="0" applyAlignment="1">
      <alignment vertical="top"/>
    </xf>
    <xf numFmtId="0" fontId="54" fillId="0" borderId="0" xfId="0" applyFont="1" applyAlignment="1">
      <alignment horizontal="left" vertical="top" wrapText="1"/>
    </xf>
    <xf numFmtId="0" fontId="54" fillId="0" borderId="0" xfId="0" applyFont="1" applyAlignment="1">
      <alignment vertical="top"/>
    </xf>
    <xf numFmtId="0" fontId="46" fillId="14" borderId="24" xfId="0" applyFont="1" applyFill="1" applyBorder="1" applyAlignment="1" applyProtection="1">
      <alignment vertical="top" wrapText="1"/>
      <protection locked="0"/>
    </xf>
    <xf numFmtId="0" fontId="46" fillId="14" borderId="11" xfId="0" applyFont="1" applyFill="1" applyBorder="1" applyAlignment="1" applyProtection="1">
      <alignment vertical="top" wrapText="1"/>
      <protection locked="0"/>
    </xf>
    <xf numFmtId="0" fontId="47" fillId="14" borderId="11" xfId="0" applyFont="1" applyFill="1" applyBorder="1" applyAlignment="1" applyProtection="1">
      <alignment vertical="top" wrapText="1"/>
      <protection locked="0"/>
    </xf>
    <xf numFmtId="0" fontId="51" fillId="14" borderId="11" xfId="0" applyFont="1" applyFill="1" applyBorder="1" applyAlignment="1" applyProtection="1">
      <alignment vertical="top" wrapText="1"/>
      <protection locked="0"/>
    </xf>
    <xf numFmtId="0" fontId="47" fillId="0" borderId="11" xfId="0" applyFont="1" applyBorder="1" applyAlignment="1" applyProtection="1">
      <alignment vertical="top" wrapText="1"/>
      <protection locked="0"/>
    </xf>
    <xf numFmtId="0" fontId="58" fillId="21" borderId="22" xfId="0" applyFont="1" applyFill="1" applyBorder="1" applyAlignment="1">
      <alignment horizontal="center" vertical="center"/>
    </xf>
    <xf numFmtId="0" fontId="21" fillId="21" borderId="22" xfId="0" applyFont="1" applyFill="1" applyBorder="1" applyAlignment="1">
      <alignment horizontal="center"/>
    </xf>
    <xf numFmtId="1" fontId="28" fillId="21" borderId="21" xfId="0" applyNumberFormat="1" applyFont="1" applyFill="1" applyBorder="1" applyAlignment="1" applyProtection="1">
      <alignment horizontal="right" vertical="center"/>
      <protection locked="0"/>
    </xf>
    <xf numFmtId="0" fontId="22" fillId="21" borderId="5" xfId="0" applyFont="1" applyFill="1" applyBorder="1" applyAlignment="1" applyProtection="1">
      <alignment horizontal="center" vertical="top" wrapText="1"/>
      <protection locked="0"/>
    </xf>
    <xf numFmtId="0" fontId="22" fillId="21" borderId="4" xfId="0" applyFont="1" applyFill="1" applyBorder="1" applyAlignment="1" applyProtection="1">
      <alignment horizontal="center" vertical="top" wrapText="1"/>
      <protection locked="0"/>
    </xf>
    <xf numFmtId="0" fontId="22" fillId="21" borderId="2" xfId="0" applyFont="1" applyFill="1" applyBorder="1" applyAlignment="1">
      <alignment vertical="top" wrapText="1"/>
    </xf>
    <xf numFmtId="0" fontId="22" fillId="21" borderId="12" xfId="0" applyFont="1" applyFill="1" applyBorder="1" applyAlignment="1">
      <alignment vertical="top" wrapText="1"/>
    </xf>
    <xf numFmtId="0" fontId="22" fillId="21" borderId="10" xfId="0" applyFont="1" applyFill="1" applyBorder="1" applyAlignment="1">
      <alignment horizontal="center" vertical="top" wrapText="1"/>
    </xf>
    <xf numFmtId="0" fontId="22" fillId="21" borderId="4" xfId="0" applyFont="1" applyFill="1" applyBorder="1" applyAlignment="1">
      <alignment horizontal="center" vertical="top" wrapText="1"/>
    </xf>
    <xf numFmtId="0" fontId="22" fillId="21" borderId="13" xfId="0" applyFont="1" applyFill="1" applyBorder="1" applyAlignment="1">
      <alignment horizontal="center" vertical="top" wrapText="1"/>
    </xf>
    <xf numFmtId="0" fontId="3" fillId="21" borderId="9" xfId="0" applyFont="1" applyFill="1" applyBorder="1" applyAlignment="1" applyProtection="1">
      <alignment horizontal="center" vertical="top" wrapText="1"/>
      <protection locked="0"/>
    </xf>
    <xf numFmtId="0" fontId="3" fillId="21" borderId="15" xfId="0" applyFont="1" applyFill="1" applyBorder="1" applyAlignment="1" applyProtection="1">
      <alignment horizontal="center" vertical="top" wrapText="1"/>
      <protection locked="0"/>
    </xf>
    <xf numFmtId="0" fontId="3" fillId="21" borderId="10" xfId="0" applyFont="1" applyFill="1" applyBorder="1" applyAlignment="1" applyProtection="1">
      <alignment horizontal="center" vertical="top" wrapText="1"/>
      <protection locked="0"/>
    </xf>
    <xf numFmtId="0" fontId="3" fillId="21" borderId="4" xfId="0" applyFont="1" applyFill="1" applyBorder="1" applyAlignment="1" applyProtection="1">
      <alignment horizontal="center" vertical="top" wrapText="1"/>
      <protection locked="0"/>
    </xf>
    <xf numFmtId="0" fontId="3" fillId="21" borderId="5" xfId="0" applyFont="1" applyFill="1" applyBorder="1" applyAlignment="1" applyProtection="1">
      <alignment horizontal="center" vertical="top" wrapText="1"/>
      <protection locked="0"/>
    </xf>
    <xf numFmtId="0" fontId="3" fillId="21" borderId="6" xfId="0" applyFont="1" applyFill="1" applyBorder="1" applyAlignment="1" applyProtection="1">
      <alignment horizontal="center" vertical="top" wrapText="1"/>
      <protection locked="0"/>
    </xf>
    <xf numFmtId="0" fontId="3" fillId="0" borderId="50" xfId="0" applyFont="1" applyBorder="1" applyAlignment="1" applyProtection="1">
      <alignment horizontal="left" wrapText="1"/>
      <protection locked="0"/>
    </xf>
    <xf numFmtId="0" fontId="3" fillId="0" borderId="50" xfId="0" applyFont="1" applyBorder="1" applyAlignment="1">
      <alignment horizontal="right" wrapText="1"/>
    </xf>
    <xf numFmtId="0" fontId="1" fillId="0" borderId="0" xfId="7"/>
    <xf numFmtId="0" fontId="1" fillId="0" borderId="0" xfId="7" applyAlignment="1">
      <alignment vertical="center"/>
    </xf>
    <xf numFmtId="0" fontId="59" fillId="0" borderId="0" xfId="7" applyFont="1" applyAlignment="1">
      <alignment vertical="center"/>
    </xf>
    <xf numFmtId="0" fontId="32" fillId="0" borderId="0" xfId="7" applyFont="1" applyAlignment="1">
      <alignment horizontal="left" vertical="top" wrapText="1"/>
    </xf>
    <xf numFmtId="0" fontId="1" fillId="0" borderId="0" xfId="8"/>
    <xf numFmtId="0" fontId="30" fillId="0" borderId="0" xfId="8" applyFont="1" applyAlignment="1">
      <alignment vertical="top" wrapText="1"/>
    </xf>
    <xf numFmtId="0" fontId="31" fillId="0" borderId="0" xfId="7" applyFont="1"/>
    <xf numFmtId="0" fontId="35" fillId="0" borderId="0" xfId="8" applyFont="1" applyAlignment="1">
      <alignment vertical="top" wrapText="1"/>
    </xf>
    <xf numFmtId="0" fontId="3" fillId="0" borderId="0" xfId="7" applyFont="1" applyAlignment="1">
      <alignment vertical="top" wrapText="1"/>
    </xf>
    <xf numFmtId="0" fontId="1" fillId="0" borderId="0" xfId="7" applyAlignment="1">
      <alignment vertical="top" wrapText="1"/>
    </xf>
    <xf numFmtId="0" fontId="2" fillId="0" borderId="0" xfId="7" applyFont="1" applyAlignment="1">
      <alignment horizontal="left" vertical="top" wrapText="1"/>
    </xf>
    <xf numFmtId="0" fontId="1" fillId="0" borderId="0" xfId="7" applyAlignment="1">
      <alignment horizontal="left" vertical="top" wrapText="1"/>
    </xf>
    <xf numFmtId="0" fontId="30" fillId="0" borderId="0" xfId="8" applyFont="1" applyAlignment="1">
      <alignment vertical="center" wrapText="1"/>
    </xf>
    <xf numFmtId="0" fontId="30" fillId="0" borderId="0" xfId="8" applyFont="1" applyAlignment="1">
      <alignment horizontal="center" vertical="center" wrapText="1"/>
    </xf>
    <xf numFmtId="0" fontId="28" fillId="21" borderId="25" xfId="8" applyFont="1" applyFill="1" applyBorder="1" applyAlignment="1">
      <alignment horizontal="center" vertical="center" wrapText="1"/>
    </xf>
    <xf numFmtId="0" fontId="31" fillId="0" borderId="0" xfId="8" applyFont="1" applyAlignment="1">
      <alignment vertical="center"/>
    </xf>
    <xf numFmtId="0" fontId="43" fillId="0" borderId="0" xfId="8" applyFont="1" applyAlignment="1">
      <alignment vertical="center" wrapText="1"/>
    </xf>
    <xf numFmtId="0" fontId="28" fillId="0" borderId="0" xfId="8" applyFont="1" applyAlignment="1">
      <alignment vertical="center" wrapText="1"/>
    </xf>
    <xf numFmtId="0" fontId="31" fillId="0" borderId="0" xfId="7" applyFont="1" applyAlignment="1">
      <alignment vertical="center"/>
    </xf>
    <xf numFmtId="0" fontId="31" fillId="0" borderId="0" xfId="8" applyFont="1"/>
    <xf numFmtId="0" fontId="34" fillId="0" borderId="0" xfId="8" applyFont="1" applyAlignment="1">
      <alignment vertical="top" wrapText="1"/>
    </xf>
    <xf numFmtId="0" fontId="1" fillId="0" borderId="0" xfId="8" applyAlignment="1">
      <alignment vertical="top" wrapText="1"/>
    </xf>
    <xf numFmtId="0" fontId="31" fillId="0" borderId="0" xfId="8" applyFont="1" applyAlignment="1">
      <alignment vertical="center" wrapText="1"/>
    </xf>
    <xf numFmtId="0" fontId="3" fillId="0" borderId="0" xfId="8" applyFont="1" applyAlignment="1">
      <alignment vertical="top" wrapText="1"/>
    </xf>
    <xf numFmtId="0" fontId="5" fillId="0" borderId="0" xfId="7" applyFont="1"/>
    <xf numFmtId="0" fontId="1" fillId="0" borderId="0" xfId="7" applyAlignment="1">
      <alignment horizontal="left" vertical="center"/>
    </xf>
    <xf numFmtId="1" fontId="25" fillId="0" borderId="0" xfId="0" applyNumberFormat="1" applyFont="1" applyProtection="1">
      <protection hidden="1"/>
    </xf>
    <xf numFmtId="1" fontId="49" fillId="20" borderId="0" xfId="0" applyNumberFormat="1" applyFont="1" applyFill="1" applyAlignment="1" applyProtection="1">
      <alignment horizontal="center"/>
      <protection hidden="1"/>
    </xf>
    <xf numFmtId="0" fontId="3" fillId="22" borderId="0" xfId="7" applyFont="1" applyFill="1" applyAlignment="1">
      <alignment vertical="top" wrapText="1"/>
    </xf>
    <xf numFmtId="0" fontId="1" fillId="22" borderId="0" xfId="7" applyFill="1" applyAlignment="1">
      <alignment vertical="top" wrapText="1"/>
    </xf>
    <xf numFmtId="0" fontId="1" fillId="22" borderId="0" xfId="7" applyFill="1"/>
    <xf numFmtId="0" fontId="48" fillId="0" borderId="45" xfId="5" applyFont="1" applyBorder="1" applyAlignment="1" applyProtection="1">
      <alignment horizontal="center" vertical="center" wrapText="1"/>
      <protection locked="0"/>
    </xf>
    <xf numFmtId="0" fontId="0" fillId="0" borderId="0" xfId="0" applyAlignment="1">
      <alignment horizontal="left" vertical="center" wrapText="1"/>
    </xf>
    <xf numFmtId="0" fontId="13" fillId="0" borderId="0" xfId="0" applyFont="1" applyAlignment="1">
      <alignment horizontal="left" vertical="center" wrapText="1"/>
    </xf>
    <xf numFmtId="0" fontId="13" fillId="0" borderId="0" xfId="0" applyFont="1" applyAlignment="1">
      <alignment vertical="center"/>
    </xf>
    <xf numFmtId="0" fontId="0" fillId="0" borderId="0" xfId="0" applyAlignment="1">
      <alignment horizontal="left" vertical="center"/>
    </xf>
    <xf numFmtId="0" fontId="9" fillId="0" borderId="0" xfId="2" applyAlignment="1" applyProtection="1">
      <alignment horizontal="left" vertical="center"/>
    </xf>
    <xf numFmtId="0" fontId="65" fillId="0" borderId="0" xfId="0" applyFont="1" applyAlignment="1">
      <alignment horizontal="left" vertical="top" wrapText="1"/>
    </xf>
    <xf numFmtId="0" fontId="3" fillId="0" borderId="54" xfId="0" applyFont="1" applyBorder="1" applyAlignment="1">
      <alignment horizontal="right" wrapText="1"/>
    </xf>
    <xf numFmtId="0" fontId="0" fillId="0" borderId="66" xfId="0" applyBorder="1" applyAlignment="1" applyProtection="1">
      <alignment horizontal="left" vertical="top" wrapText="1"/>
      <protection locked="0"/>
    </xf>
    <xf numFmtId="0" fontId="9" fillId="0" borderId="67" xfId="2" applyBorder="1" applyAlignment="1" applyProtection="1">
      <alignment horizontal="left" vertical="top" wrapText="1"/>
      <protection locked="0"/>
    </xf>
    <xf numFmtId="14" fontId="0" fillId="0" borderId="66" xfId="0" applyNumberFormat="1" applyBorder="1" applyAlignment="1" applyProtection="1">
      <alignment horizontal="left" vertical="top" wrapText="1"/>
      <protection locked="0"/>
    </xf>
    <xf numFmtId="0" fontId="3" fillId="0" borderId="68" xfId="0" applyFont="1" applyBorder="1" applyAlignment="1">
      <alignment horizontal="right" wrapText="1"/>
    </xf>
    <xf numFmtId="0" fontId="0" fillId="0" borderId="69" xfId="0" applyBorder="1" applyAlignment="1" applyProtection="1">
      <alignment horizontal="left" vertical="top" wrapText="1"/>
      <protection locked="0"/>
    </xf>
    <xf numFmtId="0" fontId="3" fillId="0" borderId="54" xfId="0" applyFont="1" applyBorder="1" applyAlignment="1">
      <alignment wrapText="1"/>
    </xf>
    <xf numFmtId="0" fontId="3" fillId="0" borderId="0" xfId="0" applyFont="1" applyAlignment="1">
      <alignment wrapText="1"/>
    </xf>
    <xf numFmtId="0" fontId="0" fillId="0" borderId="0" xfId="0" applyAlignment="1">
      <alignment wrapText="1"/>
    </xf>
    <xf numFmtId="0" fontId="0" fillId="0" borderId="55" xfId="0" applyBorder="1" applyAlignment="1">
      <alignment horizontal="left" vertical="top" wrapText="1"/>
    </xf>
    <xf numFmtId="0" fontId="65" fillId="0" borderId="0" xfId="0" applyFont="1" applyAlignment="1">
      <alignment horizontal="left" vertical="center" wrapText="1"/>
    </xf>
    <xf numFmtId="0" fontId="65" fillId="0" borderId="0" xfId="0" applyFont="1" applyAlignment="1">
      <alignment vertical="center"/>
    </xf>
    <xf numFmtId="0" fontId="65" fillId="0" borderId="0" xfId="0" applyFont="1"/>
    <xf numFmtId="0" fontId="66" fillId="0" borderId="0" xfId="5" applyFont="1" applyAlignment="1">
      <alignment horizontal="left" vertical="center" wrapText="1"/>
    </xf>
    <xf numFmtId="0" fontId="55" fillId="0" borderId="77" xfId="5" applyFont="1" applyBorder="1" applyAlignment="1">
      <alignment horizontal="right" vertical="center" wrapText="1"/>
    </xf>
    <xf numFmtId="0" fontId="55" fillId="0" borderId="0" xfId="5" applyFont="1" applyAlignment="1">
      <alignment horizontal="right" vertical="center" wrapText="1"/>
    </xf>
    <xf numFmtId="0" fontId="45" fillId="0" borderId="79" xfId="5" applyBorder="1" applyAlignment="1">
      <alignment horizontal="center" vertical="center"/>
    </xf>
    <xf numFmtId="0" fontId="45" fillId="0" borderId="80" xfId="5" applyBorder="1" applyAlignment="1">
      <alignment horizontal="center" vertical="center"/>
    </xf>
    <xf numFmtId="0" fontId="45" fillId="0" borderId="81" xfId="5" applyBorder="1" applyAlignment="1">
      <alignment horizontal="center" vertical="center"/>
    </xf>
    <xf numFmtId="0" fontId="48" fillId="0" borderId="0" xfId="5" applyFont="1" applyAlignment="1" applyProtection="1">
      <alignment horizontal="left" vertical="center" wrapText="1"/>
      <protection locked="0"/>
    </xf>
    <xf numFmtId="0" fontId="48" fillId="0" borderId="78" xfId="5" applyFont="1" applyBorder="1" applyAlignment="1" applyProtection="1">
      <alignment horizontal="left" vertical="center" wrapText="1"/>
      <protection locked="0"/>
    </xf>
    <xf numFmtId="14" fontId="0" fillId="0" borderId="55" xfId="0" applyNumberFormat="1" applyBorder="1" applyAlignment="1" applyProtection="1">
      <alignment horizontal="left" vertical="top" wrapText="1"/>
      <protection locked="0"/>
    </xf>
    <xf numFmtId="0" fontId="5" fillId="0" borderId="56" xfId="7" applyFont="1" applyBorder="1" applyAlignment="1">
      <alignment vertical="top" wrapText="1"/>
    </xf>
    <xf numFmtId="0" fontId="5" fillId="0" borderId="57" xfId="7" applyFont="1" applyBorder="1" applyAlignment="1">
      <alignment vertical="top" wrapText="1"/>
    </xf>
    <xf numFmtId="0" fontId="1" fillId="0" borderId="54" xfId="8" applyBorder="1"/>
    <xf numFmtId="0" fontId="1" fillId="0" borderId="55" xfId="8" applyBorder="1"/>
    <xf numFmtId="0" fontId="30" fillId="0" borderId="54" xfId="8" applyFont="1" applyBorder="1" applyAlignment="1">
      <alignment vertical="top" wrapText="1"/>
    </xf>
    <xf numFmtId="0" fontId="31" fillId="0" borderId="0" xfId="8" applyFont="1" applyAlignment="1">
      <alignment vertical="top" wrapText="1"/>
    </xf>
    <xf numFmtId="0" fontId="31" fillId="0" borderId="55" xfId="8" applyFont="1" applyBorder="1" applyAlignment="1">
      <alignment vertical="top" wrapText="1"/>
    </xf>
    <xf numFmtId="0" fontId="30" fillId="0" borderId="54" xfId="7" applyFont="1" applyBorder="1" applyAlignment="1">
      <alignment vertical="top" wrapText="1"/>
    </xf>
    <xf numFmtId="0" fontId="31" fillId="0" borderId="0" xfId="7" applyFont="1" applyAlignment="1">
      <alignment vertical="top" wrapText="1"/>
    </xf>
    <xf numFmtId="0" fontId="31" fillId="0" borderId="55" xfId="7" applyFont="1" applyBorder="1" applyAlignment="1">
      <alignment vertical="top" wrapText="1"/>
    </xf>
    <xf numFmtId="0" fontId="35" fillId="0" borderId="0" xfId="8" applyFont="1" applyAlignment="1">
      <alignment horizontal="left" vertical="top" wrapText="1"/>
    </xf>
    <xf numFmtId="0" fontId="1" fillId="0" borderId="56" xfId="8" applyBorder="1"/>
    <xf numFmtId="0" fontId="65" fillId="0" borderId="0" xfId="8" applyFont="1" applyAlignment="1">
      <alignment vertical="top" wrapText="1"/>
    </xf>
    <xf numFmtId="0" fontId="29" fillId="0" borderId="25" xfId="8" applyFont="1" applyBorder="1" applyAlignment="1">
      <alignment horizontal="center" vertical="top" wrapText="1"/>
    </xf>
    <xf numFmtId="0" fontId="73" fillId="0" borderId="31" xfId="8" applyFont="1" applyBorder="1" applyAlignment="1">
      <alignment vertical="top" wrapText="1"/>
    </xf>
    <xf numFmtId="0" fontId="74" fillId="0" borderId="0" xfId="8" applyFont="1" applyAlignment="1">
      <alignment vertical="top" wrapText="1"/>
    </xf>
    <xf numFmtId="0" fontId="75" fillId="0" borderId="0" xfId="8" applyFont="1" applyAlignment="1">
      <alignment vertical="top" wrapText="1"/>
    </xf>
    <xf numFmtId="0" fontId="53" fillId="0" borderId="25" xfId="8" applyFont="1" applyBorder="1" applyAlignment="1">
      <alignment vertical="top" wrapText="1"/>
    </xf>
    <xf numFmtId="0" fontId="1" fillId="0" borderId="0" xfId="0" applyFont="1" applyAlignment="1">
      <alignment horizontal="left" vertical="center" wrapText="1"/>
    </xf>
    <xf numFmtId="167" fontId="5" fillId="0" borderId="66" xfId="0" applyNumberFormat="1" applyFont="1" applyBorder="1" applyAlignment="1" applyProtection="1">
      <alignment horizontal="left" vertical="center" wrapText="1"/>
      <protection locked="0"/>
    </xf>
    <xf numFmtId="0" fontId="5" fillId="0" borderId="66" xfId="0" applyFont="1" applyBorder="1" applyAlignment="1" applyProtection="1">
      <alignment horizontal="left" vertical="center" wrapText="1"/>
      <protection locked="0"/>
    </xf>
    <xf numFmtId="0" fontId="3" fillId="23" borderId="82" xfId="0" applyFont="1" applyFill="1" applyBorder="1" applyAlignment="1">
      <alignment horizontal="left" vertical="top" wrapText="1"/>
    </xf>
    <xf numFmtId="0" fontId="3" fillId="23" borderId="56" xfId="0" applyFont="1" applyFill="1" applyBorder="1" applyAlignment="1">
      <alignment horizontal="left" vertical="top" wrapText="1"/>
    </xf>
    <xf numFmtId="1" fontId="3" fillId="23" borderId="3" xfId="0" applyNumberFormat="1" applyFont="1" applyFill="1" applyBorder="1" applyAlignment="1">
      <alignment horizontal="center"/>
    </xf>
    <xf numFmtId="1" fontId="3" fillId="23" borderId="59" xfId="0" applyNumberFormat="1" applyFont="1" applyFill="1" applyBorder="1" applyAlignment="1">
      <alignment horizontal="center"/>
    </xf>
    <xf numFmtId="165" fontId="41" fillId="23" borderId="59" xfId="0" applyNumberFormat="1" applyFont="1" applyFill="1" applyBorder="1" applyAlignment="1">
      <alignment horizontal="center"/>
    </xf>
    <xf numFmtId="0" fontId="41" fillId="23" borderId="59" xfId="0" quotePrefix="1" applyFont="1" applyFill="1" applyBorder="1" applyAlignment="1">
      <alignment horizontal="justify"/>
    </xf>
    <xf numFmtId="164" fontId="41" fillId="23" borderId="3" xfId="0" applyNumberFormat="1" applyFont="1" applyFill="1" applyBorder="1" applyAlignment="1">
      <alignment horizontal="center"/>
    </xf>
    <xf numFmtId="0" fontId="3" fillId="23" borderId="61" xfId="0" applyFont="1" applyFill="1" applyBorder="1" applyAlignment="1">
      <alignment horizontal="right" vertical="top" wrapText="1"/>
    </xf>
    <xf numFmtId="1" fontId="3" fillId="23" borderId="3" xfId="0" applyNumberFormat="1" applyFont="1" applyFill="1" applyBorder="1" applyAlignment="1" applyProtection="1">
      <alignment horizontal="center"/>
      <protection locked="0"/>
    </xf>
    <xf numFmtId="1" fontId="3" fillId="23" borderId="45" xfId="0" applyNumberFormat="1" applyFont="1" applyFill="1" applyBorder="1" applyAlignment="1" applyProtection="1">
      <alignment horizontal="center"/>
      <protection locked="0"/>
    </xf>
    <xf numFmtId="165" fontId="41" fillId="23" borderId="45" xfId="0" applyNumberFormat="1" applyFont="1" applyFill="1" applyBorder="1" applyAlignment="1">
      <alignment horizontal="center"/>
    </xf>
    <xf numFmtId="0" fontId="41" fillId="23" borderId="45" xfId="0" quotePrefix="1" applyFont="1" applyFill="1" applyBorder="1" applyAlignment="1">
      <alignment horizontal="justify"/>
    </xf>
    <xf numFmtId="164" fontId="40" fillId="23" borderId="63" xfId="0" applyNumberFormat="1" applyFont="1" applyFill="1" applyBorder="1" applyAlignment="1">
      <alignment horizontal="right" vertical="top" wrapText="1"/>
    </xf>
    <xf numFmtId="0" fontId="78" fillId="0" borderId="0" xfId="0" applyFont="1" applyAlignment="1">
      <alignment horizontal="center" vertical="center" wrapText="1"/>
    </xf>
    <xf numFmtId="0" fontId="78" fillId="0" borderId="0" xfId="0" applyFont="1" applyAlignment="1">
      <alignment horizontal="center" vertical="center"/>
    </xf>
    <xf numFmtId="0" fontId="65" fillId="23" borderId="54" xfId="0" applyFont="1" applyFill="1" applyBorder="1" applyAlignment="1">
      <alignment vertical="center" wrapText="1"/>
    </xf>
    <xf numFmtId="0" fontId="65" fillId="23" borderId="0" xfId="0" applyFont="1" applyFill="1" applyAlignment="1">
      <alignment vertical="center" wrapText="1"/>
    </xf>
    <xf numFmtId="0" fontId="60" fillId="24" borderId="0" xfId="5" applyFont="1" applyFill="1" applyAlignment="1">
      <alignment vertical="center"/>
    </xf>
    <xf numFmtId="0" fontId="53" fillId="0" borderId="19" xfId="8" applyFont="1" applyBorder="1" applyAlignment="1">
      <alignment horizontal="left" vertical="top" wrapText="1"/>
    </xf>
    <xf numFmtId="0" fontId="53" fillId="0" borderId="20" xfId="8" applyFont="1" applyBorder="1" applyAlignment="1">
      <alignment vertical="top" wrapText="1"/>
    </xf>
    <xf numFmtId="0" fontId="22" fillId="21" borderId="19" xfId="8" applyFont="1" applyFill="1" applyBorder="1" applyAlignment="1">
      <alignment horizontal="left" vertical="top" wrapText="1"/>
    </xf>
    <xf numFmtId="0" fontId="5" fillId="21" borderId="20" xfId="8" applyFont="1" applyFill="1" applyBorder="1" applyAlignment="1">
      <alignment vertical="top" wrapText="1"/>
    </xf>
    <xf numFmtId="0" fontId="76" fillId="21" borderId="10" xfId="0" applyFont="1" applyFill="1" applyBorder="1" applyAlignment="1">
      <alignment horizontal="left" vertical="top" wrapText="1"/>
    </xf>
    <xf numFmtId="0" fontId="76" fillId="21" borderId="2" xfId="0" applyFont="1" applyFill="1" applyBorder="1" applyAlignment="1">
      <alignment horizontal="left" vertical="top" wrapText="1"/>
    </xf>
    <xf numFmtId="0" fontId="76" fillId="21" borderId="11" xfId="0" applyFont="1" applyFill="1" applyBorder="1" applyAlignment="1">
      <alignment horizontal="left" vertical="top" wrapText="1"/>
    </xf>
    <xf numFmtId="0" fontId="18" fillId="0" borderId="0" xfId="0" applyFont="1" applyAlignment="1">
      <alignment horizontal="right"/>
    </xf>
    <xf numFmtId="0" fontId="22" fillId="21" borderId="9" xfId="0" applyFont="1" applyFill="1" applyBorder="1" applyAlignment="1">
      <alignment horizontal="right" vertical="top" wrapText="1"/>
    </xf>
    <xf numFmtId="0" fontId="22" fillId="21" borderId="12" xfId="0" applyFont="1" applyFill="1" applyBorder="1" applyAlignment="1">
      <alignment horizontal="right" vertical="top" wrapText="1"/>
    </xf>
    <xf numFmtId="0" fontId="33" fillId="21" borderId="21" xfId="0" applyFont="1" applyFill="1" applyBorder="1" applyAlignment="1">
      <alignment horizontal="center" vertical="center"/>
    </xf>
    <xf numFmtId="0" fontId="28" fillId="21" borderId="21" xfId="0" applyFont="1" applyFill="1" applyBorder="1" applyAlignment="1">
      <alignment horizontal="center" vertical="center"/>
    </xf>
    <xf numFmtId="0" fontId="22" fillId="21" borderId="23" xfId="0" applyFont="1" applyFill="1" applyBorder="1" applyAlignment="1">
      <alignment horizontal="right" vertical="top" wrapText="1"/>
    </xf>
    <xf numFmtId="0" fontId="22" fillId="21" borderId="24" xfId="0" applyFont="1" applyFill="1" applyBorder="1" applyAlignment="1">
      <alignment horizontal="right" vertical="top" wrapText="1"/>
    </xf>
    <xf numFmtId="0" fontId="47" fillId="14" borderId="10" xfId="0" applyFont="1" applyFill="1" applyBorder="1" applyAlignment="1" applyProtection="1">
      <alignment horizontal="left" vertical="top" wrapText="1"/>
      <protection locked="0"/>
    </xf>
    <xf numFmtId="0" fontId="47" fillId="14" borderId="2" xfId="0" applyFont="1" applyFill="1" applyBorder="1" applyAlignment="1" applyProtection="1">
      <alignment horizontal="left" vertical="top" wrapText="1"/>
      <protection locked="0"/>
    </xf>
    <xf numFmtId="0" fontId="47" fillId="14" borderId="11" xfId="0" applyFont="1" applyFill="1" applyBorder="1" applyAlignment="1" applyProtection="1">
      <alignment horizontal="left" vertical="top" wrapText="1"/>
      <protection locked="0"/>
    </xf>
    <xf numFmtId="0" fontId="50" fillId="0" borderId="7" xfId="0" applyFont="1" applyBorder="1" applyAlignment="1" applyProtection="1">
      <alignment horizontal="left" vertical="top" wrapText="1"/>
      <protection locked="0"/>
    </xf>
    <xf numFmtId="0" fontId="50" fillId="0" borderId="13" xfId="0" applyFont="1" applyBorder="1" applyAlignment="1" applyProtection="1">
      <alignment horizontal="left" vertical="top" wrapText="1"/>
      <protection locked="0"/>
    </xf>
    <xf numFmtId="0" fontId="50" fillId="0" borderId="9" xfId="0" applyFont="1" applyBorder="1" applyAlignment="1" applyProtection="1">
      <alignment horizontal="left" vertical="top" wrapText="1"/>
      <protection locked="0"/>
    </xf>
    <xf numFmtId="0" fontId="50" fillId="0" borderId="12" xfId="0" applyFont="1" applyBorder="1" applyAlignment="1" applyProtection="1">
      <alignment horizontal="left" vertical="top" wrapText="1"/>
      <protection locked="0"/>
    </xf>
    <xf numFmtId="0" fontId="22" fillId="21" borderId="10" xfId="0" applyFont="1" applyFill="1" applyBorder="1" applyAlignment="1">
      <alignment horizontal="right" vertical="top" wrapText="1"/>
    </xf>
    <xf numFmtId="0" fontId="22" fillId="21" borderId="11" xfId="0" applyFont="1" applyFill="1" applyBorder="1" applyAlignment="1">
      <alignment horizontal="right" vertical="top" wrapText="1"/>
    </xf>
    <xf numFmtId="0" fontId="22" fillId="21" borderId="7" xfId="0" applyFont="1" applyFill="1" applyBorder="1" applyAlignment="1">
      <alignment horizontal="right" vertical="top" wrapText="1"/>
    </xf>
    <xf numFmtId="0" fontId="22" fillId="21" borderId="13" xfId="0" applyFont="1" applyFill="1" applyBorder="1" applyAlignment="1">
      <alignment horizontal="right" vertical="top" wrapText="1"/>
    </xf>
    <xf numFmtId="0" fontId="8" fillId="5" borderId="2" xfId="0" applyFont="1" applyFill="1" applyBorder="1" applyAlignment="1" applyProtection="1">
      <alignment horizontal="center" vertical="top" wrapText="1"/>
      <protection locked="0"/>
    </xf>
    <xf numFmtId="0" fontId="8" fillId="5" borderId="11" xfId="0" applyFont="1" applyFill="1" applyBorder="1" applyAlignment="1" applyProtection="1">
      <alignment horizontal="center" vertical="top" wrapText="1"/>
      <protection locked="0"/>
    </xf>
    <xf numFmtId="0" fontId="3" fillId="5" borderId="10" xfId="0" applyFont="1" applyFill="1" applyBorder="1" applyAlignment="1" applyProtection="1">
      <alignment horizontal="left" vertical="top" wrapText="1"/>
      <protection locked="0"/>
    </xf>
    <xf numFmtId="0" fontId="3" fillId="5" borderId="11" xfId="0" applyFont="1" applyFill="1" applyBorder="1" applyAlignment="1" applyProtection="1">
      <alignment horizontal="left" vertical="top" wrapText="1"/>
      <protection locked="0"/>
    </xf>
    <xf numFmtId="0" fontId="47" fillId="0" borderId="10" xfId="0" applyFont="1" applyBorder="1" applyAlignment="1" applyProtection="1">
      <alignment vertical="top" wrapText="1"/>
      <protection locked="0"/>
    </xf>
    <xf numFmtId="0" fontId="47" fillId="0" borderId="11" xfId="0" applyFont="1" applyBorder="1" applyAlignment="1" applyProtection="1">
      <alignment vertical="top" wrapText="1"/>
      <protection locked="0"/>
    </xf>
    <xf numFmtId="0" fontId="8" fillId="5" borderId="10" xfId="0" applyFont="1" applyFill="1" applyBorder="1" applyAlignment="1">
      <alignment vertical="top" wrapText="1"/>
    </xf>
    <xf numFmtId="0" fontId="8" fillId="5" borderId="2" xfId="0" applyFont="1" applyFill="1" applyBorder="1" applyAlignment="1">
      <alignment vertical="top" wrapText="1"/>
    </xf>
    <xf numFmtId="0" fontId="8" fillId="5" borderId="11" xfId="0" applyFont="1" applyFill="1" applyBorder="1" applyAlignment="1">
      <alignment vertical="top" wrapText="1"/>
    </xf>
    <xf numFmtId="0" fontId="8" fillId="5" borderId="10" xfId="0" applyFont="1" applyFill="1" applyBorder="1" applyAlignment="1" applyProtection="1">
      <alignment vertical="top" wrapText="1"/>
      <protection locked="0"/>
    </xf>
    <xf numFmtId="0" fontId="8" fillId="5" borderId="2" xfId="0" applyFont="1" applyFill="1" applyBorder="1" applyAlignment="1" applyProtection="1">
      <alignment vertical="top" wrapText="1"/>
      <protection locked="0"/>
    </xf>
    <xf numFmtId="0" fontId="8" fillId="5" borderId="11" xfId="0" applyFont="1" applyFill="1" applyBorder="1" applyAlignment="1" applyProtection="1">
      <alignment vertical="top" wrapText="1"/>
      <protection locked="0"/>
    </xf>
    <xf numFmtId="0" fontId="8" fillId="5" borderId="10" xfId="0" applyFont="1" applyFill="1" applyBorder="1" applyAlignment="1" applyProtection="1">
      <alignment horizontal="left" vertical="top" wrapText="1"/>
      <protection locked="0"/>
    </xf>
    <xf numFmtId="0" fontId="8" fillId="5" borderId="2" xfId="0" applyFont="1" applyFill="1" applyBorder="1" applyAlignment="1" applyProtection="1">
      <alignment horizontal="left" vertical="top" wrapText="1"/>
      <protection locked="0"/>
    </xf>
    <xf numFmtId="0" fontId="8" fillId="5" borderId="11" xfId="0" applyFont="1" applyFill="1" applyBorder="1" applyAlignment="1" applyProtection="1">
      <alignment horizontal="left" vertical="top" wrapText="1"/>
      <protection locked="0"/>
    </xf>
    <xf numFmtId="0" fontId="8" fillId="5" borderId="10" xfId="0" applyFont="1" applyFill="1" applyBorder="1" applyAlignment="1">
      <alignment horizontal="left" vertical="top" wrapText="1"/>
    </xf>
    <xf numFmtId="0" fontId="8" fillId="5" borderId="2" xfId="0" applyFont="1" applyFill="1" applyBorder="1" applyAlignment="1">
      <alignment horizontal="left" vertical="top" wrapText="1"/>
    </xf>
    <xf numFmtId="0" fontId="8" fillId="5" borderId="11" xfId="0" applyFont="1" applyFill="1" applyBorder="1" applyAlignment="1">
      <alignment horizontal="left" vertical="top" wrapText="1"/>
    </xf>
    <xf numFmtId="0" fontId="3" fillId="5" borderId="10"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xf numFmtId="0" fontId="47" fillId="0" borderId="10" xfId="0" applyFont="1" applyBorder="1" applyAlignment="1" applyProtection="1">
      <alignment horizontal="left" vertical="top" wrapText="1"/>
      <protection locked="0"/>
    </xf>
    <xf numFmtId="0" fontId="47" fillId="0" borderId="11" xfId="0" applyFont="1" applyBorder="1" applyAlignment="1" applyProtection="1">
      <alignment horizontal="left" vertical="top" wrapText="1"/>
      <protection locked="0"/>
    </xf>
    <xf numFmtId="0" fontId="51" fillId="14" borderId="10" xfId="0" applyFont="1" applyFill="1" applyBorder="1" applyAlignment="1" applyProtection="1">
      <alignment horizontal="left" vertical="top" wrapText="1"/>
      <protection locked="0"/>
    </xf>
    <xf numFmtId="0" fontId="51" fillId="14" borderId="2" xfId="0" applyFont="1" applyFill="1" applyBorder="1" applyAlignment="1" applyProtection="1">
      <alignment horizontal="left" vertical="top" wrapText="1"/>
      <protection locked="0"/>
    </xf>
    <xf numFmtId="0" fontId="51" fillId="14" borderId="11" xfId="0" applyFont="1" applyFill="1" applyBorder="1" applyAlignment="1" applyProtection="1">
      <alignment horizontal="left" vertical="top" wrapText="1"/>
      <protection locked="0"/>
    </xf>
    <xf numFmtId="0" fontId="46" fillId="5" borderId="10" xfId="0" applyFont="1" applyFill="1" applyBorder="1" applyAlignment="1">
      <alignment horizontal="right" vertical="center" wrapText="1"/>
    </xf>
    <xf numFmtId="0" fontId="46" fillId="5" borderId="11" xfId="0" applyFont="1" applyFill="1" applyBorder="1" applyAlignment="1">
      <alignment horizontal="right" vertical="center" wrapText="1"/>
    </xf>
    <xf numFmtId="0" fontId="46" fillId="5" borderId="10" xfId="0" applyFont="1" applyFill="1" applyBorder="1" applyAlignment="1">
      <alignment horizontal="right" vertical="top" wrapText="1"/>
    </xf>
    <xf numFmtId="0" fontId="46" fillId="5" borderId="2" xfId="0" applyFont="1" applyFill="1" applyBorder="1" applyAlignment="1">
      <alignment horizontal="right" vertical="top" wrapText="1"/>
    </xf>
    <xf numFmtId="0" fontId="46" fillId="5" borderId="11" xfId="0" applyFont="1" applyFill="1" applyBorder="1" applyAlignment="1">
      <alignment horizontal="right" vertical="top" wrapText="1"/>
    </xf>
    <xf numFmtId="0" fontId="3" fillId="5" borderId="10" xfId="0" applyFont="1" applyFill="1" applyBorder="1" applyAlignment="1">
      <alignment horizontal="right" vertical="center" wrapText="1"/>
    </xf>
    <xf numFmtId="0" fontId="3" fillId="5" borderId="11" xfId="0" applyFont="1" applyFill="1" applyBorder="1" applyAlignment="1">
      <alignment horizontal="right" vertical="center" wrapText="1"/>
    </xf>
    <xf numFmtId="0" fontId="3" fillId="5" borderId="2" xfId="0" applyFont="1" applyFill="1" applyBorder="1" applyAlignment="1">
      <alignment horizontal="right" vertical="center" wrapText="1"/>
    </xf>
    <xf numFmtId="0" fontId="3" fillId="5" borderId="7" xfId="0" applyFont="1" applyFill="1" applyBorder="1" applyAlignment="1" applyProtection="1">
      <alignment horizontal="left" vertical="top" wrapText="1"/>
      <protection locked="0"/>
    </xf>
    <xf numFmtId="0" fontId="3" fillId="5" borderId="13" xfId="0" applyFont="1" applyFill="1" applyBorder="1" applyAlignment="1" applyProtection="1">
      <alignment horizontal="left" vertical="top" wrapText="1"/>
      <protection locked="0"/>
    </xf>
    <xf numFmtId="0" fontId="46" fillId="5" borderId="2" xfId="0" applyFont="1" applyFill="1" applyBorder="1" applyAlignment="1">
      <alignment horizontal="right" vertical="center" wrapText="1"/>
    </xf>
    <xf numFmtId="0" fontId="20" fillId="21" borderId="0" xfId="0" applyFont="1" applyFill="1" applyAlignment="1">
      <alignment horizontal="center"/>
    </xf>
    <xf numFmtId="0" fontId="69" fillId="0" borderId="10" xfId="0" applyFont="1" applyBorder="1" applyAlignment="1" applyProtection="1">
      <alignment horizontal="left" vertical="top" wrapText="1"/>
      <protection locked="0"/>
    </xf>
    <xf numFmtId="0" fontId="69" fillId="0" borderId="11" xfId="0" applyFont="1" applyBorder="1" applyAlignment="1" applyProtection="1">
      <alignment horizontal="left" vertical="top" wrapText="1"/>
      <protection locked="0"/>
    </xf>
    <xf numFmtId="0" fontId="67" fillId="0" borderId="54" xfId="0" applyFont="1" applyBorder="1" applyAlignment="1">
      <alignment vertical="center" wrapText="1"/>
    </xf>
    <xf numFmtId="0" fontId="67" fillId="0" borderId="0" xfId="0" applyFont="1" applyAlignment="1">
      <alignment vertical="center" wrapText="1"/>
    </xf>
    <xf numFmtId="0" fontId="67" fillId="0" borderId="55" xfId="0" applyFont="1" applyBorder="1" applyAlignment="1">
      <alignment vertical="center" wrapText="1"/>
    </xf>
    <xf numFmtId="0" fontId="1" fillId="0" borderId="56"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58" xfId="0" applyFont="1" applyBorder="1" applyAlignment="1">
      <alignment horizontal="center" vertical="center" wrapText="1"/>
    </xf>
    <xf numFmtId="0" fontId="36" fillId="21" borderId="51" xfId="0" applyFont="1" applyFill="1" applyBorder="1" applyAlignment="1">
      <alignment horizontal="center" vertical="center" wrapText="1"/>
    </xf>
    <xf numFmtId="0" fontId="36" fillId="21" borderId="52" xfId="0" applyFont="1" applyFill="1" applyBorder="1" applyAlignment="1">
      <alignment horizontal="center" vertical="center" wrapText="1"/>
    </xf>
    <xf numFmtId="0" fontId="36" fillId="21" borderId="53" xfId="0" applyFont="1" applyFill="1" applyBorder="1" applyAlignment="1">
      <alignment horizontal="center" vertical="center" wrapText="1"/>
    </xf>
    <xf numFmtId="0" fontId="67" fillId="23" borderId="54" xfId="0" applyFont="1" applyFill="1" applyBorder="1" applyAlignment="1">
      <alignment horizontal="right" vertical="center" wrapText="1"/>
    </xf>
    <xf numFmtId="0" fontId="67" fillId="23" borderId="0" xfId="0" applyFont="1" applyFill="1" applyAlignment="1">
      <alignment horizontal="right" vertical="center" wrapText="1"/>
    </xf>
    <xf numFmtId="0" fontId="65" fillId="0" borderId="54" xfId="0" applyFont="1" applyBorder="1" applyAlignment="1">
      <alignment horizontal="left" vertical="center" wrapText="1"/>
    </xf>
    <xf numFmtId="0" fontId="65" fillId="0" borderId="0" xfId="0" applyFont="1" applyAlignment="1">
      <alignment horizontal="left" vertical="center" wrapText="1"/>
    </xf>
    <xf numFmtId="0" fontId="65" fillId="0" borderId="55" xfId="0" applyFont="1" applyBorder="1" applyAlignment="1">
      <alignment horizontal="left" vertical="center" wrapText="1"/>
    </xf>
    <xf numFmtId="0" fontId="5" fillId="0" borderId="68" xfId="0" applyFont="1" applyBorder="1" applyAlignment="1">
      <alignment horizontal="center" wrapText="1"/>
    </xf>
    <xf numFmtId="0" fontId="5" fillId="0" borderId="50" xfId="0" applyFont="1" applyBorder="1" applyAlignment="1">
      <alignment horizontal="center" wrapText="1"/>
    </xf>
    <xf numFmtId="0" fontId="5" fillId="0" borderId="69" xfId="0" applyFont="1" applyBorder="1" applyAlignment="1">
      <alignment horizontal="center" wrapText="1"/>
    </xf>
    <xf numFmtId="0" fontId="67" fillId="0" borderId="56" xfId="0" applyFont="1" applyBorder="1" applyAlignment="1">
      <alignment vertical="center" wrapText="1"/>
    </xf>
    <xf numFmtId="0" fontId="67" fillId="0" borderId="57" xfId="0" applyFont="1" applyBorder="1" applyAlignment="1">
      <alignment vertical="center" wrapText="1"/>
    </xf>
    <xf numFmtId="0" fontId="67" fillId="0" borderId="58" xfId="0" applyFont="1" applyBorder="1" applyAlignment="1">
      <alignment vertical="center" wrapText="1"/>
    </xf>
    <xf numFmtId="0" fontId="0" fillId="0" borderId="0" xfId="0" applyAlignment="1">
      <alignment vertical="top" wrapText="1"/>
    </xf>
    <xf numFmtId="0" fontId="0" fillId="0" borderId="0" xfId="0" applyAlignment="1">
      <alignment horizontal="center" vertical="top" wrapText="1"/>
    </xf>
    <xf numFmtId="0" fontId="67" fillId="23" borderId="56" xfId="0" applyFont="1" applyFill="1" applyBorder="1" applyAlignment="1">
      <alignment horizontal="right" vertical="center" wrapText="1"/>
    </xf>
    <xf numFmtId="0" fontId="67" fillId="23" borderId="57" xfId="0" applyFont="1" applyFill="1" applyBorder="1" applyAlignment="1">
      <alignment horizontal="right" vertical="center" wrapText="1"/>
    </xf>
    <xf numFmtId="0" fontId="64" fillId="23" borderId="57" xfId="0" applyFont="1" applyFill="1" applyBorder="1" applyAlignment="1">
      <alignment horizontal="left" vertical="center" wrapText="1"/>
    </xf>
    <xf numFmtId="0" fontId="64" fillId="23" borderId="58" xfId="0" applyFont="1" applyFill="1" applyBorder="1" applyAlignment="1">
      <alignment horizontal="left" vertical="center" wrapText="1"/>
    </xf>
    <xf numFmtId="0" fontId="0" fillId="0" borderId="70" xfId="0" applyBorder="1" applyAlignment="1">
      <alignment horizontal="center" vertical="top" wrapText="1"/>
    </xf>
    <xf numFmtId="0" fontId="36" fillId="21" borderId="51" xfId="0" applyFont="1" applyFill="1" applyBorder="1" applyAlignment="1" applyProtection="1">
      <alignment horizontal="center" vertical="top" wrapText="1"/>
      <protection locked="0"/>
    </xf>
    <xf numFmtId="0" fontId="36" fillId="21" borderId="52" xfId="0" applyFont="1" applyFill="1" applyBorder="1" applyAlignment="1" applyProtection="1">
      <alignment horizontal="center" vertical="top" wrapText="1"/>
      <protection locked="0"/>
    </xf>
    <xf numFmtId="0" fontId="36" fillId="21" borderId="53" xfId="0" applyFont="1" applyFill="1" applyBorder="1" applyAlignment="1" applyProtection="1">
      <alignment horizontal="center" vertical="top" wrapText="1"/>
      <protection locked="0"/>
    </xf>
    <xf numFmtId="0" fontId="36" fillId="21" borderId="51" xfId="0" applyFont="1" applyFill="1" applyBorder="1" applyAlignment="1">
      <alignment horizontal="center" vertical="top" wrapText="1"/>
    </xf>
    <xf numFmtId="0" fontId="36" fillId="21" borderId="52" xfId="0" applyFont="1" applyFill="1" applyBorder="1" applyAlignment="1">
      <alignment horizontal="center" vertical="top" wrapText="1"/>
    </xf>
    <xf numFmtId="0" fontId="36" fillId="21" borderId="53" xfId="0" applyFont="1" applyFill="1" applyBorder="1" applyAlignment="1">
      <alignment horizontal="center" vertical="top" wrapText="1"/>
    </xf>
    <xf numFmtId="0" fontId="29" fillId="23" borderId="0" xfId="0" applyFont="1" applyFill="1" applyAlignment="1">
      <alignment horizontal="left" vertical="center" wrapText="1"/>
    </xf>
    <xf numFmtId="0" fontId="29" fillId="23" borderId="55" xfId="0" applyFont="1" applyFill="1" applyBorder="1" applyAlignment="1">
      <alignment horizontal="left" vertical="center" wrapText="1"/>
    </xf>
    <xf numFmtId="0" fontId="77" fillId="21" borderId="51" xfId="0" applyFont="1" applyFill="1" applyBorder="1" applyAlignment="1">
      <alignment horizontal="center" vertical="center" wrapText="1"/>
    </xf>
    <xf numFmtId="0" fontId="77" fillId="21" borderId="52" xfId="0" applyFont="1" applyFill="1" applyBorder="1" applyAlignment="1">
      <alignment horizontal="center" vertical="center" wrapText="1"/>
    </xf>
    <xf numFmtId="0" fontId="77" fillId="21" borderId="53" xfId="0" applyFont="1" applyFill="1" applyBorder="1" applyAlignment="1">
      <alignment horizontal="center" vertical="center" wrapText="1"/>
    </xf>
    <xf numFmtId="0" fontId="57" fillId="21" borderId="51" xfId="0" applyFont="1" applyFill="1" applyBorder="1" applyAlignment="1">
      <alignment horizontal="center" vertical="top" wrapText="1"/>
    </xf>
    <xf numFmtId="0" fontId="57" fillId="21" borderId="52" xfId="0" applyFont="1" applyFill="1" applyBorder="1" applyAlignment="1">
      <alignment horizontal="center" vertical="top" wrapText="1"/>
    </xf>
    <xf numFmtId="0" fontId="57" fillId="21" borderId="53" xfId="0" applyFont="1" applyFill="1" applyBorder="1" applyAlignment="1">
      <alignment horizontal="center" vertical="top" wrapText="1"/>
    </xf>
    <xf numFmtId="0" fontId="65" fillId="0" borderId="54" xfId="0" applyFont="1" applyBorder="1" applyAlignment="1">
      <alignment vertical="top" wrapText="1"/>
    </xf>
    <xf numFmtId="0" fontId="65" fillId="0" borderId="0" xfId="0" applyFont="1" applyAlignment="1">
      <alignment vertical="top" wrapText="1"/>
    </xf>
    <xf numFmtId="0" fontId="65" fillId="0" borderId="55" xfId="0" applyFont="1" applyBorder="1" applyAlignment="1">
      <alignment vertical="top" wrapText="1"/>
    </xf>
    <xf numFmtId="0" fontId="65" fillId="0" borderId="56" xfId="0" applyFont="1" applyBorder="1" applyAlignment="1">
      <alignment vertical="top" wrapText="1"/>
    </xf>
    <xf numFmtId="0" fontId="65" fillId="0" borderId="57" xfId="0" applyFont="1" applyBorder="1" applyAlignment="1">
      <alignment vertical="top" wrapText="1"/>
    </xf>
    <xf numFmtId="0" fontId="65" fillId="0" borderId="58" xfId="0" applyFont="1" applyBorder="1" applyAlignment="1">
      <alignment vertical="top" wrapText="1"/>
    </xf>
    <xf numFmtId="0" fontId="0" fillId="0" borderId="70" xfId="0" applyBorder="1" applyAlignment="1" applyProtection="1">
      <alignment horizontal="center" wrapText="1"/>
      <protection locked="0"/>
    </xf>
    <xf numFmtId="0" fontId="3" fillId="23" borderId="54" xfId="0" applyFont="1" applyFill="1" applyBorder="1" applyAlignment="1">
      <alignment horizontal="center" vertical="center" wrapText="1"/>
    </xf>
    <xf numFmtId="0" fontId="3" fillId="23" borderId="0" xfId="0" applyFont="1" applyFill="1" applyAlignment="1">
      <alignment horizontal="center" vertical="center" wrapText="1"/>
    </xf>
    <xf numFmtId="0" fontId="3" fillId="23" borderId="55" xfId="0" applyFont="1" applyFill="1" applyBorder="1" applyAlignment="1">
      <alignment horizontal="center" vertical="center" wrapText="1"/>
    </xf>
    <xf numFmtId="0" fontId="3" fillId="23" borderId="56" xfId="0" applyFont="1" applyFill="1" applyBorder="1" applyAlignment="1">
      <alignment horizontal="left" vertical="top" wrapText="1"/>
    </xf>
    <xf numFmtId="0" fontId="3" fillId="23" borderId="57" xfId="0" applyFont="1" applyFill="1" applyBorder="1" applyAlignment="1">
      <alignment horizontal="left" vertical="top" wrapText="1"/>
    </xf>
    <xf numFmtId="0" fontId="66" fillId="0" borderId="56" xfId="0" applyFont="1" applyBorder="1" applyAlignment="1">
      <alignment horizontal="left" vertical="top" wrapText="1"/>
    </xf>
    <xf numFmtId="0" fontId="66" fillId="0" borderId="57" xfId="0" applyFont="1" applyBorder="1" applyAlignment="1">
      <alignment horizontal="left" vertical="top" wrapText="1"/>
    </xf>
    <xf numFmtId="0" fontId="66" fillId="0" borderId="58" xfId="0" applyFont="1" applyBorder="1" applyAlignment="1">
      <alignment horizontal="left" vertical="top" wrapText="1"/>
    </xf>
    <xf numFmtId="0" fontId="79" fillId="23" borderId="54" xfId="0" applyFont="1" applyFill="1" applyBorder="1" applyAlignment="1">
      <alignment horizontal="center" vertical="center" wrapText="1"/>
    </xf>
    <xf numFmtId="0" fontId="79" fillId="23" borderId="0" xfId="0" applyFont="1" applyFill="1" applyAlignment="1">
      <alignment horizontal="center" vertical="center" wrapText="1"/>
    </xf>
    <xf numFmtId="0" fontId="79" fillId="23" borderId="55" xfId="0" applyFont="1" applyFill="1" applyBorder="1" applyAlignment="1">
      <alignment horizontal="center" vertical="center" wrapText="1"/>
    </xf>
    <xf numFmtId="0" fontId="24" fillId="23" borderId="51" xfId="0" applyFont="1" applyFill="1" applyBorder="1" applyAlignment="1">
      <alignment horizontal="center" vertical="center" wrapText="1"/>
    </xf>
    <xf numFmtId="0" fontId="24" fillId="23" borderId="52" xfId="0" applyFont="1" applyFill="1" applyBorder="1" applyAlignment="1">
      <alignment horizontal="center" vertical="center" wrapText="1"/>
    </xf>
    <xf numFmtId="0" fontId="24" fillId="23" borderId="53" xfId="0" applyFont="1" applyFill="1" applyBorder="1" applyAlignment="1">
      <alignment horizontal="center" vertical="center" wrapText="1"/>
    </xf>
    <xf numFmtId="0" fontId="36" fillId="21" borderId="54" xfId="0" applyFont="1" applyFill="1" applyBorder="1" applyAlignment="1">
      <alignment horizontal="center" vertical="top" wrapText="1"/>
    </xf>
    <xf numFmtId="0" fontId="36" fillId="21" borderId="0" xfId="0" applyFont="1" applyFill="1" applyAlignment="1">
      <alignment horizontal="center" vertical="top" wrapText="1"/>
    </xf>
    <xf numFmtId="0" fontId="36" fillId="21" borderId="55" xfId="0" applyFont="1" applyFill="1" applyBorder="1" applyAlignment="1">
      <alignment horizontal="center" vertical="top" wrapText="1"/>
    </xf>
    <xf numFmtId="0" fontId="3" fillId="23" borderId="60" xfId="0" applyFont="1" applyFill="1" applyBorder="1" applyAlignment="1">
      <alignment horizontal="right"/>
    </xf>
    <xf numFmtId="0" fontId="3" fillId="23" borderId="59" xfId="0" applyFont="1" applyFill="1" applyBorder="1" applyAlignment="1">
      <alignment horizontal="right"/>
    </xf>
    <xf numFmtId="0" fontId="3" fillId="23" borderId="62" xfId="0" applyFont="1" applyFill="1" applyBorder="1" applyAlignment="1">
      <alignment horizontal="right"/>
    </xf>
    <xf numFmtId="0" fontId="3" fillId="23" borderId="45" xfId="0" applyFont="1" applyFill="1" applyBorder="1" applyAlignment="1">
      <alignment horizontal="right"/>
    </xf>
    <xf numFmtId="0" fontId="1" fillId="23" borderId="56" xfId="0" applyFont="1" applyFill="1" applyBorder="1" applyAlignment="1">
      <alignment horizontal="center" vertical="center"/>
    </xf>
    <xf numFmtId="0" fontId="1" fillId="23" borderId="57" xfId="0" applyFont="1" applyFill="1" applyBorder="1" applyAlignment="1">
      <alignment horizontal="center" vertical="center"/>
    </xf>
    <xf numFmtId="0" fontId="1" fillId="23" borderId="58" xfId="0" applyFont="1" applyFill="1" applyBorder="1" applyAlignment="1">
      <alignment horizontal="center" vertical="center"/>
    </xf>
    <xf numFmtId="0" fontId="8" fillId="23" borderId="70" xfId="0" applyFont="1" applyFill="1" applyBorder="1" applyAlignment="1">
      <alignment vertical="top" wrapText="1"/>
    </xf>
    <xf numFmtId="0" fontId="14" fillId="23" borderId="70" xfId="0" applyFont="1" applyFill="1" applyBorder="1" applyAlignment="1">
      <alignment vertical="top" wrapText="1"/>
    </xf>
    <xf numFmtId="0" fontId="8" fillId="23" borderId="57" xfId="0" applyFont="1" applyFill="1" applyBorder="1" applyAlignment="1">
      <alignment vertical="top" wrapText="1"/>
    </xf>
    <xf numFmtId="0" fontId="14" fillId="23" borderId="57" xfId="0" applyFont="1" applyFill="1" applyBorder="1" applyAlignment="1">
      <alignment vertical="top" wrapText="1"/>
    </xf>
    <xf numFmtId="0" fontId="8" fillId="23" borderId="70" xfId="0" applyFont="1" applyFill="1" applyBorder="1" applyAlignment="1">
      <alignment horizontal="left" vertical="top" wrapText="1"/>
    </xf>
    <xf numFmtId="0" fontId="8" fillId="23" borderId="83" xfId="0" applyFont="1" applyFill="1" applyBorder="1" applyAlignment="1">
      <alignment horizontal="left" vertical="top" wrapText="1"/>
    </xf>
    <xf numFmtId="0" fontId="65" fillId="0" borderId="56" xfId="0" applyFont="1" applyBorder="1" applyAlignment="1">
      <alignment horizontal="left" vertical="top" wrapText="1"/>
    </xf>
    <xf numFmtId="0" fontId="65" fillId="0" borderId="57" xfId="0" applyFont="1" applyBorder="1" applyAlignment="1">
      <alignment horizontal="left" vertical="top" wrapText="1"/>
    </xf>
    <xf numFmtId="0" fontId="65" fillId="0" borderId="58" xfId="0" applyFont="1" applyBorder="1" applyAlignment="1">
      <alignment horizontal="left" vertical="top" wrapText="1"/>
    </xf>
    <xf numFmtId="0" fontId="65" fillId="0" borderId="56" xfId="0" applyFont="1" applyBorder="1" applyAlignment="1">
      <alignment horizontal="left" vertical="center" wrapText="1"/>
    </xf>
    <xf numFmtId="0" fontId="65" fillId="0" borderId="57" xfId="0" applyFont="1" applyBorder="1" applyAlignment="1">
      <alignment horizontal="left" vertical="center" wrapText="1"/>
    </xf>
    <xf numFmtId="0" fontId="65" fillId="0" borderId="58" xfId="0" applyFont="1" applyBorder="1" applyAlignment="1">
      <alignment horizontal="left" vertical="center" wrapText="1"/>
    </xf>
    <xf numFmtId="0" fontId="3" fillId="23" borderId="82" xfId="0" applyFont="1" applyFill="1" applyBorder="1" applyAlignment="1">
      <alignment horizontal="left" vertical="top" wrapText="1"/>
    </xf>
    <xf numFmtId="0" fontId="3" fillId="23" borderId="70" xfId="0" applyFont="1" applyFill="1" applyBorder="1" applyAlignment="1">
      <alignment horizontal="left" vertical="top" wrapText="1"/>
    </xf>
    <xf numFmtId="0" fontId="40" fillId="0" borderId="1" xfId="0" applyFont="1" applyBorder="1" applyAlignment="1" applyProtection="1">
      <alignment horizontal="center" vertical="center" wrapText="1"/>
      <protection locked="0"/>
    </xf>
    <xf numFmtId="0" fontId="36" fillId="21" borderId="64" xfId="0" applyFont="1" applyFill="1" applyBorder="1" applyAlignment="1">
      <alignment horizontal="center" vertical="center" wrapText="1"/>
    </xf>
    <xf numFmtId="0" fontId="36" fillId="21" borderId="49" xfId="0" applyFont="1" applyFill="1" applyBorder="1" applyAlignment="1">
      <alignment horizontal="center" vertical="center" wrapText="1"/>
    </xf>
    <xf numFmtId="0" fontId="36" fillId="21" borderId="65" xfId="0" applyFont="1" applyFill="1" applyBorder="1" applyAlignment="1">
      <alignment horizontal="center" vertical="center" wrapText="1"/>
    </xf>
    <xf numFmtId="0" fontId="3" fillId="0" borderId="8" xfId="0" applyFont="1" applyBorder="1" applyAlignment="1" applyProtection="1">
      <alignment horizontal="left" wrapText="1"/>
      <protection locked="0"/>
    </xf>
    <xf numFmtId="0" fontId="3" fillId="0" borderId="1" xfId="0" applyFont="1" applyBorder="1" applyAlignment="1" applyProtection="1">
      <alignment horizontal="left" wrapText="1"/>
      <protection locked="0"/>
    </xf>
    <xf numFmtId="0" fontId="3" fillId="0" borderId="1" xfId="0" applyFont="1" applyBorder="1" applyAlignment="1" applyProtection="1">
      <alignment horizontal="left" vertical="center" wrapText="1"/>
      <protection locked="0"/>
    </xf>
    <xf numFmtId="0" fontId="65" fillId="0" borderId="56" xfId="0" applyFont="1" applyBorder="1" applyAlignment="1">
      <alignment vertical="center" wrapText="1"/>
    </xf>
    <xf numFmtId="0" fontId="65" fillId="0" borderId="57" xfId="0" applyFont="1" applyBorder="1" applyAlignment="1">
      <alignment vertical="center" wrapText="1"/>
    </xf>
    <xf numFmtId="0" fontId="65" fillId="0" borderId="58" xfId="0" applyFont="1" applyBorder="1" applyAlignment="1">
      <alignment vertical="center" wrapText="1"/>
    </xf>
    <xf numFmtId="0" fontId="63" fillId="24" borderId="0" xfId="5" applyFont="1" applyFill="1" applyAlignment="1">
      <alignment horizontal="center" vertical="center"/>
    </xf>
    <xf numFmtId="0" fontId="66" fillId="0" borderId="0" xfId="5" applyFont="1" applyAlignment="1">
      <alignment horizontal="center" vertical="center" wrapText="1"/>
    </xf>
    <xf numFmtId="0" fontId="66" fillId="0" borderId="0" xfId="5" applyFont="1" applyAlignment="1">
      <alignment horizontal="left" vertical="center" wrapText="1"/>
    </xf>
    <xf numFmtId="0" fontId="62" fillId="24" borderId="0" xfId="5" applyFont="1" applyFill="1" applyAlignment="1">
      <alignment horizontal="right" vertical="center"/>
    </xf>
    <xf numFmtId="0" fontId="61" fillId="24" borderId="0" xfId="5" applyFont="1" applyFill="1" applyAlignment="1">
      <alignment horizontal="center" vertical="center"/>
    </xf>
    <xf numFmtId="0" fontId="68" fillId="23" borderId="77" xfId="5" applyFont="1" applyFill="1" applyBorder="1" applyAlignment="1">
      <alignment horizontal="center" vertical="center" wrapText="1"/>
    </xf>
    <xf numFmtId="0" fontId="68" fillId="23" borderId="0" xfId="5" applyFont="1" applyFill="1" applyAlignment="1">
      <alignment horizontal="center" vertical="center" wrapText="1"/>
    </xf>
    <xf numFmtId="0" fontId="68" fillId="23" borderId="78" xfId="5" applyFont="1" applyFill="1" applyBorder="1" applyAlignment="1">
      <alignment horizontal="center" vertical="center" wrapText="1"/>
    </xf>
    <xf numFmtId="0" fontId="45" fillId="0" borderId="0" xfId="5" applyAlignment="1" applyProtection="1">
      <alignment horizontal="left" vertical="center" wrapText="1"/>
      <protection locked="0"/>
    </xf>
    <xf numFmtId="0" fontId="45" fillId="0" borderId="78" xfId="5" applyBorder="1" applyAlignment="1" applyProtection="1">
      <alignment horizontal="left" vertical="center" wrapText="1"/>
      <protection locked="0"/>
    </xf>
    <xf numFmtId="0" fontId="54" fillId="0" borderId="0" xfId="5" applyFont="1" applyAlignment="1">
      <alignment horizontal="left" vertical="center" wrapText="1"/>
    </xf>
    <xf numFmtId="0" fontId="61" fillId="24" borderId="74" xfId="5" applyFont="1" applyFill="1" applyBorder="1" applyAlignment="1">
      <alignment horizontal="center" vertical="center"/>
    </xf>
    <xf numFmtId="0" fontId="61" fillId="24" borderId="75" xfId="5" applyFont="1" applyFill="1" applyBorder="1" applyAlignment="1">
      <alignment horizontal="center" vertical="center"/>
    </xf>
    <xf numFmtId="0" fontId="61" fillId="24" borderId="76" xfId="5" applyFont="1" applyFill="1" applyBorder="1" applyAlignment="1">
      <alignment horizontal="center" vertical="center"/>
    </xf>
    <xf numFmtId="0" fontId="54" fillId="0" borderId="77" xfId="5" applyFont="1" applyBorder="1" applyAlignment="1">
      <alignment horizontal="left" vertical="center" wrapText="1"/>
    </xf>
    <xf numFmtId="0" fontId="54" fillId="0" borderId="78" xfId="5" applyFont="1" applyBorder="1" applyAlignment="1">
      <alignment horizontal="left" vertical="center" wrapText="1"/>
    </xf>
    <xf numFmtId="0" fontId="5" fillId="0" borderId="54" xfId="7" applyFont="1" applyBorder="1" applyAlignment="1">
      <alignment horizontal="left" vertical="center" wrapText="1"/>
    </xf>
    <xf numFmtId="0" fontId="5" fillId="0" borderId="0" xfId="7" applyFont="1" applyAlignment="1">
      <alignment horizontal="left" vertical="center" wrapText="1"/>
    </xf>
    <xf numFmtId="0" fontId="5" fillId="0" borderId="55" xfId="7" applyFont="1" applyBorder="1" applyAlignment="1">
      <alignment horizontal="left" vertical="center" wrapText="1"/>
    </xf>
    <xf numFmtId="0" fontId="5" fillId="0" borderId="52" xfId="7" applyFont="1" applyBorder="1" applyAlignment="1">
      <alignment horizontal="center" vertical="center" wrapText="1"/>
    </xf>
    <xf numFmtId="0" fontId="3" fillId="0" borderId="0" xfId="7" applyFont="1" applyAlignment="1">
      <alignment horizontal="center" vertical="top" wrapText="1"/>
    </xf>
    <xf numFmtId="0" fontId="32" fillId="0" borderId="0" xfId="7" applyFont="1" applyAlignment="1">
      <alignment horizontal="center" vertical="top" wrapText="1"/>
    </xf>
    <xf numFmtId="0" fontId="69" fillId="0" borderId="32" xfId="8" applyFont="1" applyBorder="1" applyAlignment="1">
      <alignment horizontal="center" vertical="center" wrapText="1"/>
    </xf>
    <xf numFmtId="0" fontId="69" fillId="0" borderId="34" xfId="8" applyFont="1" applyBorder="1" applyAlignment="1">
      <alignment horizontal="center" vertical="center" wrapText="1"/>
    </xf>
    <xf numFmtId="0" fontId="69" fillId="0" borderId="35" xfId="8" applyFont="1" applyBorder="1" applyAlignment="1">
      <alignment horizontal="center" vertical="center" wrapText="1"/>
    </xf>
    <xf numFmtId="0" fontId="69" fillId="0" borderId="36" xfId="8" applyFont="1" applyBorder="1" applyAlignment="1">
      <alignment horizontal="center" vertical="center" wrapText="1"/>
    </xf>
    <xf numFmtId="0" fontId="69" fillId="0" borderId="37" xfId="8" applyFont="1" applyBorder="1" applyAlignment="1">
      <alignment horizontal="center" vertical="center" wrapText="1"/>
    </xf>
    <xf numFmtId="0" fontId="69" fillId="0" borderId="39" xfId="8" applyFont="1" applyBorder="1" applyAlignment="1">
      <alignment horizontal="center" vertical="center" wrapText="1"/>
    </xf>
    <xf numFmtId="0" fontId="69" fillId="0" borderId="31" xfId="7" applyFont="1" applyBorder="1" applyAlignment="1">
      <alignment horizontal="center" vertical="center" wrapText="1"/>
    </xf>
    <xf numFmtId="0" fontId="69" fillId="0" borderId="43" xfId="7" applyFont="1" applyBorder="1" applyAlignment="1">
      <alignment horizontal="center" vertical="center" wrapText="1"/>
    </xf>
    <xf numFmtId="0" fontId="69" fillId="0" borderId="44" xfId="7" applyFont="1" applyBorder="1" applyAlignment="1">
      <alignment horizontal="center" vertical="center" wrapText="1"/>
    </xf>
    <xf numFmtId="0" fontId="69" fillId="0" borderId="32" xfId="7" applyFont="1" applyBorder="1" applyAlignment="1">
      <alignment horizontal="center" vertical="center" wrapText="1"/>
    </xf>
    <xf numFmtId="0" fontId="69" fillId="0" borderId="33" xfId="7" applyFont="1" applyBorder="1" applyAlignment="1">
      <alignment horizontal="center" vertical="center" wrapText="1"/>
    </xf>
    <xf numFmtId="0" fontId="69" fillId="0" borderId="34" xfId="7" applyFont="1" applyBorder="1" applyAlignment="1">
      <alignment horizontal="center" vertical="center" wrapText="1"/>
    </xf>
    <xf numFmtId="0" fontId="69" fillId="0" borderId="35" xfId="7" applyFont="1" applyBorder="1" applyAlignment="1">
      <alignment horizontal="center" vertical="center" wrapText="1"/>
    </xf>
    <xf numFmtId="0" fontId="69" fillId="0" borderId="0" xfId="7" applyFont="1" applyAlignment="1">
      <alignment horizontal="center" vertical="center" wrapText="1"/>
    </xf>
    <xf numFmtId="0" fontId="69" fillId="0" borderId="36" xfId="7" applyFont="1" applyBorder="1" applyAlignment="1">
      <alignment horizontal="center" vertical="center" wrapText="1"/>
    </xf>
    <xf numFmtId="0" fontId="69" fillId="0" borderId="37" xfId="7" applyFont="1" applyBorder="1" applyAlignment="1">
      <alignment horizontal="center" vertical="center" wrapText="1"/>
    </xf>
    <xf numFmtId="0" fontId="69" fillId="0" borderId="38" xfId="7" applyFont="1" applyBorder="1" applyAlignment="1">
      <alignment horizontal="center" vertical="center" wrapText="1"/>
    </xf>
    <xf numFmtId="0" fontId="69" fillId="0" borderId="39" xfId="7" applyFont="1" applyBorder="1" applyAlignment="1">
      <alignment horizontal="center" vertical="center" wrapText="1"/>
    </xf>
    <xf numFmtId="0" fontId="28" fillId="21" borderId="26" xfId="8" applyFont="1" applyFill="1" applyBorder="1" applyAlignment="1">
      <alignment horizontal="center" vertical="center" wrapText="1"/>
    </xf>
    <xf numFmtId="0" fontId="28" fillId="21" borderId="27" xfId="8" applyFont="1" applyFill="1" applyBorder="1" applyAlignment="1">
      <alignment horizontal="center" vertical="center" wrapText="1"/>
    </xf>
    <xf numFmtId="0" fontId="28" fillId="21" borderId="28" xfId="8" applyFont="1" applyFill="1" applyBorder="1" applyAlignment="1">
      <alignment horizontal="center" vertical="center" wrapText="1"/>
    </xf>
    <xf numFmtId="0" fontId="28" fillId="21" borderId="30" xfId="8" applyFont="1" applyFill="1" applyBorder="1" applyAlignment="1">
      <alignment horizontal="center" vertical="center" wrapText="1"/>
    </xf>
    <xf numFmtId="0" fontId="28" fillId="21" borderId="29" xfId="8" applyFont="1" applyFill="1" applyBorder="1" applyAlignment="1">
      <alignment horizontal="center" vertical="center" wrapText="1"/>
    </xf>
    <xf numFmtId="0" fontId="29" fillId="14" borderId="26" xfId="8" applyFont="1" applyFill="1" applyBorder="1" applyAlignment="1">
      <alignment horizontal="center" vertical="top" wrapText="1"/>
    </xf>
    <xf numFmtId="0" fontId="29" fillId="14" borderId="27" xfId="8" applyFont="1" applyFill="1" applyBorder="1" applyAlignment="1">
      <alignment horizontal="center" vertical="top" wrapText="1"/>
    </xf>
    <xf numFmtId="0" fontId="29" fillId="14" borderId="28" xfId="8" applyFont="1" applyFill="1" applyBorder="1" applyAlignment="1">
      <alignment horizontal="center" vertical="top" wrapText="1"/>
    </xf>
    <xf numFmtId="0" fontId="29" fillId="14" borderId="30" xfId="8" applyFont="1" applyFill="1" applyBorder="1" applyAlignment="1">
      <alignment horizontal="center" vertical="top" wrapText="1"/>
    </xf>
    <xf numFmtId="0" fontId="29" fillId="14" borderId="29" xfId="8" applyFont="1" applyFill="1" applyBorder="1" applyAlignment="1">
      <alignment horizontal="center" vertical="top" wrapText="1"/>
    </xf>
    <xf numFmtId="0" fontId="53" fillId="0" borderId="26" xfId="8" applyFont="1" applyBorder="1" applyAlignment="1">
      <alignment horizontal="left" vertical="top" wrapText="1"/>
    </xf>
    <xf numFmtId="0" fontId="53" fillId="0" borderId="27" xfId="8" applyFont="1" applyBorder="1" applyAlignment="1">
      <alignment horizontal="left" vertical="top" wrapText="1"/>
    </xf>
    <xf numFmtId="0" fontId="53" fillId="0" borderId="40" xfId="8" applyFont="1" applyBorder="1" applyAlignment="1">
      <alignment horizontal="left" vertical="top" wrapText="1"/>
    </xf>
    <xf numFmtId="0" fontId="53" fillId="0" borderId="41" xfId="8" applyFont="1" applyBorder="1" applyAlignment="1">
      <alignment horizontal="left" vertical="top" wrapText="1"/>
    </xf>
    <xf numFmtId="0" fontId="53" fillId="0" borderId="42" xfId="8" applyFont="1" applyBorder="1" applyAlignment="1">
      <alignment horizontal="left" vertical="top" wrapText="1"/>
    </xf>
    <xf numFmtId="0" fontId="71" fillId="22" borderId="0" xfId="7" applyFont="1" applyFill="1" applyAlignment="1">
      <alignment horizontal="center" vertical="top" wrapText="1"/>
    </xf>
    <xf numFmtId="0" fontId="72" fillId="23" borderId="56" xfId="7" applyFont="1" applyFill="1" applyBorder="1" applyAlignment="1">
      <alignment horizontal="center" vertical="center" wrapText="1"/>
    </xf>
    <xf numFmtId="0" fontId="72" fillId="23" borderId="57" xfId="7" applyFont="1" applyFill="1" applyBorder="1" applyAlignment="1">
      <alignment horizontal="center" vertical="center" wrapText="1"/>
    </xf>
    <xf numFmtId="0" fontId="72" fillId="23" borderId="58" xfId="7" applyFont="1" applyFill="1" applyBorder="1" applyAlignment="1">
      <alignment horizontal="center" vertical="center" wrapText="1"/>
    </xf>
    <xf numFmtId="0" fontId="36" fillId="21" borderId="51" xfId="7" applyFont="1" applyFill="1" applyBorder="1" applyAlignment="1">
      <alignment horizontal="center" vertical="center" wrapText="1"/>
    </xf>
    <xf numFmtId="0" fontId="36" fillId="21" borderId="52" xfId="7" applyFont="1" applyFill="1" applyBorder="1" applyAlignment="1">
      <alignment horizontal="center" vertical="center" wrapText="1"/>
    </xf>
    <xf numFmtId="0" fontId="36" fillId="21" borderId="53" xfId="7" applyFont="1" applyFill="1" applyBorder="1" applyAlignment="1">
      <alignment horizontal="center" vertical="center" wrapText="1"/>
    </xf>
    <xf numFmtId="0" fontId="5" fillId="0" borderId="56" xfId="8" applyFont="1" applyBorder="1" applyAlignment="1">
      <alignment horizontal="left" vertical="center" wrapText="1"/>
    </xf>
    <xf numFmtId="0" fontId="5" fillId="0" borderId="57" xfId="8" applyFont="1" applyBorder="1" applyAlignment="1">
      <alignment horizontal="left" vertical="center" wrapText="1"/>
    </xf>
    <xf numFmtId="0" fontId="5" fillId="0" borderId="58" xfId="8" applyFont="1" applyBorder="1" applyAlignment="1">
      <alignment horizontal="left" vertical="center" wrapText="1"/>
    </xf>
    <xf numFmtId="0" fontId="36" fillId="21" borderId="0" xfId="7" applyFont="1" applyFill="1" applyAlignment="1">
      <alignment horizontal="center" vertical="center" wrapText="1"/>
    </xf>
    <xf numFmtId="0" fontId="28" fillId="21" borderId="51" xfId="7" applyFont="1" applyFill="1" applyBorder="1" applyAlignment="1">
      <alignment horizontal="left" vertical="top" wrapText="1"/>
    </xf>
    <xf numFmtId="0" fontId="28" fillId="21" borderId="52" xfId="7" applyFont="1" applyFill="1" applyBorder="1" applyAlignment="1">
      <alignment horizontal="left" vertical="top" wrapText="1"/>
    </xf>
    <xf numFmtId="0" fontId="28" fillId="21" borderId="53" xfId="7" applyFont="1" applyFill="1" applyBorder="1" applyAlignment="1">
      <alignment horizontal="left" vertical="top" wrapText="1"/>
    </xf>
    <xf numFmtId="0" fontId="5" fillId="0" borderId="54" xfId="8" applyFont="1" applyBorder="1" applyAlignment="1">
      <alignment horizontal="center" vertical="center" wrapText="1"/>
    </xf>
    <xf numFmtId="0" fontId="5" fillId="0" borderId="0" xfId="8" applyFont="1" applyAlignment="1">
      <alignment horizontal="center" vertical="center" wrapText="1"/>
    </xf>
    <xf numFmtId="0" fontId="5" fillId="0" borderId="55" xfId="8" applyFont="1" applyBorder="1" applyAlignment="1">
      <alignment horizontal="center" vertical="center" wrapText="1"/>
    </xf>
    <xf numFmtId="0" fontId="22" fillId="21" borderId="17" xfId="8" applyFont="1" applyFill="1" applyBorder="1" applyAlignment="1">
      <alignment horizontal="center" vertical="top" wrapText="1"/>
    </xf>
    <xf numFmtId="0" fontId="22" fillId="21" borderId="18" xfId="8" applyFont="1" applyFill="1" applyBorder="1" applyAlignment="1">
      <alignment horizontal="center" vertical="top" wrapText="1"/>
    </xf>
    <xf numFmtId="0" fontId="53" fillId="0" borderId="19" xfId="8" applyFont="1" applyBorder="1" applyAlignment="1">
      <alignment horizontal="left" vertical="center" wrapText="1"/>
    </xf>
    <xf numFmtId="0" fontId="53" fillId="0" borderId="47" xfId="8" applyFont="1" applyBorder="1" applyAlignment="1">
      <alignment horizontal="left" vertical="center" wrapText="1"/>
    </xf>
    <xf numFmtId="0" fontId="53" fillId="0" borderId="46" xfId="8" applyFont="1" applyBorder="1" applyAlignment="1">
      <alignment horizontal="center" vertical="center" wrapText="1"/>
    </xf>
    <xf numFmtId="0" fontId="53" fillId="0" borderId="71" xfId="8" applyFont="1" applyBorder="1" applyAlignment="1">
      <alignment horizontal="center" vertical="center" wrapText="1"/>
    </xf>
    <xf numFmtId="0" fontId="53" fillId="0" borderId="72" xfId="8" applyFont="1" applyBorder="1" applyAlignment="1">
      <alignment horizontal="center" vertical="center" wrapText="1"/>
    </xf>
    <xf numFmtId="0" fontId="53" fillId="0" borderId="73" xfId="8" applyFont="1" applyBorder="1" applyAlignment="1">
      <alignment horizontal="center" vertical="center" wrapText="1"/>
    </xf>
    <xf numFmtId="0" fontId="5" fillId="0" borderId="56" xfId="7" applyFont="1" applyBorder="1" applyAlignment="1">
      <alignment horizontal="left" vertical="top" wrapText="1"/>
    </xf>
    <xf numFmtId="0" fontId="5" fillId="0" borderId="57" xfId="7" applyFont="1" applyBorder="1" applyAlignment="1">
      <alignment horizontal="left" vertical="top" wrapText="1"/>
    </xf>
    <xf numFmtId="0" fontId="5" fillId="0" borderId="58" xfId="7" applyFont="1" applyBorder="1" applyAlignment="1">
      <alignment horizontal="left" vertical="top" wrapText="1"/>
    </xf>
    <xf numFmtId="0" fontId="5" fillId="0" borderId="0" xfId="8" applyFont="1" applyAlignment="1">
      <alignment horizontal="left" vertical="center" wrapText="1"/>
    </xf>
    <xf numFmtId="0" fontId="53" fillId="0" borderId="28" xfId="8" applyFont="1" applyBorder="1" applyAlignment="1">
      <alignment horizontal="left" vertical="top" wrapText="1"/>
    </xf>
    <xf numFmtId="0" fontId="53" fillId="0" borderId="29" xfId="8" applyFont="1" applyBorder="1" applyAlignment="1">
      <alignment horizontal="left" vertical="top" wrapText="1"/>
    </xf>
    <xf numFmtId="0" fontId="5" fillId="0" borderId="0" xfId="8" applyFont="1" applyAlignment="1">
      <alignment horizontal="left" vertical="top" wrapText="1"/>
    </xf>
    <xf numFmtId="0" fontId="5" fillId="0" borderId="55" xfId="8" applyFont="1" applyBorder="1" applyAlignment="1">
      <alignment horizontal="left" vertical="top" wrapText="1"/>
    </xf>
    <xf numFmtId="0" fontId="5" fillId="0" borderId="57" xfId="8" applyFont="1" applyBorder="1" applyAlignment="1">
      <alignment horizontal="left" vertical="top" wrapText="1"/>
    </xf>
    <xf numFmtId="0" fontId="5" fillId="0" borderId="58" xfId="8" applyFont="1" applyBorder="1" applyAlignment="1">
      <alignment horizontal="left" vertical="top" wrapText="1"/>
    </xf>
    <xf numFmtId="0" fontId="28" fillId="21" borderId="51" xfId="7" applyFont="1" applyFill="1" applyBorder="1" applyAlignment="1">
      <alignment horizontal="left" vertical="center" wrapText="1"/>
    </xf>
    <xf numFmtId="0" fontId="28" fillId="21" borderId="52" xfId="7" applyFont="1" applyFill="1" applyBorder="1" applyAlignment="1">
      <alignment horizontal="left" vertical="center" wrapText="1"/>
    </xf>
    <xf numFmtId="0" fontId="28" fillId="21" borderId="53" xfId="7" applyFont="1" applyFill="1" applyBorder="1" applyAlignment="1">
      <alignment horizontal="left" vertical="center" wrapText="1"/>
    </xf>
    <xf numFmtId="0" fontId="46" fillId="22" borderId="0" xfId="7" applyFont="1" applyFill="1" applyAlignment="1">
      <alignment horizontal="center" vertical="top" wrapText="1"/>
    </xf>
    <xf numFmtId="0" fontId="40" fillId="0" borderId="0" xfId="7" applyFont="1" applyAlignment="1">
      <alignment horizontal="center" vertical="top" wrapText="1"/>
    </xf>
    <xf numFmtId="0" fontId="5" fillId="0" borderId="54" xfId="7" applyFont="1" applyBorder="1" applyAlignment="1">
      <alignment horizontal="left" vertical="top" wrapText="1"/>
    </xf>
    <xf numFmtId="0" fontId="5" fillId="0" borderId="0" xfId="7" applyFont="1" applyAlignment="1">
      <alignment horizontal="left" vertical="top" wrapText="1"/>
    </xf>
    <xf numFmtId="0" fontId="5" fillId="0" borderId="55" xfId="7" applyFont="1" applyBorder="1" applyAlignment="1">
      <alignment horizontal="left" vertical="top" wrapText="1"/>
    </xf>
    <xf numFmtId="0" fontId="34" fillId="0" borderId="56" xfId="7" applyFont="1" applyBorder="1" applyAlignment="1">
      <alignment horizontal="left" vertical="center" wrapText="1"/>
    </xf>
    <xf numFmtId="0" fontId="34" fillId="0" borderId="57" xfId="7" applyFont="1" applyBorder="1" applyAlignment="1">
      <alignment horizontal="left" vertical="center" wrapText="1"/>
    </xf>
    <xf numFmtId="0" fontId="34" fillId="0" borderId="58" xfId="7" applyFont="1" applyBorder="1" applyAlignment="1">
      <alignment horizontal="left" vertical="center" wrapText="1"/>
    </xf>
    <xf numFmtId="0" fontId="3" fillId="0" borderId="54" xfId="7" applyFont="1" applyBorder="1" applyAlignment="1">
      <alignment vertical="top" wrapText="1"/>
    </xf>
    <xf numFmtId="0" fontId="3" fillId="0" borderId="0" xfId="7" applyFont="1" applyAlignment="1">
      <alignment vertical="top" wrapText="1"/>
    </xf>
    <xf numFmtId="0" fontId="3" fillId="0" borderId="55" xfId="7" applyFont="1" applyBorder="1" applyAlignment="1">
      <alignment vertical="top" wrapText="1"/>
    </xf>
    <xf numFmtId="0" fontId="46" fillId="14" borderId="23" xfId="0" applyFont="1" applyFill="1" applyBorder="1" applyAlignment="1" applyProtection="1">
      <alignment horizontal="left" vertical="top" wrapText="1"/>
      <protection locked="0"/>
    </xf>
    <xf numFmtId="0" fontId="46" fillId="14" borderId="48" xfId="0" applyFont="1" applyFill="1" applyBorder="1" applyAlignment="1" applyProtection="1">
      <alignment horizontal="left" vertical="top" wrapText="1"/>
      <protection locked="0"/>
    </xf>
    <xf numFmtId="0" fontId="46" fillId="14" borderId="24" xfId="0" applyFont="1" applyFill="1" applyBorder="1" applyAlignment="1" applyProtection="1">
      <alignment horizontal="left" vertical="top" wrapText="1"/>
      <protection locked="0"/>
    </xf>
    <xf numFmtId="0" fontId="46" fillId="0" borderId="23" xfId="0" applyFont="1" applyBorder="1" applyAlignment="1" applyProtection="1">
      <alignment horizontal="left" vertical="top" wrapText="1"/>
      <protection locked="0"/>
    </xf>
    <xf numFmtId="0" fontId="46" fillId="0" borderId="24" xfId="0" applyFont="1" applyBorder="1" applyAlignment="1" applyProtection="1">
      <alignment horizontal="left" vertical="top" wrapText="1"/>
      <protection locked="0"/>
    </xf>
    <xf numFmtId="0" fontId="46" fillId="14" borderId="2" xfId="0" applyFont="1" applyFill="1" applyBorder="1" applyAlignment="1" applyProtection="1">
      <alignment horizontal="left" vertical="top" wrapText="1"/>
      <protection locked="0"/>
    </xf>
    <xf numFmtId="0" fontId="46" fillId="14" borderId="11" xfId="0" applyFont="1" applyFill="1" applyBorder="1" applyAlignment="1" applyProtection="1">
      <alignment horizontal="left" vertical="top" wrapText="1"/>
      <protection locked="0"/>
    </xf>
    <xf numFmtId="14" fontId="46" fillId="14" borderId="10" xfId="0" applyNumberFormat="1" applyFont="1" applyFill="1" applyBorder="1" applyAlignment="1" applyProtection="1">
      <alignment horizontal="left" vertical="top" wrapText="1"/>
      <protection locked="0"/>
    </xf>
    <xf numFmtId="14" fontId="8" fillId="23" borderId="57" xfId="0" applyNumberFormat="1" applyFont="1" applyFill="1" applyBorder="1" applyAlignment="1">
      <alignment horizontal="left" vertical="top" wrapText="1"/>
    </xf>
    <xf numFmtId="14" fontId="8" fillId="23" borderId="58" xfId="0" applyNumberFormat="1" applyFont="1" applyFill="1" applyBorder="1" applyAlignment="1">
      <alignment horizontal="left" vertical="top" wrapText="1"/>
    </xf>
    <xf numFmtId="0" fontId="0" fillId="23" borderId="0" xfId="0" applyFill="1" applyAlignment="1">
      <alignment vertical="center"/>
    </xf>
    <xf numFmtId="14" fontId="82" fillId="23" borderId="57" xfId="0" applyNumberFormat="1" applyFont="1" applyFill="1" applyBorder="1" applyAlignment="1">
      <alignment horizontal="left" vertical="center" wrapText="1"/>
    </xf>
    <xf numFmtId="0" fontId="82" fillId="23" borderId="57" xfId="0" applyFont="1" applyFill="1" applyBorder="1" applyAlignment="1">
      <alignment horizontal="left" vertical="center" wrapText="1"/>
    </xf>
    <xf numFmtId="0" fontId="82" fillId="23" borderId="58" xfId="0" applyFont="1" applyFill="1" applyBorder="1" applyAlignment="1">
      <alignment horizontal="left" vertical="center" wrapText="1"/>
    </xf>
    <xf numFmtId="0" fontId="82" fillId="23" borderId="0" xfId="0" applyFont="1" applyFill="1" applyAlignment="1">
      <alignment horizontal="left" vertical="center" wrapText="1"/>
    </xf>
    <xf numFmtId="0" fontId="82" fillId="23" borderId="55" xfId="0" applyFont="1" applyFill="1" applyBorder="1" applyAlignment="1">
      <alignment horizontal="left" vertical="center" wrapText="1"/>
    </xf>
    <xf numFmtId="0" fontId="83" fillId="0" borderId="57" xfId="7" applyFont="1" applyBorder="1" applyAlignment="1">
      <alignment horizontal="left" vertical="top" wrapText="1"/>
    </xf>
    <xf numFmtId="0" fontId="83" fillId="0" borderId="58" xfId="7" applyFont="1" applyBorder="1" applyAlignment="1">
      <alignment horizontal="left" vertical="top" wrapText="1"/>
    </xf>
  </cellXfs>
  <cellStyles count="9">
    <cellStyle name="Excel Built-in Normal" xfId="6" xr:uid="{00000000-0005-0000-0000-000000000000}"/>
    <cellStyle name="Good" xfId="1" builtinId="26"/>
    <cellStyle name="Hyperlink" xfId="2" builtinId="8"/>
    <cellStyle name="Hyperlink 2" xfId="3" xr:uid="{00000000-0005-0000-0000-000003000000}"/>
    <cellStyle name="Normal" xfId="0" builtinId="0"/>
    <cellStyle name="Normal 2" xfId="4" xr:uid="{00000000-0005-0000-0000-000005000000}"/>
    <cellStyle name="Normal 2 2" xfId="8" xr:uid="{4F403596-F751-4F0F-B5AD-C4D39953705B}"/>
    <cellStyle name="Normal 3" xfId="5" xr:uid="{00000000-0005-0000-0000-000006000000}"/>
    <cellStyle name="Normal 4" xfId="7" xr:uid="{E3D01C06-303A-4784-89F0-88D03BB9B947}"/>
  </cellStyles>
  <dxfs count="0"/>
  <tableStyles count="0" defaultTableStyle="TableStyleMedium9" defaultPivotStyle="PivotStyleLight16"/>
  <colors>
    <mruColors>
      <color rgb="FFFFFFCC"/>
      <color rgb="FFFFFF99"/>
      <color rgb="FFA88FCD"/>
      <color rgb="FFFF7C80"/>
      <color rgb="FFFF6600"/>
      <color rgb="FF72AF2F"/>
      <color rgb="FF2C7E24"/>
      <color rgb="FF1234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9526</xdr:colOff>
      <xdr:row>0</xdr:row>
      <xdr:rowOff>19051</xdr:rowOff>
    </xdr:from>
    <xdr:to>
      <xdr:col>2</xdr:col>
      <xdr:colOff>582596</xdr:colOff>
      <xdr:row>4</xdr:row>
      <xdr:rowOff>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6" y="19051"/>
          <a:ext cx="1354120" cy="1333499"/>
        </a:xfrm>
        <a:prstGeom prst="rect">
          <a:avLst/>
        </a:prstGeom>
      </xdr:spPr>
    </xdr:pic>
    <xdr:clientData/>
  </xdr:twoCellAnchor>
  <xdr:twoCellAnchor editAs="oneCell">
    <xdr:from>
      <xdr:col>11</xdr:col>
      <xdr:colOff>390526</xdr:colOff>
      <xdr:row>0</xdr:row>
      <xdr:rowOff>0</xdr:rowOff>
    </xdr:from>
    <xdr:to>
      <xdr:col>12</xdr:col>
      <xdr:colOff>12219</xdr:colOff>
      <xdr:row>3</xdr:row>
      <xdr:rowOff>419099</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10526" y="0"/>
          <a:ext cx="1345718" cy="13525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CFFCC">
            <a:alpha val="89999"/>
          </a:srgbClr>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CCFFCC">
            <a:alpha val="89999"/>
          </a:srgbClr>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249977111117893"/>
    <pageSetUpPr fitToPage="1"/>
  </sheetPr>
  <dimension ref="A1:O155"/>
  <sheetViews>
    <sheetView zoomScaleNormal="100" workbookViewId="0">
      <selection activeCell="G5" sqref="G5:I5"/>
    </sheetView>
  </sheetViews>
  <sheetFormatPr baseColWidth="10" defaultColWidth="9.1640625" defaultRowHeight="13"/>
  <cols>
    <col min="1" max="1" width="4.83203125" style="8" bestFit="1" customWidth="1"/>
    <col min="2" max="2" width="8" style="8" customWidth="1"/>
    <col min="3" max="3" width="31.33203125" style="2" customWidth="1"/>
    <col min="4" max="4" width="33.5" style="2" customWidth="1"/>
    <col min="5" max="5" width="15.5" style="8" customWidth="1"/>
    <col min="6" max="6" width="6.5" style="8" customWidth="1"/>
    <col min="7" max="7" width="28.1640625" style="2" customWidth="1"/>
    <col min="8" max="8" width="10.5" style="4" customWidth="1"/>
    <col min="9" max="9" width="9" style="8" customWidth="1"/>
    <col min="10" max="10" width="0.6640625" style="4" hidden="1" customWidth="1"/>
    <col min="11" max="11" width="0.33203125" style="48" hidden="1" customWidth="1"/>
    <col min="12" max="12" width="7" style="48" customWidth="1"/>
    <col min="13" max="13" width="11.6640625" style="48" hidden="1" customWidth="1"/>
    <col min="14" max="14" width="11.1640625" style="21" customWidth="1"/>
    <col min="15" max="15" width="12.5" style="22" customWidth="1"/>
    <col min="16" max="16384" width="9.1640625" style="2"/>
  </cols>
  <sheetData>
    <row r="1" spans="1:15" ht="18">
      <c r="C1" s="47"/>
      <c r="D1" s="74" t="s">
        <v>110</v>
      </c>
      <c r="H1" s="266" t="s">
        <v>250</v>
      </c>
      <c r="I1" s="266"/>
    </row>
    <row r="2" spans="1:15" ht="23">
      <c r="A2" s="320" t="s">
        <v>168</v>
      </c>
      <c r="B2" s="320"/>
      <c r="C2" s="320"/>
      <c r="D2" s="320"/>
      <c r="E2" s="320"/>
      <c r="F2" s="320"/>
      <c r="G2" s="320"/>
      <c r="H2" s="320"/>
      <c r="I2" s="320"/>
      <c r="J2" s="320"/>
    </row>
    <row r="3" spans="1:15" ht="23.25" customHeight="1">
      <c r="A3" s="142">
        <f>IF(C5="",2,1+MATCH(C5,Schools!A2:A102,0))</f>
        <v>2</v>
      </c>
      <c r="B3" s="143"/>
      <c r="C3" s="269" t="s">
        <v>213</v>
      </c>
      <c r="D3" s="270"/>
      <c r="E3" s="270"/>
      <c r="F3" s="270"/>
      <c r="G3" s="270"/>
      <c r="H3" s="270"/>
      <c r="I3" s="144">
        <v>2022</v>
      </c>
      <c r="J3" s="111"/>
    </row>
    <row r="4" spans="1:15" ht="36.75" customHeight="1" thickBot="1">
      <c r="A4" s="271" t="s">
        <v>73</v>
      </c>
      <c r="B4" s="272"/>
      <c r="C4" s="526" t="s">
        <v>302</v>
      </c>
      <c r="D4" s="527"/>
      <c r="E4" s="267" t="s">
        <v>72</v>
      </c>
      <c r="F4" s="268"/>
      <c r="G4" s="523" t="s">
        <v>305</v>
      </c>
      <c r="H4" s="524"/>
      <c r="I4" s="525"/>
      <c r="J4" s="137"/>
    </row>
    <row r="5" spans="1:15" ht="16.5" customHeight="1" thickBot="1">
      <c r="A5" s="280" t="s">
        <v>74</v>
      </c>
      <c r="B5" s="281"/>
      <c r="C5" s="288"/>
      <c r="D5" s="289"/>
      <c r="E5" s="280" t="s">
        <v>4</v>
      </c>
      <c r="F5" s="281"/>
      <c r="G5" s="530">
        <v>44912</v>
      </c>
      <c r="H5" s="528"/>
      <c r="I5" s="529"/>
      <c r="J5" s="138"/>
      <c r="L5" s="49"/>
      <c r="M5" s="49"/>
    </row>
    <row r="6" spans="1:15" ht="16.5" customHeight="1" thickBot="1">
      <c r="A6" s="280" t="s">
        <v>75</v>
      </c>
      <c r="B6" s="281"/>
      <c r="C6" s="304"/>
      <c r="D6" s="305"/>
      <c r="E6" s="280" t="s">
        <v>282</v>
      </c>
      <c r="F6" s="281"/>
      <c r="G6" s="273"/>
      <c r="H6" s="274"/>
      <c r="I6" s="275"/>
      <c r="J6" s="139"/>
    </row>
    <row r="7" spans="1:15" ht="30" customHeight="1" thickBot="1">
      <c r="A7" s="282" t="s">
        <v>76</v>
      </c>
      <c r="B7" s="283"/>
      <c r="C7" s="276"/>
      <c r="D7" s="277"/>
      <c r="E7" s="280" t="s">
        <v>71</v>
      </c>
      <c r="F7" s="281"/>
      <c r="G7" s="273"/>
      <c r="H7" s="274"/>
      <c r="I7" s="275"/>
      <c r="J7" s="139"/>
    </row>
    <row r="8" spans="1:15" ht="34.5" customHeight="1" thickBot="1">
      <c r="A8" s="267"/>
      <c r="B8" s="268"/>
      <c r="C8" s="278"/>
      <c r="D8" s="279"/>
      <c r="E8" s="282" t="s">
        <v>166</v>
      </c>
      <c r="F8" s="283"/>
      <c r="G8" s="306"/>
      <c r="H8" s="307"/>
      <c r="I8" s="308"/>
      <c r="J8" s="140"/>
    </row>
    <row r="9" spans="1:15" ht="16.5" customHeight="1" thickBot="1">
      <c r="A9" s="280" t="s">
        <v>77</v>
      </c>
      <c r="B9" s="281"/>
      <c r="C9" s="321"/>
      <c r="D9" s="322"/>
      <c r="E9" s="263" t="s">
        <v>283</v>
      </c>
      <c r="F9" s="264"/>
      <c r="G9" s="264"/>
      <c r="H9" s="264"/>
      <c r="I9" s="265"/>
      <c r="J9" s="141"/>
    </row>
    <row r="10" spans="1:15" ht="17" thickBot="1">
      <c r="A10" s="23"/>
      <c r="B10" s="23"/>
      <c r="C10" s="5"/>
      <c r="D10" s="3"/>
      <c r="E10" s="23"/>
      <c r="F10" s="20"/>
      <c r="G10" s="7"/>
      <c r="H10" s="31"/>
      <c r="I10" s="20"/>
      <c r="J10" s="18"/>
      <c r="K10" s="117" t="s">
        <v>68</v>
      </c>
      <c r="L10" s="186"/>
      <c r="M10" s="117"/>
      <c r="N10" s="37"/>
      <c r="O10" s="37"/>
    </row>
    <row r="11" spans="1:15" ht="16.5" customHeight="1" thickBot="1">
      <c r="A11" s="145" t="s">
        <v>50</v>
      </c>
      <c r="B11" s="146"/>
      <c r="C11" s="147" t="s">
        <v>2</v>
      </c>
      <c r="D11" s="148" t="s">
        <v>6</v>
      </c>
      <c r="E11" s="149" t="s">
        <v>64</v>
      </c>
      <c r="F11" s="150" t="s">
        <v>28</v>
      </c>
      <c r="G11" s="150" t="s">
        <v>27</v>
      </c>
      <c r="H11" s="150" t="s">
        <v>29</v>
      </c>
      <c r="I11" s="151" t="s">
        <v>3</v>
      </c>
      <c r="J11" s="95"/>
      <c r="K11" s="50" t="s">
        <v>66</v>
      </c>
      <c r="L11" s="187" t="s">
        <v>165</v>
      </c>
      <c r="M11" s="51" t="s">
        <v>54</v>
      </c>
      <c r="N11" s="32"/>
      <c r="O11" s="33"/>
    </row>
    <row r="12" spans="1:15" ht="18" customHeight="1" thickBot="1">
      <c r="A12" s="24">
        <v>1</v>
      </c>
      <c r="B12" s="152"/>
      <c r="C12" s="96"/>
      <c r="D12" s="97"/>
      <c r="E12" s="98"/>
      <c r="F12" s="99"/>
      <c r="G12" s="100"/>
      <c r="H12" s="101" t="str">
        <f ca="1">IF(INDIRECT("E"&amp;ROW())="","",IF(INDIRECT("G"&amp;ROW())="",INDIRECT("Lists!K"&amp;INDIRECT("L"&amp;ROW())),HLOOKUP(INDIRECT("G"&amp;ROW()),GradeAges,INDIRECT("L"&amp;ROW()),FALSE)))</f>
        <v/>
      </c>
      <c r="I12" s="102"/>
      <c r="J12" s="102"/>
      <c r="K12" s="52" t="str">
        <f ca="1">IF(INDIRECT("E"&amp;ROW())="","",IF(MONTH(INDIRECT("E"&amp;ROW()))&lt;9,(1+$I$3-YEAR(INDIRECT("E"&amp;ROW()))),($I$3-YEAR(INDIRECT("E"&amp;ROW())))))</f>
        <v/>
      </c>
      <c r="L12" s="48" t="str">
        <f>IF(E12="","",VLOOKUP(E12,Lists!V$5:W$19,2,FALSE))</f>
        <v/>
      </c>
      <c r="M12" s="53" t="str">
        <f ca="1">IF(INDIRECT("K"&amp; ROW())="","",INDIRECT("Lists!K"&amp; INDIRECT("K"&amp; ROW())))</f>
        <v/>
      </c>
      <c r="O12" s="34"/>
    </row>
    <row r="13" spans="1:15" ht="18.75" customHeight="1" thickBot="1">
      <c r="A13" s="24">
        <v>2</v>
      </c>
      <c r="B13" s="152"/>
      <c r="C13" s="96"/>
      <c r="D13" s="97"/>
      <c r="E13" s="98"/>
      <c r="F13" s="99"/>
      <c r="G13" s="100"/>
      <c r="H13" s="101" t="str">
        <f ca="1">IF(INDIRECT("E"&amp;ROW())="","",IF(INDIRECT("G"&amp;ROW())="",INDIRECT("Lists!K"&amp;INDIRECT("L"&amp;ROW())),HLOOKUP(INDIRECT("G"&amp;ROW()),GradeAges,INDIRECT("L"&amp;ROW()),FALSE)))</f>
        <v/>
      </c>
      <c r="I13" s="102"/>
      <c r="J13" s="102"/>
      <c r="K13" s="52" t="str">
        <f t="shared" ref="K13:K61" ca="1" si="0">IF(INDIRECT("E"&amp;ROW())="","",IF(MONTH(INDIRECT("E"&amp;ROW()))&lt;9,(1+$I$3-YEAR(INDIRECT("E"&amp;ROW()))),($I$3-YEAR(INDIRECT("E"&amp;ROW())))))</f>
        <v/>
      </c>
      <c r="L13" s="48" t="str">
        <f>IF(E13="","",VLOOKUP(E13,Lists!V$5:W$19,2,FALSE))</f>
        <v/>
      </c>
      <c r="M13" s="53" t="str">
        <f t="shared" ref="M13:M61" ca="1" si="1">IF(INDIRECT("K"&amp; ROW())="","",INDIRECT("Lists!K"&amp; INDIRECT("K"&amp; ROW())))</f>
        <v/>
      </c>
      <c r="O13" s="34"/>
    </row>
    <row r="14" spans="1:15" ht="16.5" customHeight="1" thickBot="1">
      <c r="A14" s="311" t="s">
        <v>52</v>
      </c>
      <c r="B14" s="312"/>
      <c r="C14" s="286"/>
      <c r="D14" s="287"/>
      <c r="E14" s="110" t="s">
        <v>36</v>
      </c>
      <c r="F14" s="284"/>
      <c r="G14" s="285"/>
      <c r="H14" s="296" t="s">
        <v>14</v>
      </c>
      <c r="I14" s="297"/>
      <c r="J14" s="298"/>
      <c r="K14" s="52"/>
      <c r="M14" s="53"/>
      <c r="O14" s="34"/>
    </row>
    <row r="15" spans="1:15" ht="16.5" customHeight="1" thickBot="1">
      <c r="A15" s="314" t="str">
        <f>IF(H14="All Day","","2nd Official:" )</f>
        <v/>
      </c>
      <c r="B15" s="316"/>
      <c r="C15" s="302"/>
      <c r="D15" s="303"/>
      <c r="E15" s="56" t="str">
        <f>IF(H14="All Day","","Job:" )</f>
        <v/>
      </c>
      <c r="F15" s="284"/>
      <c r="G15" s="285"/>
      <c r="H15" s="299" t="str">
        <f>IF(H14="All Day","",IF(H14="Morning","Afternoon","Morning"))</f>
        <v/>
      </c>
      <c r="I15" s="300"/>
      <c r="J15" s="301"/>
      <c r="K15" s="52"/>
      <c r="M15" s="53"/>
      <c r="O15" s="34"/>
    </row>
    <row r="16" spans="1:15" ht="18" thickBot="1">
      <c r="A16" s="25">
        <v>3</v>
      </c>
      <c r="B16" s="153"/>
      <c r="C16" s="96"/>
      <c r="D16" s="103"/>
      <c r="E16" s="98"/>
      <c r="F16" s="99"/>
      <c r="G16" s="100"/>
      <c r="H16" s="101" t="str">
        <f ca="1">IF(INDIRECT("E"&amp;ROW())="","",IF(INDIRECT("G"&amp;ROW())="",INDIRECT("Lists!K"&amp;INDIRECT("L"&amp;ROW())),HLOOKUP(INDIRECT("G"&amp;ROW()),GradeAges,INDIRECT("L"&amp;ROW()),FALSE)))</f>
        <v/>
      </c>
      <c r="I16" s="104"/>
      <c r="J16" s="102"/>
      <c r="K16" s="52" t="str">
        <f t="shared" ca="1" si="0"/>
        <v/>
      </c>
      <c r="L16" s="48" t="str">
        <f>IF(E16="","",VLOOKUP(E16,Lists!V$5:W$19,2,FALSE))</f>
        <v/>
      </c>
      <c r="M16" s="53" t="str">
        <f t="shared" ca="1" si="1"/>
        <v/>
      </c>
      <c r="O16" s="34"/>
    </row>
    <row r="17" spans="1:15" ht="18" thickBot="1">
      <c r="A17" s="17">
        <v>4</v>
      </c>
      <c r="B17" s="154"/>
      <c r="C17" s="96"/>
      <c r="D17" s="105"/>
      <c r="E17" s="98"/>
      <c r="F17" s="99"/>
      <c r="G17" s="100"/>
      <c r="H17" s="101" t="str">
        <f ca="1">IF(INDIRECT("E"&amp;ROW())="","",IF(INDIRECT("G"&amp;ROW())="",INDIRECT("Lists!K"&amp;INDIRECT("L"&amp;ROW())),HLOOKUP(INDIRECT("G"&amp;ROW()),GradeAges,INDIRECT("L"&amp;ROW()),FALSE)))</f>
        <v/>
      </c>
      <c r="I17" s="106"/>
      <c r="J17" s="102"/>
      <c r="K17" s="52" t="str">
        <f t="shared" ca="1" si="0"/>
        <v/>
      </c>
      <c r="L17" s="48" t="str">
        <f>IF(E17="","",VLOOKUP(E17,Lists!V$5:W$19,2,FALSE))</f>
        <v/>
      </c>
      <c r="M17" s="53" t="str">
        <f t="shared" ca="1" si="1"/>
        <v/>
      </c>
      <c r="O17" s="34"/>
    </row>
    <row r="18" spans="1:15" ht="18" thickBot="1">
      <c r="A18" s="24">
        <v>5</v>
      </c>
      <c r="B18" s="152"/>
      <c r="C18" s="96"/>
      <c r="D18" s="97"/>
      <c r="E18" s="98"/>
      <c r="F18" s="99"/>
      <c r="G18" s="100"/>
      <c r="H18" s="101" t="str">
        <f ca="1">IF(INDIRECT("E"&amp;ROW())="","",IF(INDIRECT("G"&amp;ROW())="",INDIRECT("Lists!K"&amp;INDIRECT("L"&amp;ROW())),HLOOKUP(INDIRECT("G"&amp;ROW()),GradeAges,INDIRECT("L"&amp;ROW()),FALSE)))</f>
        <v/>
      </c>
      <c r="I18" s="106"/>
      <c r="J18" s="102"/>
      <c r="K18" s="52" t="str">
        <f t="shared" ca="1" si="0"/>
        <v/>
      </c>
      <c r="L18" s="48" t="str">
        <f>IF(E18="","",VLOOKUP(E18,Lists!V$5:W$19,2,FALSE))</f>
        <v/>
      </c>
      <c r="M18" s="53" t="str">
        <f t="shared" ca="1" si="1"/>
        <v/>
      </c>
      <c r="O18" s="34"/>
    </row>
    <row r="19" spans="1:15" ht="16.5" customHeight="1" thickBot="1">
      <c r="A19" s="311" t="s">
        <v>53</v>
      </c>
      <c r="B19" s="313"/>
      <c r="C19" s="286"/>
      <c r="D19" s="287"/>
      <c r="E19" s="110" t="s">
        <v>133</v>
      </c>
      <c r="F19" s="284"/>
      <c r="G19" s="285"/>
      <c r="H19" s="296" t="s">
        <v>14</v>
      </c>
      <c r="I19" s="297"/>
      <c r="J19" s="298"/>
      <c r="K19" s="52"/>
      <c r="M19" s="53"/>
      <c r="N19" s="35"/>
      <c r="O19" s="36"/>
    </row>
    <row r="20" spans="1:15" ht="16.5" customHeight="1" thickBot="1">
      <c r="A20" s="314" t="str">
        <f>IF(H19="All Day","","2nd Judge:" )</f>
        <v/>
      </c>
      <c r="B20" s="315"/>
      <c r="C20" s="302"/>
      <c r="D20" s="303"/>
      <c r="E20" s="56" t="str">
        <f>IF(H19="All Day","","Level:" )</f>
        <v/>
      </c>
      <c r="F20" s="284"/>
      <c r="G20" s="285"/>
      <c r="H20" s="299" t="str">
        <f>IF(H19="All Day","",IF(H19="Morning","Afternoon","Morning"))</f>
        <v/>
      </c>
      <c r="I20" s="300"/>
      <c r="J20" s="301"/>
      <c r="K20" s="52"/>
      <c r="M20" s="53"/>
      <c r="N20" s="35"/>
      <c r="O20" s="36"/>
    </row>
    <row r="21" spans="1:15" ht="18" thickBot="1">
      <c r="A21" s="24">
        <v>6</v>
      </c>
      <c r="B21" s="152"/>
      <c r="C21" s="96"/>
      <c r="D21" s="105"/>
      <c r="E21" s="98"/>
      <c r="F21" s="99"/>
      <c r="G21" s="100"/>
      <c r="H21" s="101" t="str">
        <f t="shared" ref="H21:H31" ca="1" si="2">IF(INDIRECT("E"&amp;ROW())="","",IF(INDIRECT("G"&amp;ROW())="",INDIRECT("Lists!K"&amp;INDIRECT("L"&amp;ROW())),HLOOKUP(INDIRECT("G"&amp;ROW()),GradeAges,INDIRECT("L"&amp;ROW()),FALSE)))</f>
        <v/>
      </c>
      <c r="I21" s="106"/>
      <c r="J21" s="102"/>
      <c r="K21" s="52" t="str">
        <f t="shared" ca="1" si="0"/>
        <v/>
      </c>
      <c r="L21" s="48" t="str">
        <f>IF(E21="","",VLOOKUP(E21,Lists!V$5:W$19,2,FALSE))</f>
        <v/>
      </c>
      <c r="M21" s="53" t="str">
        <f t="shared" ca="1" si="1"/>
        <v/>
      </c>
      <c r="O21" s="34"/>
    </row>
    <row r="22" spans="1:15" ht="18" thickBot="1">
      <c r="A22" s="24">
        <v>7</v>
      </c>
      <c r="B22" s="152"/>
      <c r="C22" s="96"/>
      <c r="D22" s="97"/>
      <c r="E22" s="98"/>
      <c r="F22" s="99"/>
      <c r="G22" s="100"/>
      <c r="H22" s="101" t="str">
        <f t="shared" ca="1" si="2"/>
        <v/>
      </c>
      <c r="I22" s="106"/>
      <c r="J22" s="102"/>
      <c r="K22" s="52" t="str">
        <f t="shared" ca="1" si="0"/>
        <v/>
      </c>
      <c r="L22" s="48" t="str">
        <f>IF(E22="","",VLOOKUP(E22,Lists!V$5:W$19,2,FALSE))</f>
        <v/>
      </c>
      <c r="M22" s="53" t="str">
        <f t="shared" ca="1" si="1"/>
        <v/>
      </c>
      <c r="O22" s="34"/>
    </row>
    <row r="23" spans="1:15" ht="18" thickBot="1">
      <c r="A23" s="24">
        <v>8</v>
      </c>
      <c r="B23" s="152"/>
      <c r="C23" s="96"/>
      <c r="D23" s="103"/>
      <c r="E23" s="98"/>
      <c r="F23" s="99"/>
      <c r="G23" s="100"/>
      <c r="H23" s="101" t="str">
        <f t="shared" ca="1" si="2"/>
        <v/>
      </c>
      <c r="I23" s="106"/>
      <c r="J23" s="102"/>
      <c r="K23" s="52" t="str">
        <f t="shared" ca="1" si="0"/>
        <v/>
      </c>
      <c r="L23" s="48" t="str">
        <f>IF(E23="","",VLOOKUP(E23,Lists!V$5:W$19,2,FALSE))</f>
        <v/>
      </c>
      <c r="M23" s="53" t="str">
        <f t="shared" ca="1" si="1"/>
        <v/>
      </c>
      <c r="O23" s="34"/>
    </row>
    <row r="24" spans="1:15" ht="16.5" customHeight="1" thickBot="1">
      <c r="A24" s="311" t="s">
        <v>52</v>
      </c>
      <c r="B24" s="312"/>
      <c r="C24" s="286"/>
      <c r="D24" s="287"/>
      <c r="E24" s="110" t="s">
        <v>36</v>
      </c>
      <c r="F24" s="284"/>
      <c r="G24" s="285"/>
      <c r="H24" s="293" t="s">
        <v>14</v>
      </c>
      <c r="I24" s="294"/>
      <c r="J24" s="295"/>
      <c r="K24" s="52"/>
      <c r="M24" s="53"/>
      <c r="O24" s="34"/>
    </row>
    <row r="25" spans="1:15" ht="16.5" customHeight="1" thickBot="1">
      <c r="A25" s="314" t="str">
        <f>IF(H24="All Day","","2nd Official:" )</f>
        <v/>
      </c>
      <c r="B25" s="316"/>
      <c r="C25" s="302"/>
      <c r="D25" s="303"/>
      <c r="E25" s="56" t="str">
        <f>IF(H24="All Day","","Job:" )</f>
        <v/>
      </c>
      <c r="F25" s="284"/>
      <c r="G25" s="285"/>
      <c r="H25" s="290" t="str">
        <f>IF(H24="All Day","",IF(H24="Morning","Afternoon","Morning"))</f>
        <v/>
      </c>
      <c r="I25" s="291"/>
      <c r="J25" s="292"/>
      <c r="K25" s="52"/>
      <c r="M25" s="53"/>
      <c r="O25" s="34"/>
    </row>
    <row r="26" spans="1:15" ht="18" thickBot="1">
      <c r="A26" s="25">
        <v>9</v>
      </c>
      <c r="B26" s="153"/>
      <c r="C26" s="96"/>
      <c r="D26" s="105"/>
      <c r="E26" s="98"/>
      <c r="F26" s="99"/>
      <c r="G26" s="100"/>
      <c r="H26" s="101" t="str">
        <f t="shared" ca="1" si="2"/>
        <v/>
      </c>
      <c r="I26" s="106"/>
      <c r="J26" s="102"/>
      <c r="K26" s="52" t="str">
        <f t="shared" ca="1" si="0"/>
        <v/>
      </c>
      <c r="L26" s="48" t="str">
        <f>IF(E26="","",VLOOKUP(E26,Lists!V$5:W$19,2,FALSE))</f>
        <v/>
      </c>
      <c r="M26" s="53" t="str">
        <f t="shared" ca="1" si="1"/>
        <v/>
      </c>
      <c r="O26" s="34"/>
    </row>
    <row r="27" spans="1:15" ht="18" thickBot="1">
      <c r="A27" s="17">
        <v>10</v>
      </c>
      <c r="B27" s="154"/>
      <c r="C27" s="96"/>
      <c r="D27" s="97"/>
      <c r="E27" s="98"/>
      <c r="F27" s="99"/>
      <c r="G27" s="100"/>
      <c r="H27" s="101" t="str">
        <f t="shared" ca="1" si="2"/>
        <v/>
      </c>
      <c r="I27" s="106"/>
      <c r="J27" s="102"/>
      <c r="K27" s="52" t="str">
        <f t="shared" ca="1" si="0"/>
        <v/>
      </c>
      <c r="L27" s="48" t="str">
        <f>IF(E27="","",VLOOKUP(E27,Lists!V$5:W$19,2,FALSE))</f>
        <v/>
      </c>
      <c r="M27" s="53" t="str">
        <f t="shared" ca="1" si="1"/>
        <v/>
      </c>
      <c r="O27" s="34"/>
    </row>
    <row r="28" spans="1:15" ht="18" thickBot="1">
      <c r="A28" s="24">
        <v>11</v>
      </c>
      <c r="B28" s="152"/>
      <c r="C28" s="96"/>
      <c r="D28" s="105"/>
      <c r="E28" s="98"/>
      <c r="F28" s="99"/>
      <c r="G28" s="100"/>
      <c r="H28" s="101" t="str">
        <f t="shared" ca="1" si="2"/>
        <v/>
      </c>
      <c r="I28" s="106"/>
      <c r="J28" s="102"/>
      <c r="K28" s="52" t="str">
        <f t="shared" ca="1" si="0"/>
        <v/>
      </c>
      <c r="L28" s="48" t="str">
        <f>IF(E28="","",VLOOKUP(E28,Lists!V$5:W$19,2,FALSE))</f>
        <v/>
      </c>
      <c r="M28" s="53" t="str">
        <f t="shared" ca="1" si="1"/>
        <v/>
      </c>
      <c r="O28" s="34"/>
    </row>
    <row r="29" spans="1:15" ht="16.5" customHeight="1" thickBot="1">
      <c r="A29" s="311" t="s">
        <v>53</v>
      </c>
      <c r="B29" s="313"/>
      <c r="C29" s="286"/>
      <c r="D29" s="287"/>
      <c r="E29" s="110" t="s">
        <v>35</v>
      </c>
      <c r="F29" s="284"/>
      <c r="G29" s="285"/>
      <c r="H29" s="293" t="s">
        <v>14</v>
      </c>
      <c r="I29" s="294"/>
      <c r="J29" s="295"/>
      <c r="K29" s="52"/>
      <c r="M29" s="53"/>
      <c r="N29" s="35"/>
      <c r="O29" s="36"/>
    </row>
    <row r="30" spans="1:15" ht="16.5" customHeight="1" thickBot="1">
      <c r="A30" s="309" t="str">
        <f>IF(H29="All Day","","2nd Judge:" )</f>
        <v/>
      </c>
      <c r="B30" s="310"/>
      <c r="C30" s="302"/>
      <c r="D30" s="303"/>
      <c r="E30" s="110" t="str">
        <f>IF(H29="All Day","","Level:" )</f>
        <v/>
      </c>
      <c r="F30" s="284"/>
      <c r="G30" s="285"/>
      <c r="H30" s="290" t="str">
        <f>IF(H29="All Day","",IF(H29="Morning","Afternoon","Morning"))</f>
        <v/>
      </c>
      <c r="I30" s="291"/>
      <c r="J30" s="292"/>
      <c r="K30" s="52"/>
      <c r="M30" s="53"/>
      <c r="N30" s="35"/>
      <c r="O30" s="36"/>
    </row>
    <row r="31" spans="1:15" ht="18" thickBot="1">
      <c r="A31" s="24">
        <v>12</v>
      </c>
      <c r="B31" s="155"/>
      <c r="C31" s="96"/>
      <c r="D31" s="97"/>
      <c r="E31" s="98"/>
      <c r="F31" s="99"/>
      <c r="G31" s="100"/>
      <c r="H31" s="101" t="str">
        <f t="shared" ca="1" si="2"/>
        <v/>
      </c>
      <c r="I31" s="106"/>
      <c r="J31" s="102"/>
      <c r="K31" s="52" t="str">
        <f t="shared" ca="1" si="0"/>
        <v/>
      </c>
      <c r="L31" s="48" t="str">
        <f>IF(E31="","",VLOOKUP(E31,Lists!V$5:W$19,2,FALSE))</f>
        <v/>
      </c>
      <c r="M31" s="53" t="str">
        <f t="shared" ca="1" si="1"/>
        <v/>
      </c>
      <c r="O31" s="34"/>
    </row>
    <row r="32" spans="1:15" ht="18" thickBot="1">
      <c r="A32" s="24">
        <v>13</v>
      </c>
      <c r="B32" s="156"/>
      <c r="C32" s="96"/>
      <c r="D32" s="103"/>
      <c r="E32" s="98"/>
      <c r="F32" s="99"/>
      <c r="G32" s="100"/>
      <c r="H32" s="101" t="str">
        <f t="shared" ref="H32:H43" ca="1" si="3">IF(INDIRECT("E"&amp;ROW())="","",IF(INDIRECT("G"&amp;ROW())="",INDIRECT("Lists!K"&amp;INDIRECT("L"&amp;ROW())),HLOOKUP(INDIRECT("G"&amp;ROW()),GradeAges,INDIRECT("L"&amp;ROW()),FALSE)))</f>
        <v/>
      </c>
      <c r="I32" s="106"/>
      <c r="J32" s="102"/>
      <c r="K32" s="52" t="str">
        <f t="shared" ca="1" si="0"/>
        <v/>
      </c>
      <c r="L32" s="48" t="str">
        <f>IF(E32="","",VLOOKUP(E32,Lists!V$5:W$19,2,FALSE))</f>
        <v/>
      </c>
      <c r="M32" s="53" t="str">
        <f t="shared" ca="1" si="1"/>
        <v/>
      </c>
      <c r="O32" s="34"/>
    </row>
    <row r="33" spans="1:15" ht="18" thickBot="1">
      <c r="A33" s="24">
        <v>14</v>
      </c>
      <c r="B33" s="155"/>
      <c r="C33" s="96"/>
      <c r="D33" s="105"/>
      <c r="E33" s="98"/>
      <c r="F33" s="99"/>
      <c r="G33" s="100"/>
      <c r="H33" s="101" t="str">
        <f t="shared" ca="1" si="3"/>
        <v/>
      </c>
      <c r="I33" s="106"/>
      <c r="J33" s="102"/>
      <c r="K33" s="52" t="str">
        <f t="shared" ca="1" si="0"/>
        <v/>
      </c>
      <c r="L33" s="48" t="str">
        <f>IF(E33="","",VLOOKUP(E33,Lists!V$5:W$19,2,FALSE))</f>
        <v/>
      </c>
      <c r="M33" s="53" t="str">
        <f t="shared" ca="1" si="1"/>
        <v/>
      </c>
      <c r="O33" s="34"/>
    </row>
    <row r="34" spans="1:15" ht="16.5" customHeight="1" thickBot="1">
      <c r="A34" s="311" t="s">
        <v>52</v>
      </c>
      <c r="B34" s="313"/>
      <c r="C34" s="286"/>
      <c r="D34" s="287"/>
      <c r="E34" s="110" t="s">
        <v>36</v>
      </c>
      <c r="F34" s="284"/>
      <c r="G34" s="285"/>
      <c r="H34" s="293" t="s">
        <v>14</v>
      </c>
      <c r="I34" s="294"/>
      <c r="J34" s="295"/>
      <c r="K34" s="52"/>
      <c r="M34" s="53"/>
      <c r="N34" s="35"/>
      <c r="O34" s="36"/>
    </row>
    <row r="35" spans="1:15" ht="16.5" customHeight="1" thickBot="1">
      <c r="A35" s="309" t="str">
        <f>IF(H34="All Day","","2nd Judge:" )</f>
        <v/>
      </c>
      <c r="B35" s="310"/>
      <c r="C35" s="302"/>
      <c r="D35" s="303"/>
      <c r="E35" s="110" t="str">
        <f>IF(H34="All Day","","Level:" )</f>
        <v/>
      </c>
      <c r="F35" s="284"/>
      <c r="G35" s="285"/>
      <c r="H35" s="290" t="str">
        <f>IF(H34="All Day","",IF(H34="Morning","Afternoon","Morning"))</f>
        <v/>
      </c>
      <c r="I35" s="291"/>
      <c r="J35" s="292"/>
      <c r="K35" s="52"/>
      <c r="M35" s="53"/>
      <c r="N35" s="35"/>
      <c r="O35" s="36"/>
    </row>
    <row r="36" spans="1:15" ht="18" thickBot="1">
      <c r="A36" s="24">
        <v>15</v>
      </c>
      <c r="B36" s="156"/>
      <c r="C36" s="96"/>
      <c r="D36" s="97"/>
      <c r="E36" s="98"/>
      <c r="F36" s="99"/>
      <c r="G36" s="100"/>
      <c r="H36" s="101" t="str">
        <f t="shared" ca="1" si="3"/>
        <v/>
      </c>
      <c r="I36" s="106"/>
      <c r="J36" s="102"/>
      <c r="K36" s="52" t="str">
        <f t="shared" ca="1" si="0"/>
        <v/>
      </c>
      <c r="L36" s="48" t="str">
        <f>IF(E36="","",VLOOKUP(E36,Lists!V$5:W$19,2,FALSE))</f>
        <v/>
      </c>
      <c r="M36" s="53" t="str">
        <f t="shared" ca="1" si="1"/>
        <v/>
      </c>
      <c r="O36" s="34"/>
    </row>
    <row r="37" spans="1:15" ht="18" thickBot="1">
      <c r="A37" s="24">
        <v>16</v>
      </c>
      <c r="B37" s="156"/>
      <c r="C37" s="96"/>
      <c r="D37" s="105"/>
      <c r="E37" s="98"/>
      <c r="F37" s="99"/>
      <c r="G37" s="100"/>
      <c r="H37" s="101" t="str">
        <f t="shared" ca="1" si="3"/>
        <v/>
      </c>
      <c r="I37" s="106"/>
      <c r="J37" s="102"/>
      <c r="K37" s="52" t="str">
        <f t="shared" ca="1" si="0"/>
        <v/>
      </c>
      <c r="L37" s="48" t="str">
        <f>IF(E37="","",VLOOKUP(E37,Lists!V$5:W$19,2,FALSE))</f>
        <v/>
      </c>
      <c r="M37" s="53" t="str">
        <f t="shared" ca="1" si="1"/>
        <v/>
      </c>
      <c r="O37" s="34"/>
    </row>
    <row r="38" spans="1:15" ht="18" thickBot="1">
      <c r="A38" s="24">
        <v>17</v>
      </c>
      <c r="B38" s="156"/>
      <c r="C38" s="96"/>
      <c r="D38" s="97"/>
      <c r="E38" s="98"/>
      <c r="F38" s="99"/>
      <c r="G38" s="100"/>
      <c r="H38" s="101" t="str">
        <f t="shared" ca="1" si="3"/>
        <v/>
      </c>
      <c r="I38" s="106"/>
      <c r="J38" s="102"/>
      <c r="K38" s="52" t="str">
        <f t="shared" ca="1" si="0"/>
        <v/>
      </c>
      <c r="L38" s="48" t="str">
        <f>IF(E38="","",VLOOKUP(E38,Lists!V$5:W$19,2,FALSE))</f>
        <v/>
      </c>
      <c r="M38" s="53" t="str">
        <f t="shared" ca="1" si="1"/>
        <v/>
      </c>
      <c r="O38" s="34"/>
    </row>
    <row r="39" spans="1:15" ht="16.5" customHeight="1" thickBot="1">
      <c r="A39" s="311" t="s">
        <v>53</v>
      </c>
      <c r="B39" s="313"/>
      <c r="C39" s="286"/>
      <c r="D39" s="287"/>
      <c r="E39" s="110" t="s">
        <v>35</v>
      </c>
      <c r="F39" s="284"/>
      <c r="G39" s="285"/>
      <c r="H39" s="293" t="s">
        <v>14</v>
      </c>
      <c r="I39" s="294"/>
      <c r="J39" s="295"/>
      <c r="K39" s="52"/>
      <c r="M39" s="53"/>
      <c r="N39" s="35"/>
      <c r="O39" s="36"/>
    </row>
    <row r="40" spans="1:15" ht="16.5" customHeight="1" thickBot="1">
      <c r="A40" s="309" t="str">
        <f>IF(H39="All Day","","2nd Judge:" )</f>
        <v/>
      </c>
      <c r="B40" s="310"/>
      <c r="C40" s="302"/>
      <c r="D40" s="303"/>
      <c r="E40" s="110" t="str">
        <f>IF(H39="All Day","","Level:" )</f>
        <v/>
      </c>
      <c r="F40" s="284"/>
      <c r="G40" s="285"/>
      <c r="H40" s="290" t="str">
        <f>IF(H39="All Day","",IF(H39="Morning","Afternoon","Morning"))</f>
        <v/>
      </c>
      <c r="I40" s="291"/>
      <c r="J40" s="292"/>
      <c r="K40" s="52"/>
      <c r="M40" s="53"/>
      <c r="N40" s="35"/>
      <c r="O40" s="36"/>
    </row>
    <row r="41" spans="1:15" ht="18" thickBot="1">
      <c r="A41" s="25">
        <v>18</v>
      </c>
      <c r="B41" s="157"/>
      <c r="C41" s="96"/>
      <c r="D41" s="103"/>
      <c r="E41" s="98"/>
      <c r="F41" s="99"/>
      <c r="G41" s="100"/>
      <c r="H41" s="101" t="str">
        <f t="shared" ca="1" si="3"/>
        <v/>
      </c>
      <c r="I41" s="106"/>
      <c r="J41" s="102"/>
      <c r="K41" s="52" t="str">
        <f t="shared" ca="1" si="0"/>
        <v/>
      </c>
      <c r="L41" s="48" t="str">
        <f>IF(E41="","",VLOOKUP(E41,Lists!V$5:W$19,2,FALSE))</f>
        <v/>
      </c>
      <c r="M41" s="53" t="str">
        <f t="shared" ca="1" si="1"/>
        <v/>
      </c>
      <c r="O41" s="34"/>
    </row>
    <row r="42" spans="1:15" ht="18" thickBot="1">
      <c r="A42" s="17">
        <v>19</v>
      </c>
      <c r="B42" s="155"/>
      <c r="C42" s="96"/>
      <c r="D42" s="105"/>
      <c r="E42" s="98"/>
      <c r="F42" s="99"/>
      <c r="G42" s="100"/>
      <c r="H42" s="101" t="str">
        <f t="shared" ca="1" si="3"/>
        <v/>
      </c>
      <c r="I42" s="106"/>
      <c r="J42" s="102"/>
      <c r="K42" s="52" t="str">
        <f t="shared" ca="1" si="0"/>
        <v/>
      </c>
      <c r="L42" s="48" t="str">
        <f>IF(E42="","",VLOOKUP(E42,Lists!V$5:W$19,2,FALSE))</f>
        <v/>
      </c>
      <c r="M42" s="53" t="str">
        <f t="shared" ca="1" si="1"/>
        <v/>
      </c>
      <c r="O42" s="34"/>
    </row>
    <row r="43" spans="1:15" ht="18" thickBot="1">
      <c r="A43" s="24">
        <v>20</v>
      </c>
      <c r="B43" s="156"/>
      <c r="C43" s="96"/>
      <c r="D43" s="97"/>
      <c r="E43" s="98"/>
      <c r="F43" s="99"/>
      <c r="G43" s="100"/>
      <c r="H43" s="101" t="str">
        <f t="shared" ca="1" si="3"/>
        <v/>
      </c>
      <c r="I43" s="106"/>
      <c r="J43" s="102"/>
      <c r="K43" s="52" t="str">
        <f t="shared" ca="1" si="0"/>
        <v/>
      </c>
      <c r="L43" s="48" t="str">
        <f>IF(E43="","",VLOOKUP(E43,Lists!V$5:W$19,2,FALSE))</f>
        <v/>
      </c>
      <c r="M43" s="53" t="str">
        <f t="shared" ca="1" si="1"/>
        <v/>
      </c>
      <c r="O43" s="34"/>
    </row>
    <row r="44" spans="1:15" ht="16.5" customHeight="1" thickBot="1">
      <c r="A44" s="311" t="s">
        <v>52</v>
      </c>
      <c r="B44" s="313"/>
      <c r="C44" s="286"/>
      <c r="D44" s="287"/>
      <c r="E44" s="110" t="s">
        <v>36</v>
      </c>
      <c r="F44" s="284"/>
      <c r="G44" s="285"/>
      <c r="H44" s="293" t="s">
        <v>14</v>
      </c>
      <c r="I44" s="294"/>
      <c r="J44" s="295"/>
      <c r="K44" s="52"/>
      <c r="M44" s="53"/>
      <c r="N44" s="35"/>
      <c r="O44" s="36"/>
    </row>
    <row r="45" spans="1:15" ht="16.5" customHeight="1" thickBot="1">
      <c r="A45" s="309" t="str">
        <f>IF(H44="All Day","","2nd Judge:" )</f>
        <v/>
      </c>
      <c r="B45" s="310"/>
      <c r="C45" s="302"/>
      <c r="D45" s="303"/>
      <c r="E45" s="110" t="str">
        <f>IF(H44="All Day","","Level:" )</f>
        <v/>
      </c>
      <c r="F45" s="284"/>
      <c r="G45" s="285"/>
      <c r="H45" s="290" t="str">
        <f>IF(H44="All Day","",IF(H44="Morning","Afternoon","Morning"))</f>
        <v/>
      </c>
      <c r="I45" s="291"/>
      <c r="J45" s="292"/>
      <c r="K45" s="52"/>
      <c r="M45" s="53"/>
      <c r="N45" s="35"/>
      <c r="O45" s="36"/>
    </row>
    <row r="46" spans="1:15" ht="18" thickBot="1">
      <c r="A46" s="24">
        <v>21</v>
      </c>
      <c r="B46" s="155"/>
      <c r="C46" s="96"/>
      <c r="D46" s="105"/>
      <c r="E46" s="98"/>
      <c r="F46" s="99"/>
      <c r="G46" s="100"/>
      <c r="H46" s="101" t="str">
        <f t="shared" ref="H46:H105" ca="1" si="4">IF(INDIRECT("E"&amp;ROW())="","",IF(INDIRECT("G"&amp;ROW())="",INDIRECT("Lists!K"&amp;INDIRECT("L"&amp;ROW())),HLOOKUP(INDIRECT("G"&amp;ROW()),GradeAges,INDIRECT("L"&amp;ROW()),FALSE)))</f>
        <v/>
      </c>
      <c r="I46" s="106"/>
      <c r="J46" s="102"/>
      <c r="K46" s="52" t="str">
        <f t="shared" ca="1" si="0"/>
        <v/>
      </c>
      <c r="L46" s="48" t="str">
        <f>IF(E46="","",VLOOKUP(E46,Lists!V$5:W$19,2,FALSE))</f>
        <v/>
      </c>
      <c r="M46" s="53" t="str">
        <f t="shared" ca="1" si="1"/>
        <v/>
      </c>
      <c r="O46" s="34"/>
    </row>
    <row r="47" spans="1:15" ht="18" thickBot="1">
      <c r="A47" s="24">
        <v>22</v>
      </c>
      <c r="B47" s="156"/>
      <c r="C47" s="96"/>
      <c r="D47" s="97"/>
      <c r="E47" s="98"/>
      <c r="F47" s="99"/>
      <c r="G47" s="100"/>
      <c r="H47" s="101" t="str">
        <f t="shared" ca="1" si="4"/>
        <v/>
      </c>
      <c r="I47" s="106"/>
      <c r="J47" s="102"/>
      <c r="K47" s="52" t="str">
        <f t="shared" ca="1" si="0"/>
        <v/>
      </c>
      <c r="L47" s="48" t="str">
        <f>IF(E47="","",VLOOKUP(E47,Lists!V$5:W$19,2,FALSE))</f>
        <v/>
      </c>
      <c r="M47" s="53" t="str">
        <f t="shared" ca="1" si="1"/>
        <v/>
      </c>
      <c r="O47" s="34"/>
    </row>
    <row r="48" spans="1:15" ht="18" thickBot="1">
      <c r="A48" s="24">
        <v>23</v>
      </c>
      <c r="B48" s="156"/>
      <c r="C48" s="96"/>
      <c r="D48" s="103"/>
      <c r="E48" s="98"/>
      <c r="F48" s="99"/>
      <c r="G48" s="100"/>
      <c r="H48" s="101" t="str">
        <f t="shared" ca="1" si="4"/>
        <v/>
      </c>
      <c r="I48" s="106"/>
      <c r="J48" s="102"/>
      <c r="K48" s="52" t="str">
        <f t="shared" ca="1" si="0"/>
        <v/>
      </c>
      <c r="L48" s="48" t="str">
        <f>IF(E48="","",VLOOKUP(E48,Lists!V$5:W$19,2,FALSE))</f>
        <v/>
      </c>
      <c r="M48" s="53" t="str">
        <f t="shared" ca="1" si="1"/>
        <v/>
      </c>
      <c r="O48" s="34"/>
    </row>
    <row r="49" spans="1:15" ht="16.5" customHeight="1" thickBot="1">
      <c r="A49" s="311" t="s">
        <v>53</v>
      </c>
      <c r="B49" s="313"/>
      <c r="C49" s="286"/>
      <c r="D49" s="287"/>
      <c r="E49" s="110" t="s">
        <v>35</v>
      </c>
      <c r="F49" s="284"/>
      <c r="G49" s="285"/>
      <c r="H49" s="293" t="s">
        <v>14</v>
      </c>
      <c r="I49" s="294"/>
      <c r="J49" s="295"/>
      <c r="K49" s="52"/>
      <c r="M49" s="53"/>
      <c r="N49" s="35"/>
      <c r="O49" s="36"/>
    </row>
    <row r="50" spans="1:15" ht="16.5" customHeight="1" thickBot="1">
      <c r="A50" s="309" t="str">
        <f>IF(H49="All Day","","2nd Judge:" )</f>
        <v/>
      </c>
      <c r="B50" s="310"/>
      <c r="C50" s="302"/>
      <c r="D50" s="303"/>
      <c r="E50" s="110" t="str">
        <f>IF(H49="All Day","","Level:" )</f>
        <v/>
      </c>
      <c r="F50" s="284"/>
      <c r="G50" s="285"/>
      <c r="H50" s="290" t="str">
        <f>IF(H49="All Day","",IF(H49="Morning","Afternoon","Morning"))</f>
        <v/>
      </c>
      <c r="I50" s="291"/>
      <c r="J50" s="292"/>
      <c r="K50" s="52"/>
      <c r="M50" s="53"/>
      <c r="N50" s="35"/>
      <c r="O50" s="36"/>
    </row>
    <row r="51" spans="1:15" ht="18" thickBot="1">
      <c r="A51" s="24">
        <v>24</v>
      </c>
      <c r="B51" s="156"/>
      <c r="C51" s="96"/>
      <c r="D51" s="105"/>
      <c r="E51" s="98"/>
      <c r="F51" s="99"/>
      <c r="G51" s="100"/>
      <c r="H51" s="101" t="str">
        <f t="shared" ca="1" si="4"/>
        <v/>
      </c>
      <c r="I51" s="106"/>
      <c r="J51" s="102"/>
      <c r="K51" s="52" t="str">
        <f t="shared" ca="1" si="0"/>
        <v/>
      </c>
      <c r="L51" s="48" t="str">
        <f>IF(E51="","",VLOOKUP(E51,Lists!V$5:W$19,2,FALSE))</f>
        <v/>
      </c>
      <c r="M51" s="53" t="str">
        <f t="shared" ca="1" si="1"/>
        <v/>
      </c>
      <c r="O51" s="34"/>
    </row>
    <row r="52" spans="1:15" ht="18" thickBot="1">
      <c r="A52" s="24">
        <v>25</v>
      </c>
      <c r="B52" s="156"/>
      <c r="C52" s="96"/>
      <c r="D52" s="97"/>
      <c r="E52" s="98"/>
      <c r="F52" s="99"/>
      <c r="G52" s="100"/>
      <c r="H52" s="101" t="str">
        <f t="shared" ca="1" si="4"/>
        <v/>
      </c>
      <c r="I52" s="106"/>
      <c r="J52" s="102"/>
      <c r="K52" s="52" t="str">
        <f t="shared" ca="1" si="0"/>
        <v/>
      </c>
      <c r="L52" s="48" t="str">
        <f>IF(E52="","",VLOOKUP(E52,Lists!V$5:W$19,2,FALSE))</f>
        <v/>
      </c>
      <c r="M52" s="53" t="str">
        <f t="shared" ca="1" si="1"/>
        <v/>
      </c>
      <c r="O52" s="34"/>
    </row>
    <row r="53" spans="1:15" ht="18" thickBot="1">
      <c r="A53" s="24">
        <v>26</v>
      </c>
      <c r="B53" s="156"/>
      <c r="C53" s="107"/>
      <c r="D53" s="97"/>
      <c r="E53" s="98"/>
      <c r="F53" s="99"/>
      <c r="G53" s="100"/>
      <c r="H53" s="101" t="str">
        <f t="shared" ca="1" si="4"/>
        <v/>
      </c>
      <c r="I53" s="106"/>
      <c r="J53" s="102"/>
      <c r="K53" s="52" t="str">
        <f t="shared" ca="1" si="0"/>
        <v/>
      </c>
      <c r="L53" s="48" t="str">
        <f>IF(E53="","",VLOOKUP(E53,Lists!V$5:W$19,2,FALSE))</f>
        <v/>
      </c>
      <c r="M53" s="53" t="str">
        <f t="shared" ca="1" si="1"/>
        <v/>
      </c>
      <c r="O53" s="34"/>
    </row>
    <row r="54" spans="1:15" ht="18" thickBot="1">
      <c r="A54" s="25">
        <v>27</v>
      </c>
      <c r="B54" s="157"/>
      <c r="C54" s="107"/>
      <c r="D54" s="97"/>
      <c r="E54" s="98"/>
      <c r="F54" s="99"/>
      <c r="G54" s="100"/>
      <c r="H54" s="101" t="str">
        <f t="shared" ca="1" si="4"/>
        <v/>
      </c>
      <c r="I54" s="106"/>
      <c r="J54" s="102"/>
      <c r="K54" s="52" t="str">
        <f t="shared" ca="1" si="0"/>
        <v/>
      </c>
      <c r="L54" s="48" t="str">
        <f>IF(E54="","",VLOOKUP(E54,Lists!V$5:W$19,2,FALSE))</f>
        <v/>
      </c>
      <c r="M54" s="53" t="str">
        <f t="shared" ca="1" si="1"/>
        <v/>
      </c>
      <c r="O54" s="34"/>
    </row>
    <row r="55" spans="1:15" ht="18" thickBot="1">
      <c r="A55" s="17">
        <v>28</v>
      </c>
      <c r="B55" s="155"/>
      <c r="C55" s="107"/>
      <c r="D55" s="105"/>
      <c r="E55" s="98"/>
      <c r="F55" s="99"/>
      <c r="G55" s="100"/>
      <c r="H55" s="101" t="str">
        <f t="shared" ca="1" si="4"/>
        <v/>
      </c>
      <c r="I55" s="106"/>
      <c r="J55" s="102"/>
      <c r="K55" s="52" t="str">
        <f t="shared" ca="1" si="0"/>
        <v/>
      </c>
      <c r="L55" s="48" t="str">
        <f>IF(E55="","",VLOOKUP(E55,Lists!V$5:W$19,2,FALSE))</f>
        <v/>
      </c>
      <c r="M55" s="53" t="str">
        <f t="shared" ca="1" si="1"/>
        <v/>
      </c>
      <c r="O55" s="34"/>
    </row>
    <row r="56" spans="1:15" ht="16.5" customHeight="1" thickBot="1">
      <c r="A56" s="311" t="s">
        <v>52</v>
      </c>
      <c r="B56" s="313"/>
      <c r="C56" s="286"/>
      <c r="D56" s="287"/>
      <c r="E56" s="110" t="s">
        <v>36</v>
      </c>
      <c r="F56" s="284"/>
      <c r="G56" s="285"/>
      <c r="H56" s="293" t="s">
        <v>14</v>
      </c>
      <c r="I56" s="294"/>
      <c r="J56" s="295"/>
      <c r="K56" s="52"/>
      <c r="M56" s="53"/>
      <c r="N56" s="35"/>
      <c r="O56" s="36"/>
    </row>
    <row r="57" spans="1:15" ht="16.5" customHeight="1" thickBot="1">
      <c r="A57" s="309" t="str">
        <f>IF(H56="All Day","","2nd Judge:" )</f>
        <v/>
      </c>
      <c r="B57" s="310"/>
      <c r="C57" s="302"/>
      <c r="D57" s="303"/>
      <c r="E57" s="110" t="str">
        <f>IF(H56="All Day","","Level:" )</f>
        <v/>
      </c>
      <c r="F57" s="284"/>
      <c r="G57" s="285"/>
      <c r="H57" s="290" t="str">
        <f>IF(H56="All Day","",IF(H56="Morning","Afternoon","Morning"))</f>
        <v/>
      </c>
      <c r="I57" s="291"/>
      <c r="J57" s="292"/>
      <c r="K57" s="52"/>
      <c r="M57" s="53"/>
      <c r="N57" s="35"/>
      <c r="O57" s="36"/>
    </row>
    <row r="58" spans="1:15" ht="18" thickBot="1">
      <c r="A58" s="24">
        <v>29</v>
      </c>
      <c r="B58" s="155"/>
      <c r="C58" s="107"/>
      <c r="D58" s="97"/>
      <c r="E58" s="98"/>
      <c r="F58" s="99"/>
      <c r="G58" s="100"/>
      <c r="H58" s="101" t="str">
        <f t="shared" ca="1" si="4"/>
        <v/>
      </c>
      <c r="I58" s="106"/>
      <c r="J58" s="102"/>
      <c r="K58" s="52" t="str">
        <f t="shared" ca="1" si="0"/>
        <v/>
      </c>
      <c r="L58" s="48" t="str">
        <f>IF(E58="","",VLOOKUP(E58,Lists!V$5:W$19,2,FALSE))</f>
        <v/>
      </c>
      <c r="M58" s="53" t="str">
        <f t="shared" ca="1" si="1"/>
        <v/>
      </c>
      <c r="O58" s="34"/>
    </row>
    <row r="59" spans="1:15" ht="18" thickBot="1">
      <c r="A59" s="24">
        <f t="shared" ref="A59:A64" si="5">A58+1</f>
        <v>30</v>
      </c>
      <c r="B59" s="156"/>
      <c r="C59" s="107"/>
      <c r="D59" s="97"/>
      <c r="E59" s="98"/>
      <c r="F59" s="99"/>
      <c r="G59" s="100"/>
      <c r="H59" s="101" t="str">
        <f t="shared" ca="1" si="4"/>
        <v/>
      </c>
      <c r="I59" s="106"/>
      <c r="J59" s="102"/>
      <c r="K59" s="52" t="str">
        <f t="shared" ca="1" si="0"/>
        <v/>
      </c>
      <c r="L59" s="48" t="str">
        <f>IF(E59="","",VLOOKUP(E59,Lists!V$5:W$19,2,FALSE))</f>
        <v/>
      </c>
      <c r="M59" s="53" t="str">
        <f t="shared" ca="1" si="1"/>
        <v/>
      </c>
      <c r="O59" s="34"/>
    </row>
    <row r="60" spans="1:15" ht="18" thickBot="1">
      <c r="A60" s="24">
        <f t="shared" si="5"/>
        <v>31</v>
      </c>
      <c r="B60" s="156"/>
      <c r="C60" s="107"/>
      <c r="D60" s="97"/>
      <c r="E60" s="98"/>
      <c r="F60" s="99"/>
      <c r="G60" s="100"/>
      <c r="H60" s="101" t="str">
        <f t="shared" ca="1" si="4"/>
        <v/>
      </c>
      <c r="I60" s="106"/>
      <c r="J60" s="102"/>
      <c r="K60" s="52" t="str">
        <f t="shared" ca="1" si="0"/>
        <v/>
      </c>
      <c r="L60" s="48" t="str">
        <f>IF(E60="","",VLOOKUP(E60,Lists!V$5:W$19,2,FALSE))</f>
        <v/>
      </c>
      <c r="M60" s="53" t="str">
        <f t="shared" ca="1" si="1"/>
        <v/>
      </c>
      <c r="O60" s="34"/>
    </row>
    <row r="61" spans="1:15" ht="18" thickBot="1">
      <c r="A61" s="24">
        <f t="shared" si="5"/>
        <v>32</v>
      </c>
      <c r="B61" s="156"/>
      <c r="C61" s="107"/>
      <c r="D61" s="97"/>
      <c r="E61" s="98"/>
      <c r="F61" s="99"/>
      <c r="G61" s="100"/>
      <c r="H61" s="101" t="str">
        <f t="shared" ca="1" si="4"/>
        <v/>
      </c>
      <c r="I61" s="106"/>
      <c r="J61" s="102"/>
      <c r="K61" s="52" t="str">
        <f t="shared" ca="1" si="0"/>
        <v/>
      </c>
      <c r="L61" s="48" t="str">
        <f>IF(E61="","",VLOOKUP(E61,Lists!V$5:W$19,2,FALSE))</f>
        <v/>
      </c>
      <c r="M61" s="53" t="str">
        <f t="shared" ca="1" si="1"/>
        <v/>
      </c>
      <c r="O61" s="34"/>
    </row>
    <row r="62" spans="1:15" ht="18" thickBot="1">
      <c r="A62" s="24">
        <f t="shared" si="5"/>
        <v>33</v>
      </c>
      <c r="B62" s="156"/>
      <c r="C62" s="108"/>
      <c r="D62" s="97"/>
      <c r="E62" s="98"/>
      <c r="F62" s="106"/>
      <c r="G62" s="100"/>
      <c r="H62" s="101" t="str">
        <f t="shared" ca="1" si="4"/>
        <v/>
      </c>
      <c r="I62" s="106"/>
      <c r="J62" s="102"/>
      <c r="K62" s="52" t="str">
        <f t="shared" ref="K62:K105" ca="1" si="6">IF(INDIRECT("E"&amp;ROW())="","",IF(MONTH(INDIRECT("E"&amp;ROW()))&lt;9,(1+$I$3-YEAR(INDIRECT("E"&amp;ROW()))),($I$3-YEAR(INDIRECT("E"&amp;ROW())))))</f>
        <v/>
      </c>
      <c r="L62" s="48" t="str">
        <f>IF(E62="","",VLOOKUP(E62,Lists!V$5:W$19,2,FALSE))</f>
        <v/>
      </c>
      <c r="M62" s="53" t="str">
        <f t="shared" ref="M62:M105" ca="1" si="7">IF(INDIRECT("K"&amp; ROW())="","",INDIRECT("Lists!K"&amp; INDIRECT("K"&amp; ROW())))</f>
        <v/>
      </c>
      <c r="O62" s="34"/>
    </row>
    <row r="63" spans="1:15" ht="18" thickBot="1">
      <c r="A63" s="24">
        <f t="shared" si="5"/>
        <v>34</v>
      </c>
      <c r="B63" s="156"/>
      <c r="C63" s="107"/>
      <c r="D63" s="97"/>
      <c r="E63" s="98"/>
      <c r="F63" s="99"/>
      <c r="G63" s="100"/>
      <c r="H63" s="101" t="str">
        <f t="shared" ca="1" si="4"/>
        <v/>
      </c>
      <c r="I63" s="106"/>
      <c r="J63" s="102"/>
      <c r="K63" s="52" t="str">
        <f t="shared" ca="1" si="6"/>
        <v/>
      </c>
      <c r="L63" s="48" t="str">
        <f>IF(E63="","",VLOOKUP(E63,Lists!V$5:W$19,2,FALSE))</f>
        <v/>
      </c>
      <c r="M63" s="53" t="str">
        <f t="shared" ca="1" si="7"/>
        <v/>
      </c>
      <c r="O63" s="34"/>
    </row>
    <row r="64" spans="1:15" ht="18" thickBot="1">
      <c r="A64" s="24">
        <f t="shared" si="5"/>
        <v>35</v>
      </c>
      <c r="B64" s="156"/>
      <c r="C64" s="107"/>
      <c r="D64" s="97"/>
      <c r="E64" s="98"/>
      <c r="F64" s="99"/>
      <c r="G64" s="100"/>
      <c r="H64" s="101" t="str">
        <f t="shared" ca="1" si="4"/>
        <v/>
      </c>
      <c r="I64" s="106"/>
      <c r="J64" s="102"/>
      <c r="K64" s="52" t="str">
        <f t="shared" ca="1" si="6"/>
        <v/>
      </c>
      <c r="L64" s="48" t="str">
        <f>IF(E64="","",VLOOKUP(E64,Lists!V$5:W$19,2,FALSE))</f>
        <v/>
      </c>
      <c r="M64" s="53" t="str">
        <f t="shared" ca="1" si="7"/>
        <v/>
      </c>
      <c r="O64" s="34"/>
    </row>
    <row r="65" spans="1:15" ht="18" thickBot="1">
      <c r="A65" s="24">
        <f>A64+1</f>
        <v>36</v>
      </c>
      <c r="B65" s="156"/>
      <c r="C65" s="107"/>
      <c r="D65" s="97"/>
      <c r="E65" s="98"/>
      <c r="F65" s="99"/>
      <c r="G65" s="100"/>
      <c r="H65" s="101" t="str">
        <f t="shared" ca="1" si="4"/>
        <v/>
      </c>
      <c r="I65" s="106"/>
      <c r="J65" s="102"/>
      <c r="K65" s="52" t="str">
        <f t="shared" ca="1" si="6"/>
        <v/>
      </c>
      <c r="L65" s="48" t="str">
        <f>IF(E65="","",VLOOKUP(E65,Lists!V$5:W$19,2,FALSE))</f>
        <v/>
      </c>
      <c r="M65" s="53" t="str">
        <f t="shared" ca="1" si="7"/>
        <v/>
      </c>
      <c r="O65" s="34"/>
    </row>
    <row r="66" spans="1:15" ht="16.5" customHeight="1" thickBot="1">
      <c r="A66" s="311" t="s">
        <v>53</v>
      </c>
      <c r="B66" s="312"/>
      <c r="C66" s="286"/>
      <c r="D66" s="287"/>
      <c r="E66" s="110" t="s">
        <v>35</v>
      </c>
      <c r="F66" s="284"/>
      <c r="G66" s="285"/>
      <c r="H66" s="293" t="s">
        <v>14</v>
      </c>
      <c r="I66" s="294"/>
      <c r="J66" s="295"/>
      <c r="K66" s="52"/>
      <c r="M66" s="53"/>
      <c r="O66" s="34"/>
    </row>
    <row r="67" spans="1:15" ht="16.5" customHeight="1" thickBot="1">
      <c r="A67" s="309" t="str">
        <f>IF(H66="All Day","","2nd Official:" )</f>
        <v/>
      </c>
      <c r="B67" s="319"/>
      <c r="C67" s="302"/>
      <c r="D67" s="303"/>
      <c r="E67" s="110" t="str">
        <f>IF(H66="All Day","","Job:" )</f>
        <v/>
      </c>
      <c r="F67" s="284"/>
      <c r="G67" s="285"/>
      <c r="H67" s="290" t="str">
        <f>IF(H66="All Day","",IF(H66="Morning","Afternoon","Morning"))</f>
        <v/>
      </c>
      <c r="I67" s="291"/>
      <c r="J67" s="292"/>
      <c r="K67" s="52"/>
      <c r="M67" s="53"/>
      <c r="O67" s="34"/>
    </row>
    <row r="68" spans="1:15" ht="18" thickBot="1">
      <c r="A68" s="24">
        <f>A65+1</f>
        <v>37</v>
      </c>
      <c r="B68" s="156"/>
      <c r="C68" s="107"/>
      <c r="D68" s="97"/>
      <c r="E68" s="98"/>
      <c r="F68" s="99"/>
      <c r="G68" s="100"/>
      <c r="H68" s="101" t="str">
        <f t="shared" ca="1" si="4"/>
        <v/>
      </c>
      <c r="I68" s="106"/>
      <c r="J68" s="102"/>
      <c r="K68" s="52" t="str">
        <f t="shared" ca="1" si="6"/>
        <v/>
      </c>
      <c r="L68" s="48" t="str">
        <f>IF(E68="","",VLOOKUP(E68,Lists!V$5:W$19,2,FALSE))</f>
        <v/>
      </c>
      <c r="M68" s="53" t="str">
        <f t="shared" ca="1" si="7"/>
        <v/>
      </c>
      <c r="O68" s="34"/>
    </row>
    <row r="69" spans="1:15" ht="18" thickBot="1">
      <c r="A69" s="24">
        <f t="shared" ref="A69:A76" si="8">A68+1</f>
        <v>38</v>
      </c>
      <c r="B69" s="156"/>
      <c r="C69" s="107"/>
      <c r="D69" s="97"/>
      <c r="E69" s="98"/>
      <c r="F69" s="99"/>
      <c r="G69" s="100"/>
      <c r="H69" s="101" t="str">
        <f t="shared" ca="1" si="4"/>
        <v/>
      </c>
      <c r="I69" s="106"/>
      <c r="J69" s="102"/>
      <c r="K69" s="52" t="str">
        <f t="shared" ca="1" si="6"/>
        <v/>
      </c>
      <c r="L69" s="48" t="str">
        <f>IF(E69="","",VLOOKUP(E69,Lists!V$5:W$19,2,FALSE))</f>
        <v/>
      </c>
      <c r="M69" s="53" t="str">
        <f t="shared" ca="1" si="7"/>
        <v/>
      </c>
      <c r="O69" s="34"/>
    </row>
    <row r="70" spans="1:15" ht="18" thickBot="1">
      <c r="A70" s="24">
        <f t="shared" si="8"/>
        <v>39</v>
      </c>
      <c r="B70" s="156"/>
      <c r="C70" s="107"/>
      <c r="D70" s="97"/>
      <c r="E70" s="98"/>
      <c r="F70" s="99"/>
      <c r="G70" s="100"/>
      <c r="H70" s="101" t="str">
        <f t="shared" ca="1" si="4"/>
        <v/>
      </c>
      <c r="I70" s="106"/>
      <c r="J70" s="102"/>
      <c r="K70" s="52" t="str">
        <f t="shared" ca="1" si="6"/>
        <v/>
      </c>
      <c r="L70" s="48" t="str">
        <f>IF(E70="","",VLOOKUP(E70,Lists!V$5:W$19,2,FALSE))</f>
        <v/>
      </c>
      <c r="M70" s="53" t="str">
        <f t="shared" ca="1" si="7"/>
        <v/>
      </c>
      <c r="O70" s="34"/>
    </row>
    <row r="71" spans="1:15" ht="18" thickBot="1">
      <c r="A71" s="24">
        <f t="shared" si="8"/>
        <v>40</v>
      </c>
      <c r="B71" s="156"/>
      <c r="C71" s="107"/>
      <c r="D71" s="97"/>
      <c r="E71" s="98"/>
      <c r="F71" s="99"/>
      <c r="G71" s="100"/>
      <c r="H71" s="101" t="str">
        <f t="shared" ca="1" si="4"/>
        <v/>
      </c>
      <c r="I71" s="106"/>
      <c r="J71" s="102"/>
      <c r="K71" s="52" t="str">
        <f t="shared" ca="1" si="6"/>
        <v/>
      </c>
      <c r="L71" s="48" t="str">
        <f>IF(E71="","",VLOOKUP(E71,Lists!V$5:W$19,2,FALSE))</f>
        <v/>
      </c>
      <c r="M71" s="53" t="str">
        <f t="shared" ca="1" si="7"/>
        <v/>
      </c>
      <c r="O71" s="34"/>
    </row>
    <row r="72" spans="1:15" ht="18" thickBot="1">
      <c r="A72" s="24">
        <f t="shared" si="8"/>
        <v>41</v>
      </c>
      <c r="B72" s="156"/>
      <c r="C72" s="107"/>
      <c r="D72" s="97"/>
      <c r="E72" s="98"/>
      <c r="F72" s="99"/>
      <c r="G72" s="100"/>
      <c r="H72" s="101" t="str">
        <f t="shared" ca="1" si="4"/>
        <v/>
      </c>
      <c r="I72" s="106"/>
      <c r="J72" s="102"/>
      <c r="K72" s="52" t="str">
        <f t="shared" ca="1" si="6"/>
        <v/>
      </c>
      <c r="L72" s="48" t="str">
        <f>IF(E72="","",VLOOKUP(E72,Lists!V$5:W$19,2,FALSE))</f>
        <v/>
      </c>
      <c r="M72" s="53" t="str">
        <f t="shared" ca="1" si="7"/>
        <v/>
      </c>
      <c r="O72" s="34"/>
    </row>
    <row r="73" spans="1:15" ht="18" thickBot="1">
      <c r="A73" s="24">
        <f t="shared" si="8"/>
        <v>42</v>
      </c>
      <c r="B73" s="156"/>
      <c r="C73" s="107"/>
      <c r="D73" s="97"/>
      <c r="E73" s="98"/>
      <c r="F73" s="99"/>
      <c r="G73" s="100"/>
      <c r="H73" s="101" t="str">
        <f t="shared" ca="1" si="4"/>
        <v/>
      </c>
      <c r="I73" s="106"/>
      <c r="J73" s="102"/>
      <c r="K73" s="52" t="str">
        <f t="shared" ca="1" si="6"/>
        <v/>
      </c>
      <c r="L73" s="48" t="str">
        <f>IF(E73="","",VLOOKUP(E73,Lists!V$5:W$19,2,FALSE))</f>
        <v/>
      </c>
      <c r="M73" s="53" t="str">
        <f t="shared" ca="1" si="7"/>
        <v/>
      </c>
      <c r="O73" s="34"/>
    </row>
    <row r="74" spans="1:15" ht="18" thickBot="1">
      <c r="A74" s="24">
        <f t="shared" si="8"/>
        <v>43</v>
      </c>
      <c r="B74" s="156"/>
      <c r="C74" s="107"/>
      <c r="D74" s="97"/>
      <c r="E74" s="98"/>
      <c r="F74" s="99"/>
      <c r="G74" s="100"/>
      <c r="H74" s="101" t="str">
        <f t="shared" ca="1" si="4"/>
        <v/>
      </c>
      <c r="I74" s="106"/>
      <c r="J74" s="102"/>
      <c r="K74" s="52" t="str">
        <f t="shared" ca="1" si="6"/>
        <v/>
      </c>
      <c r="L74" s="48" t="str">
        <f>IF(E74="","",VLOOKUP(E74,Lists!V$5:W$19,2,FALSE))</f>
        <v/>
      </c>
      <c r="M74" s="53" t="str">
        <f t="shared" ca="1" si="7"/>
        <v/>
      </c>
      <c r="O74" s="34"/>
    </row>
    <row r="75" spans="1:15" ht="18" thickBot="1">
      <c r="A75" s="24">
        <f t="shared" si="8"/>
        <v>44</v>
      </c>
      <c r="B75" s="156"/>
      <c r="C75" s="107"/>
      <c r="D75" s="97"/>
      <c r="E75" s="98"/>
      <c r="F75" s="99"/>
      <c r="G75" s="100"/>
      <c r="H75" s="101" t="str">
        <f t="shared" ca="1" si="4"/>
        <v/>
      </c>
      <c r="I75" s="106"/>
      <c r="J75" s="102"/>
      <c r="K75" s="52" t="str">
        <f t="shared" ca="1" si="6"/>
        <v/>
      </c>
      <c r="L75" s="48" t="str">
        <f>IF(E75="","",VLOOKUP(E75,Lists!V$5:W$19,2,FALSE))</f>
        <v/>
      </c>
      <c r="M75" s="53" t="str">
        <f t="shared" ca="1" si="7"/>
        <v/>
      </c>
      <c r="O75" s="34"/>
    </row>
    <row r="76" spans="1:15" ht="18" thickBot="1">
      <c r="A76" s="24">
        <f t="shared" si="8"/>
        <v>45</v>
      </c>
      <c r="B76" s="156"/>
      <c r="C76" s="107"/>
      <c r="D76" s="97"/>
      <c r="E76" s="98"/>
      <c r="F76" s="99"/>
      <c r="G76" s="100"/>
      <c r="H76" s="101" t="str">
        <f t="shared" ca="1" si="4"/>
        <v/>
      </c>
      <c r="I76" s="106"/>
      <c r="J76" s="102"/>
      <c r="K76" s="52" t="str">
        <f t="shared" ca="1" si="6"/>
        <v/>
      </c>
      <c r="L76" s="48" t="str">
        <f>IF(E76="","",VLOOKUP(E76,Lists!V$5:W$19,2,FALSE))</f>
        <v/>
      </c>
      <c r="M76" s="53" t="str">
        <f t="shared" ca="1" si="7"/>
        <v/>
      </c>
      <c r="O76" s="34"/>
    </row>
    <row r="77" spans="1:15" ht="16.5" customHeight="1" thickBot="1">
      <c r="A77" s="311" t="s">
        <v>52</v>
      </c>
      <c r="B77" s="313"/>
      <c r="C77" s="286"/>
      <c r="D77" s="287"/>
      <c r="E77" s="110" t="s">
        <v>36</v>
      </c>
      <c r="F77" s="284"/>
      <c r="G77" s="285"/>
      <c r="H77" s="293" t="s">
        <v>14</v>
      </c>
      <c r="I77" s="294"/>
      <c r="J77" s="295"/>
      <c r="K77" s="52"/>
      <c r="M77" s="53"/>
      <c r="N77" s="35"/>
      <c r="O77" s="36"/>
    </row>
    <row r="78" spans="1:15" ht="16.5" customHeight="1" thickBot="1">
      <c r="A78" s="309" t="str">
        <f>IF(H77="All Day","","2nd Judge:" )</f>
        <v/>
      </c>
      <c r="B78" s="310"/>
      <c r="C78" s="302"/>
      <c r="D78" s="303"/>
      <c r="E78" s="110" t="str">
        <f>IF(H77="All Day","","Level:" )</f>
        <v/>
      </c>
      <c r="F78" s="284"/>
      <c r="G78" s="285"/>
      <c r="H78" s="290" t="str">
        <f>IF(H77="All Day","",IF(H77="Morning","Afternoon","Morning"))</f>
        <v/>
      </c>
      <c r="I78" s="291"/>
      <c r="J78" s="292"/>
      <c r="K78" s="52"/>
      <c r="M78" s="53"/>
      <c r="N78" s="35"/>
      <c r="O78" s="36"/>
    </row>
    <row r="79" spans="1:15" ht="18" thickBot="1">
      <c r="A79" s="24">
        <f>A76+1</f>
        <v>46</v>
      </c>
      <c r="B79" s="156"/>
      <c r="C79" s="107"/>
      <c r="D79" s="97"/>
      <c r="E79" s="98"/>
      <c r="F79" s="99"/>
      <c r="G79" s="100"/>
      <c r="H79" s="101" t="str">
        <f t="shared" ca="1" si="4"/>
        <v/>
      </c>
      <c r="I79" s="106"/>
      <c r="J79" s="109"/>
      <c r="K79" s="52" t="str">
        <f t="shared" ca="1" si="6"/>
        <v/>
      </c>
      <c r="L79" s="48" t="str">
        <f>IF(E79="","",VLOOKUP(E79,Lists!V$5:W$19,2,FALSE))</f>
        <v/>
      </c>
      <c r="M79" s="53" t="str">
        <f t="shared" ca="1" si="7"/>
        <v/>
      </c>
      <c r="O79" s="34"/>
    </row>
    <row r="80" spans="1:15" ht="18" thickBot="1">
      <c r="A80" s="24">
        <f t="shared" ref="A80:A87" si="9">A79+1</f>
        <v>47</v>
      </c>
      <c r="B80" s="156"/>
      <c r="C80" s="107"/>
      <c r="D80" s="97"/>
      <c r="E80" s="98"/>
      <c r="F80" s="99"/>
      <c r="G80" s="100"/>
      <c r="H80" s="101" t="str">
        <f t="shared" ca="1" si="4"/>
        <v/>
      </c>
      <c r="I80" s="106"/>
      <c r="J80" s="109"/>
      <c r="K80" s="52" t="str">
        <f t="shared" ca="1" si="6"/>
        <v/>
      </c>
      <c r="L80" s="48" t="str">
        <f>IF(E80="","",VLOOKUP(E80,Lists!V$5:W$19,2,FALSE))</f>
        <v/>
      </c>
      <c r="M80" s="53" t="str">
        <f t="shared" ca="1" si="7"/>
        <v/>
      </c>
      <c r="O80" s="34"/>
    </row>
    <row r="81" spans="1:15" ht="18" thickBot="1">
      <c r="A81" s="24">
        <f t="shared" si="9"/>
        <v>48</v>
      </c>
      <c r="B81" s="156"/>
      <c r="C81" s="107"/>
      <c r="D81" s="97"/>
      <c r="E81" s="98"/>
      <c r="F81" s="99"/>
      <c r="G81" s="100"/>
      <c r="H81" s="101" t="str">
        <f t="shared" ca="1" si="4"/>
        <v/>
      </c>
      <c r="I81" s="106"/>
      <c r="J81" s="109"/>
      <c r="K81" s="52" t="str">
        <f t="shared" ca="1" si="6"/>
        <v/>
      </c>
      <c r="L81" s="48" t="str">
        <f>IF(E81="","",VLOOKUP(E81,Lists!V$5:W$19,2,FALSE))</f>
        <v/>
      </c>
      <c r="M81" s="53" t="str">
        <f t="shared" ca="1" si="7"/>
        <v/>
      </c>
      <c r="O81" s="34"/>
    </row>
    <row r="82" spans="1:15" ht="18" thickBot="1">
      <c r="A82" s="24">
        <f t="shared" si="9"/>
        <v>49</v>
      </c>
      <c r="B82" s="156"/>
      <c r="C82" s="107"/>
      <c r="D82" s="97"/>
      <c r="E82" s="98"/>
      <c r="F82" s="99"/>
      <c r="G82" s="100"/>
      <c r="H82" s="101" t="str">
        <f t="shared" ca="1" si="4"/>
        <v/>
      </c>
      <c r="I82" s="106"/>
      <c r="J82" s="109"/>
      <c r="K82" s="52" t="str">
        <f t="shared" ca="1" si="6"/>
        <v/>
      </c>
      <c r="L82" s="48" t="str">
        <f>IF(E82="","",VLOOKUP(E82,Lists!V$5:W$19,2,FALSE))</f>
        <v/>
      </c>
      <c r="M82" s="53" t="str">
        <f t="shared" ca="1" si="7"/>
        <v/>
      </c>
      <c r="O82" s="34"/>
    </row>
    <row r="83" spans="1:15" ht="18" thickBot="1">
      <c r="A83" s="24">
        <f t="shared" si="9"/>
        <v>50</v>
      </c>
      <c r="B83" s="156"/>
      <c r="C83" s="107"/>
      <c r="D83" s="97"/>
      <c r="E83" s="98"/>
      <c r="F83" s="99"/>
      <c r="G83" s="100"/>
      <c r="H83" s="101" t="str">
        <f t="shared" ca="1" si="4"/>
        <v/>
      </c>
      <c r="I83" s="106"/>
      <c r="J83" s="109"/>
      <c r="K83" s="54" t="str">
        <f t="shared" ca="1" si="6"/>
        <v/>
      </c>
      <c r="L83" s="48" t="str">
        <f>IF(E83="","",VLOOKUP(E83,Lists!V$5:W$19,2,FALSE))</f>
        <v/>
      </c>
      <c r="M83" s="55" t="str">
        <f t="shared" ca="1" si="7"/>
        <v/>
      </c>
      <c r="O83" s="34"/>
    </row>
    <row r="84" spans="1:15" ht="18" thickBot="1">
      <c r="A84" s="24">
        <f t="shared" si="9"/>
        <v>51</v>
      </c>
      <c r="B84" s="156"/>
      <c r="C84" s="107"/>
      <c r="D84" s="97"/>
      <c r="E84" s="98"/>
      <c r="F84" s="99"/>
      <c r="G84" s="100"/>
      <c r="H84" s="101" t="str">
        <f t="shared" ca="1" si="4"/>
        <v/>
      </c>
      <c r="I84" s="106"/>
      <c r="J84" s="102"/>
      <c r="K84" s="52" t="str">
        <f t="shared" ca="1" si="6"/>
        <v/>
      </c>
      <c r="L84" s="48" t="str">
        <f>IF(E84="","",VLOOKUP(E84,Lists!V$5:W$19,2,FALSE))</f>
        <v/>
      </c>
      <c r="M84" s="53" t="str">
        <f t="shared" ca="1" si="7"/>
        <v/>
      </c>
      <c r="O84" s="34"/>
    </row>
    <row r="85" spans="1:15" ht="18" thickBot="1">
      <c r="A85" s="24">
        <f t="shared" si="9"/>
        <v>52</v>
      </c>
      <c r="B85" s="156"/>
      <c r="C85" s="107"/>
      <c r="D85" s="97"/>
      <c r="E85" s="98"/>
      <c r="F85" s="99"/>
      <c r="G85" s="100"/>
      <c r="H85" s="101" t="str">
        <f t="shared" ca="1" si="4"/>
        <v/>
      </c>
      <c r="I85" s="106"/>
      <c r="J85" s="102"/>
      <c r="K85" s="52" t="str">
        <f t="shared" ca="1" si="6"/>
        <v/>
      </c>
      <c r="L85" s="48" t="str">
        <f>IF(E85="","",VLOOKUP(E85,Lists!V$5:W$19,2,FALSE))</f>
        <v/>
      </c>
      <c r="M85" s="53" t="str">
        <f t="shared" ca="1" si="7"/>
        <v/>
      </c>
      <c r="O85" s="34"/>
    </row>
    <row r="86" spans="1:15" ht="18" thickBot="1">
      <c r="A86" s="24">
        <f t="shared" si="9"/>
        <v>53</v>
      </c>
      <c r="B86" s="156"/>
      <c r="C86" s="107"/>
      <c r="D86" s="97"/>
      <c r="E86" s="98"/>
      <c r="F86" s="99"/>
      <c r="G86" s="100"/>
      <c r="H86" s="101" t="str">
        <f t="shared" ca="1" si="4"/>
        <v/>
      </c>
      <c r="I86" s="106"/>
      <c r="J86" s="102"/>
      <c r="K86" s="52" t="str">
        <f t="shared" ca="1" si="6"/>
        <v/>
      </c>
      <c r="L86" s="48" t="str">
        <f>IF(E86="","",VLOOKUP(E86,Lists!V$5:W$19,2,FALSE))</f>
        <v/>
      </c>
      <c r="M86" s="53" t="str">
        <f t="shared" ca="1" si="7"/>
        <v/>
      </c>
      <c r="O86" s="34"/>
    </row>
    <row r="87" spans="1:15" ht="18" thickBot="1">
      <c r="A87" s="24">
        <f t="shared" si="9"/>
        <v>54</v>
      </c>
      <c r="B87" s="156"/>
      <c r="C87" s="107"/>
      <c r="D87" s="97"/>
      <c r="E87" s="98"/>
      <c r="F87" s="99"/>
      <c r="G87" s="100"/>
      <c r="H87" s="101" t="str">
        <f t="shared" ca="1" si="4"/>
        <v/>
      </c>
      <c r="I87" s="106"/>
      <c r="J87" s="102"/>
      <c r="K87" s="52" t="str">
        <f t="shared" ca="1" si="6"/>
        <v/>
      </c>
      <c r="L87" s="48" t="str">
        <f>IF(E87="","",VLOOKUP(E87,Lists!V$5:W$19,2,FALSE))</f>
        <v/>
      </c>
      <c r="M87" s="53" t="str">
        <f t="shared" ca="1" si="7"/>
        <v/>
      </c>
      <c r="O87" s="34"/>
    </row>
    <row r="88" spans="1:15" ht="16.5" customHeight="1" thickBot="1">
      <c r="A88" s="311" t="s">
        <v>53</v>
      </c>
      <c r="B88" s="312"/>
      <c r="C88" s="317"/>
      <c r="D88" s="318"/>
      <c r="E88" s="110" t="s">
        <v>35</v>
      </c>
      <c r="F88" s="284"/>
      <c r="G88" s="285"/>
      <c r="H88" s="293" t="s">
        <v>14</v>
      </c>
      <c r="I88" s="294"/>
      <c r="J88" s="295"/>
      <c r="K88" s="52"/>
      <c r="M88" s="53"/>
      <c r="O88" s="34"/>
    </row>
    <row r="89" spans="1:15" ht="16.5" customHeight="1" thickBot="1">
      <c r="A89" s="309" t="str">
        <f>IF(H88="All Day","","2nd Official:" )</f>
        <v/>
      </c>
      <c r="B89" s="310"/>
      <c r="C89" s="302"/>
      <c r="D89" s="303"/>
      <c r="E89" s="110" t="str">
        <f>IF(H88="All Day","","Job:" )</f>
        <v/>
      </c>
      <c r="F89" s="284"/>
      <c r="G89" s="285"/>
      <c r="H89" s="290" t="str">
        <f>IF(H88="All Day","",IF(H88="Morning","Afternoon","Morning"))</f>
        <v/>
      </c>
      <c r="I89" s="291"/>
      <c r="J89" s="292"/>
      <c r="K89" s="52"/>
      <c r="M89" s="53"/>
      <c r="O89" s="34"/>
    </row>
    <row r="90" spans="1:15" ht="18" thickBot="1">
      <c r="A90" s="24">
        <f>A87+1</f>
        <v>55</v>
      </c>
      <c r="B90" s="156"/>
      <c r="C90" s="107"/>
      <c r="D90" s="97"/>
      <c r="E90" s="98"/>
      <c r="F90" s="99"/>
      <c r="G90" s="100"/>
      <c r="H90" s="101" t="str">
        <f t="shared" ca="1" si="4"/>
        <v/>
      </c>
      <c r="I90" s="106"/>
      <c r="J90" s="102"/>
      <c r="K90" s="52" t="str">
        <f t="shared" ca="1" si="6"/>
        <v/>
      </c>
      <c r="L90" s="48" t="str">
        <f>IF(E90="","",VLOOKUP(E90,Lists!V$5:W$19,2,FALSE))</f>
        <v/>
      </c>
      <c r="M90" s="53" t="str">
        <f t="shared" ca="1" si="7"/>
        <v/>
      </c>
      <c r="O90" s="34"/>
    </row>
    <row r="91" spans="1:15" ht="18" thickBot="1">
      <c r="A91" s="24">
        <f t="shared" ref="A91:A105" si="10">A90+1</f>
        <v>56</v>
      </c>
      <c r="B91" s="156"/>
      <c r="C91" s="107"/>
      <c r="D91" s="97"/>
      <c r="E91" s="98"/>
      <c r="F91" s="99"/>
      <c r="G91" s="100"/>
      <c r="H91" s="101" t="str">
        <f t="shared" ca="1" si="4"/>
        <v/>
      </c>
      <c r="I91" s="106"/>
      <c r="J91" s="109"/>
      <c r="K91" s="52" t="str">
        <f t="shared" ca="1" si="6"/>
        <v/>
      </c>
      <c r="L91" s="48" t="str">
        <f>IF(E91="","",VLOOKUP(E91,Lists!V$5:W$19,2,FALSE))</f>
        <v/>
      </c>
      <c r="M91" s="53" t="str">
        <f t="shared" ca="1" si="7"/>
        <v/>
      </c>
      <c r="O91" s="34"/>
    </row>
    <row r="92" spans="1:15" ht="18" thickBot="1">
      <c r="A92" s="24">
        <f t="shared" si="10"/>
        <v>57</v>
      </c>
      <c r="B92" s="156"/>
      <c r="C92" s="107"/>
      <c r="D92" s="97"/>
      <c r="E92" s="98"/>
      <c r="F92" s="99"/>
      <c r="G92" s="100"/>
      <c r="H92" s="101" t="str">
        <f t="shared" ca="1" si="4"/>
        <v/>
      </c>
      <c r="I92" s="106"/>
      <c r="J92" s="109"/>
      <c r="K92" s="52" t="str">
        <f t="shared" ca="1" si="6"/>
        <v/>
      </c>
      <c r="L92" s="48" t="str">
        <f>IF(E92="","",VLOOKUP(E92,Lists!V$5:W$19,2,FALSE))</f>
        <v/>
      </c>
      <c r="M92" s="53" t="str">
        <f t="shared" ca="1" si="7"/>
        <v/>
      </c>
      <c r="O92" s="34"/>
    </row>
    <row r="93" spans="1:15" ht="18" thickBot="1">
      <c r="A93" s="24">
        <f t="shared" si="10"/>
        <v>58</v>
      </c>
      <c r="B93" s="156"/>
      <c r="C93" s="107"/>
      <c r="D93" s="97"/>
      <c r="E93" s="98"/>
      <c r="F93" s="99"/>
      <c r="G93" s="100"/>
      <c r="H93" s="101" t="str">
        <f t="shared" ca="1" si="4"/>
        <v/>
      </c>
      <c r="I93" s="106"/>
      <c r="J93" s="109"/>
      <c r="K93" s="52" t="str">
        <f t="shared" ca="1" si="6"/>
        <v/>
      </c>
      <c r="L93" s="48" t="str">
        <f>IF(E93="","",VLOOKUP(E93,Lists!V$5:W$19,2,FALSE))</f>
        <v/>
      </c>
      <c r="M93" s="53" t="str">
        <f t="shared" ca="1" si="7"/>
        <v/>
      </c>
      <c r="O93" s="34"/>
    </row>
    <row r="94" spans="1:15" ht="18" thickBot="1">
      <c r="A94" s="24">
        <f t="shared" si="10"/>
        <v>59</v>
      </c>
      <c r="B94" s="156"/>
      <c r="C94" s="107"/>
      <c r="D94" s="97"/>
      <c r="E94" s="98"/>
      <c r="F94" s="99"/>
      <c r="G94" s="100"/>
      <c r="H94" s="101" t="str">
        <f t="shared" ca="1" si="4"/>
        <v/>
      </c>
      <c r="I94" s="106"/>
      <c r="J94" s="109"/>
      <c r="K94" s="52" t="str">
        <f t="shared" ca="1" si="6"/>
        <v/>
      </c>
      <c r="L94" s="48" t="str">
        <f>IF(E94="","",VLOOKUP(E94,Lists!V$5:W$19,2,FALSE))</f>
        <v/>
      </c>
      <c r="M94" s="53" t="str">
        <f t="shared" ca="1" si="7"/>
        <v/>
      </c>
      <c r="O94" s="34"/>
    </row>
    <row r="95" spans="1:15" ht="18" thickBot="1">
      <c r="A95" s="24">
        <f t="shared" si="10"/>
        <v>60</v>
      </c>
      <c r="B95" s="156"/>
      <c r="C95" s="107"/>
      <c r="D95" s="97"/>
      <c r="E95" s="98"/>
      <c r="F95" s="99"/>
      <c r="G95" s="100"/>
      <c r="H95" s="101" t="str">
        <f t="shared" ca="1" si="4"/>
        <v/>
      </c>
      <c r="I95" s="106"/>
      <c r="J95" s="109"/>
      <c r="K95" s="54" t="str">
        <f t="shared" ca="1" si="6"/>
        <v/>
      </c>
      <c r="L95" s="48" t="str">
        <f>IF(E95="","",VLOOKUP(E95,Lists!V$5:W$19,2,FALSE))</f>
        <v/>
      </c>
      <c r="M95" s="55" t="str">
        <f t="shared" ca="1" si="7"/>
        <v/>
      </c>
      <c r="O95" s="34"/>
    </row>
    <row r="96" spans="1:15" ht="18" thickBot="1">
      <c r="A96" s="24">
        <f t="shared" si="10"/>
        <v>61</v>
      </c>
      <c r="B96" s="156"/>
      <c r="C96" s="107"/>
      <c r="D96" s="97"/>
      <c r="E96" s="98"/>
      <c r="F96" s="99"/>
      <c r="G96" s="100"/>
      <c r="H96" s="101" t="str">
        <f t="shared" ca="1" si="4"/>
        <v/>
      </c>
      <c r="I96" s="106"/>
      <c r="J96" s="102"/>
      <c r="K96" s="52" t="str">
        <f t="shared" ca="1" si="6"/>
        <v/>
      </c>
      <c r="L96" s="48" t="str">
        <f>IF(E96="","",VLOOKUP(E96,Lists!V$5:W$19,2,FALSE))</f>
        <v/>
      </c>
      <c r="M96" s="53" t="str">
        <f t="shared" ca="1" si="7"/>
        <v/>
      </c>
      <c r="O96" s="34"/>
    </row>
    <row r="97" spans="1:15" ht="18" thickBot="1">
      <c r="A97" s="24">
        <f t="shared" si="10"/>
        <v>62</v>
      </c>
      <c r="B97" s="156"/>
      <c r="C97" s="107"/>
      <c r="D97" s="97"/>
      <c r="E97" s="98"/>
      <c r="F97" s="99"/>
      <c r="G97" s="100"/>
      <c r="H97" s="101" t="str">
        <f t="shared" ca="1" si="4"/>
        <v/>
      </c>
      <c r="I97" s="106"/>
      <c r="J97" s="102"/>
      <c r="K97" s="52" t="str">
        <f t="shared" ca="1" si="6"/>
        <v/>
      </c>
      <c r="L97" s="48" t="str">
        <f>IF(E97="","",VLOOKUP(E97,Lists!V$5:W$19,2,FALSE))</f>
        <v/>
      </c>
      <c r="M97" s="53" t="str">
        <f t="shared" ca="1" si="7"/>
        <v/>
      </c>
      <c r="O97" s="34"/>
    </row>
    <row r="98" spans="1:15" ht="18" thickBot="1">
      <c r="A98" s="24">
        <f t="shared" si="10"/>
        <v>63</v>
      </c>
      <c r="B98" s="156"/>
      <c r="C98" s="107"/>
      <c r="D98" s="97"/>
      <c r="E98" s="98"/>
      <c r="F98" s="99"/>
      <c r="G98" s="100"/>
      <c r="H98" s="101" t="str">
        <f t="shared" ca="1" si="4"/>
        <v/>
      </c>
      <c r="I98" s="106"/>
      <c r="J98" s="102"/>
      <c r="K98" s="52" t="str">
        <f t="shared" ca="1" si="6"/>
        <v/>
      </c>
      <c r="L98" s="48" t="str">
        <f>IF(E98="","",VLOOKUP(E98,Lists!V$5:W$19,2,FALSE))</f>
        <v/>
      </c>
      <c r="M98" s="53" t="str">
        <f t="shared" ca="1" si="7"/>
        <v/>
      </c>
      <c r="O98" s="34"/>
    </row>
    <row r="99" spans="1:15" ht="18" thickBot="1">
      <c r="A99" s="24">
        <f t="shared" si="10"/>
        <v>64</v>
      </c>
      <c r="B99" s="156"/>
      <c r="C99" s="107"/>
      <c r="D99" s="97"/>
      <c r="E99" s="98"/>
      <c r="F99" s="99"/>
      <c r="G99" s="100"/>
      <c r="H99" s="101" t="str">
        <f t="shared" ca="1" si="4"/>
        <v/>
      </c>
      <c r="I99" s="106"/>
      <c r="J99" s="102"/>
      <c r="K99" s="52" t="str">
        <f t="shared" ca="1" si="6"/>
        <v/>
      </c>
      <c r="L99" s="48" t="str">
        <f>IF(E99="","",VLOOKUP(E99,Lists!V$5:W$19,2,FALSE))</f>
        <v/>
      </c>
      <c r="M99" s="53" t="str">
        <f t="shared" ca="1" si="7"/>
        <v/>
      </c>
      <c r="O99" s="34"/>
    </row>
    <row r="100" spans="1:15" ht="18" thickBot="1">
      <c r="A100" s="24">
        <f t="shared" si="10"/>
        <v>65</v>
      </c>
      <c r="B100" s="156"/>
      <c r="C100" s="107"/>
      <c r="D100" s="97"/>
      <c r="E100" s="98"/>
      <c r="F100" s="99"/>
      <c r="G100" s="100"/>
      <c r="H100" s="101" t="str">
        <f t="shared" ca="1" si="4"/>
        <v/>
      </c>
      <c r="I100" s="106"/>
      <c r="J100" s="102"/>
      <c r="K100" s="52" t="str">
        <f t="shared" ca="1" si="6"/>
        <v/>
      </c>
      <c r="L100" s="48" t="str">
        <f>IF(E100="","",VLOOKUP(E100,Lists!V$5:W$19,2,FALSE))</f>
        <v/>
      </c>
      <c r="M100" s="53" t="str">
        <f t="shared" ca="1" si="7"/>
        <v/>
      </c>
      <c r="O100" s="34"/>
    </row>
    <row r="101" spans="1:15" ht="18" thickBot="1">
      <c r="A101" s="24">
        <f t="shared" si="10"/>
        <v>66</v>
      </c>
      <c r="B101" s="156"/>
      <c r="C101" s="107"/>
      <c r="D101" s="97"/>
      <c r="E101" s="98"/>
      <c r="F101" s="99"/>
      <c r="G101" s="100"/>
      <c r="H101" s="101" t="str">
        <f t="shared" ca="1" si="4"/>
        <v/>
      </c>
      <c r="I101" s="106"/>
      <c r="J101" s="109"/>
      <c r="K101" s="52" t="str">
        <f t="shared" ca="1" si="6"/>
        <v/>
      </c>
      <c r="L101" s="48" t="str">
        <f>IF(E101="","",VLOOKUP(E101,Lists!V$5:W$19,2,FALSE))</f>
        <v/>
      </c>
      <c r="M101" s="53" t="str">
        <f t="shared" ca="1" si="7"/>
        <v/>
      </c>
      <c r="O101" s="34"/>
    </row>
    <row r="102" spans="1:15" ht="18" thickBot="1">
      <c r="A102" s="24">
        <f t="shared" si="10"/>
        <v>67</v>
      </c>
      <c r="B102" s="156"/>
      <c r="C102" s="107"/>
      <c r="D102" s="97"/>
      <c r="E102" s="98"/>
      <c r="F102" s="99"/>
      <c r="G102" s="100"/>
      <c r="H102" s="101" t="str">
        <f t="shared" ca="1" si="4"/>
        <v/>
      </c>
      <c r="I102" s="106"/>
      <c r="J102" s="109"/>
      <c r="K102" s="52" t="str">
        <f t="shared" ca="1" si="6"/>
        <v/>
      </c>
      <c r="L102" s="48" t="str">
        <f>IF(E102="","",VLOOKUP(E102,Lists!V$5:W$19,2,FALSE))</f>
        <v/>
      </c>
      <c r="M102" s="53" t="str">
        <f t="shared" ca="1" si="7"/>
        <v/>
      </c>
      <c r="O102" s="34"/>
    </row>
    <row r="103" spans="1:15" ht="18" thickBot="1">
      <c r="A103" s="24">
        <f t="shared" si="10"/>
        <v>68</v>
      </c>
      <c r="B103" s="156"/>
      <c r="C103" s="107"/>
      <c r="D103" s="97"/>
      <c r="E103" s="98"/>
      <c r="F103" s="99"/>
      <c r="G103" s="100"/>
      <c r="H103" s="101" t="str">
        <f t="shared" ca="1" si="4"/>
        <v/>
      </c>
      <c r="I103" s="106"/>
      <c r="J103" s="109"/>
      <c r="K103" s="52" t="str">
        <f t="shared" ca="1" si="6"/>
        <v/>
      </c>
      <c r="L103" s="48" t="str">
        <f>IF(E103="","",VLOOKUP(E103,Lists!V$5:W$19,2,FALSE))</f>
        <v/>
      </c>
      <c r="M103" s="53" t="str">
        <f t="shared" ca="1" si="7"/>
        <v/>
      </c>
      <c r="O103" s="34"/>
    </row>
    <row r="104" spans="1:15" ht="18" thickBot="1">
      <c r="A104" s="24">
        <f t="shared" si="10"/>
        <v>69</v>
      </c>
      <c r="B104" s="156"/>
      <c r="C104" s="107"/>
      <c r="D104" s="97"/>
      <c r="E104" s="98"/>
      <c r="F104" s="99"/>
      <c r="G104" s="100"/>
      <c r="H104" s="101" t="str">
        <f t="shared" ca="1" si="4"/>
        <v/>
      </c>
      <c r="I104" s="106"/>
      <c r="J104" s="109"/>
      <c r="K104" s="52" t="str">
        <f t="shared" ca="1" si="6"/>
        <v/>
      </c>
      <c r="L104" s="48" t="str">
        <f>IF(E104="","",VLOOKUP(E104,Lists!V$5:W$19,2,FALSE))</f>
        <v/>
      </c>
      <c r="M104" s="53" t="str">
        <f t="shared" ca="1" si="7"/>
        <v/>
      </c>
      <c r="O104" s="34"/>
    </row>
    <row r="105" spans="1:15" ht="18" thickBot="1">
      <c r="A105" s="24">
        <f t="shared" si="10"/>
        <v>70</v>
      </c>
      <c r="B105" s="156"/>
      <c r="C105" s="107"/>
      <c r="D105" s="97"/>
      <c r="E105" s="98"/>
      <c r="F105" s="99"/>
      <c r="G105" s="100"/>
      <c r="H105" s="101" t="str">
        <f t="shared" ca="1" si="4"/>
        <v/>
      </c>
      <c r="I105" s="106"/>
      <c r="J105" s="109"/>
      <c r="K105" s="54" t="str">
        <f t="shared" ca="1" si="6"/>
        <v/>
      </c>
      <c r="L105" s="48" t="str">
        <f>IF(E105="","",VLOOKUP(E105,Lists!V$5:W$19,2,FALSE))</f>
        <v/>
      </c>
      <c r="M105" s="55" t="str">
        <f t="shared" ca="1" si="7"/>
        <v/>
      </c>
      <c r="O105" s="34"/>
    </row>
    <row r="106" spans="1:15" ht="16">
      <c r="A106" s="41"/>
      <c r="B106" s="20"/>
      <c r="C106" s="42"/>
      <c r="D106" s="42"/>
      <c r="E106" s="43"/>
      <c r="F106" s="44"/>
      <c r="G106" s="45"/>
      <c r="H106" s="46"/>
      <c r="I106" s="44"/>
      <c r="J106" s="19"/>
      <c r="O106" s="34"/>
    </row>
    <row r="107" spans="1:15" ht="16">
      <c r="A107" s="41"/>
      <c r="B107" s="20"/>
      <c r="C107" s="42"/>
      <c r="D107" s="42"/>
      <c r="E107" s="43"/>
      <c r="F107" s="44"/>
      <c r="G107" s="45"/>
      <c r="H107" s="46"/>
      <c r="I107" s="44"/>
      <c r="J107" s="19"/>
      <c r="O107" s="34"/>
    </row>
    <row r="108" spans="1:15" ht="16">
      <c r="A108" s="41"/>
      <c r="B108" s="20"/>
      <c r="C108" s="42"/>
      <c r="D108" s="42"/>
      <c r="E108" s="43"/>
      <c r="F108" s="44"/>
      <c r="G108" s="45"/>
      <c r="H108" s="46"/>
      <c r="I108" s="44"/>
      <c r="J108" s="19"/>
      <c r="O108" s="34"/>
    </row>
    <row r="109" spans="1:15" ht="16">
      <c r="A109" s="41"/>
      <c r="B109" s="20"/>
      <c r="C109" s="42"/>
      <c r="D109" s="42"/>
      <c r="E109" s="43"/>
      <c r="F109" s="44"/>
      <c r="G109" s="45"/>
      <c r="H109" s="46"/>
      <c r="I109" s="44"/>
      <c r="J109" s="19"/>
      <c r="O109" s="34"/>
    </row>
    <row r="110" spans="1:15" ht="16">
      <c r="A110" s="41"/>
      <c r="B110" s="20"/>
      <c r="C110" s="42"/>
      <c r="D110" s="42"/>
      <c r="E110" s="43"/>
      <c r="F110" s="44"/>
      <c r="G110" s="45"/>
      <c r="H110" s="46"/>
      <c r="I110" s="44"/>
      <c r="J110" s="19"/>
      <c r="O110" s="34"/>
    </row>
    <row r="111" spans="1:15" ht="16">
      <c r="A111" s="41"/>
      <c r="B111" s="20"/>
      <c r="C111" s="42"/>
      <c r="D111" s="42"/>
      <c r="E111" s="43"/>
      <c r="F111" s="44"/>
      <c r="G111" s="45"/>
      <c r="H111" s="46"/>
      <c r="I111" s="44"/>
      <c r="J111" s="19"/>
      <c r="O111" s="34"/>
    </row>
    <row r="112" spans="1:15" ht="16">
      <c r="A112" s="41"/>
      <c r="B112" s="20"/>
      <c r="C112" s="42"/>
      <c r="D112" s="42"/>
      <c r="E112" s="43"/>
      <c r="F112" s="44"/>
      <c r="G112" s="45"/>
      <c r="H112" s="46"/>
      <c r="I112" s="44"/>
      <c r="J112" s="19"/>
      <c r="O112" s="34"/>
    </row>
    <row r="113" spans="1:15" ht="16">
      <c r="A113" s="41"/>
      <c r="B113" s="20"/>
      <c r="C113" s="42"/>
      <c r="D113" s="42"/>
      <c r="E113" s="43"/>
      <c r="F113" s="44"/>
      <c r="G113" s="45"/>
      <c r="H113" s="46"/>
      <c r="I113" s="44"/>
      <c r="J113" s="19"/>
      <c r="O113" s="34"/>
    </row>
    <row r="114" spans="1:15" ht="16">
      <c r="A114" s="41"/>
      <c r="B114" s="20"/>
      <c r="C114" s="42"/>
      <c r="D114" s="42"/>
      <c r="E114" s="43"/>
      <c r="F114" s="44"/>
      <c r="G114" s="45"/>
      <c r="H114" s="46"/>
      <c r="I114" s="44"/>
      <c r="J114" s="19"/>
      <c r="O114" s="34"/>
    </row>
    <row r="115" spans="1:15" ht="16">
      <c r="A115" s="41"/>
      <c r="B115" s="20"/>
      <c r="C115" s="42"/>
      <c r="D115" s="42"/>
      <c r="E115" s="43"/>
      <c r="F115" s="44"/>
      <c r="G115" s="45"/>
      <c r="H115" s="46"/>
      <c r="I115" s="44"/>
      <c r="J115" s="19"/>
      <c r="O115" s="34"/>
    </row>
    <row r="116" spans="1:15" ht="16">
      <c r="A116" s="41"/>
      <c r="B116" s="20"/>
      <c r="C116" s="42"/>
      <c r="D116" s="42"/>
      <c r="E116" s="43"/>
      <c r="F116" s="44"/>
      <c r="G116" s="45"/>
      <c r="H116" s="46"/>
      <c r="I116" s="44"/>
      <c r="J116" s="19"/>
      <c r="O116" s="34"/>
    </row>
    <row r="117" spans="1:15" ht="16">
      <c r="A117" s="41"/>
      <c r="B117" s="20"/>
      <c r="C117" s="42"/>
      <c r="D117" s="42"/>
      <c r="E117" s="43"/>
      <c r="F117" s="44"/>
      <c r="G117" s="45"/>
      <c r="H117" s="46"/>
      <c r="I117" s="44"/>
      <c r="J117" s="19"/>
      <c r="O117" s="34"/>
    </row>
    <row r="118" spans="1:15" ht="16">
      <c r="A118" s="41"/>
      <c r="B118" s="20"/>
      <c r="C118" s="42"/>
      <c r="D118" s="42"/>
      <c r="E118" s="43"/>
      <c r="F118" s="44"/>
      <c r="G118" s="45"/>
      <c r="H118" s="46"/>
      <c r="I118" s="44"/>
      <c r="J118" s="19"/>
      <c r="O118" s="34"/>
    </row>
    <row r="119" spans="1:15" ht="16">
      <c r="A119" s="41"/>
      <c r="B119" s="20"/>
      <c r="C119" s="42"/>
      <c r="D119" s="42"/>
      <c r="E119" s="43"/>
      <c r="F119" s="44"/>
      <c r="G119" s="45"/>
      <c r="H119" s="46"/>
      <c r="I119" s="44"/>
      <c r="J119" s="19"/>
      <c r="O119" s="34"/>
    </row>
    <row r="120" spans="1:15" ht="16">
      <c r="A120" s="41"/>
      <c r="B120" s="20"/>
      <c r="C120" s="42"/>
      <c r="D120" s="42"/>
      <c r="E120" s="43"/>
      <c r="F120" s="44"/>
      <c r="G120" s="45"/>
      <c r="H120" s="46"/>
      <c r="I120" s="44"/>
      <c r="J120" s="19"/>
      <c r="O120" s="34"/>
    </row>
    <row r="121" spans="1:15" ht="16">
      <c r="A121" s="41"/>
      <c r="B121" s="20"/>
      <c r="C121" s="42"/>
      <c r="D121" s="42"/>
      <c r="E121" s="43"/>
      <c r="F121" s="44"/>
      <c r="G121" s="45"/>
      <c r="H121" s="46"/>
      <c r="I121" s="44"/>
      <c r="J121" s="19"/>
      <c r="O121" s="34"/>
    </row>
    <row r="122" spans="1:15" ht="16">
      <c r="A122" s="41"/>
      <c r="B122" s="20"/>
      <c r="C122" s="42"/>
      <c r="D122" s="42"/>
      <c r="E122" s="43"/>
      <c r="F122" s="44"/>
      <c r="G122" s="45"/>
      <c r="H122" s="46"/>
      <c r="I122" s="44"/>
      <c r="J122" s="19"/>
      <c r="O122" s="34"/>
    </row>
    <row r="123" spans="1:15" ht="16">
      <c r="A123" s="41"/>
      <c r="B123" s="20"/>
      <c r="C123" s="42"/>
      <c r="D123" s="42"/>
      <c r="E123" s="43"/>
      <c r="F123" s="44"/>
      <c r="G123" s="45"/>
      <c r="H123" s="46"/>
      <c r="I123" s="44"/>
      <c r="J123" s="19"/>
      <c r="O123" s="34"/>
    </row>
    <row r="124" spans="1:15" ht="16">
      <c r="A124" s="41"/>
      <c r="B124" s="20"/>
      <c r="C124" s="42"/>
      <c r="D124" s="42"/>
      <c r="E124" s="43"/>
      <c r="F124" s="44"/>
      <c r="G124" s="45"/>
      <c r="H124" s="46"/>
      <c r="I124" s="44"/>
      <c r="J124" s="19"/>
      <c r="O124" s="34"/>
    </row>
    <row r="125" spans="1:15" ht="16">
      <c r="A125" s="41"/>
      <c r="B125" s="20"/>
      <c r="C125" s="42"/>
      <c r="D125" s="42"/>
      <c r="E125" s="43"/>
      <c r="F125" s="44"/>
      <c r="G125" s="45"/>
      <c r="H125" s="46"/>
      <c r="I125" s="44"/>
      <c r="J125" s="19"/>
      <c r="O125" s="34"/>
    </row>
    <row r="126" spans="1:15" ht="16">
      <c r="A126" s="41"/>
      <c r="B126" s="20"/>
      <c r="C126" s="42"/>
      <c r="D126" s="42"/>
      <c r="E126" s="43"/>
      <c r="F126" s="44"/>
      <c r="G126" s="45"/>
      <c r="H126" s="46"/>
      <c r="I126" s="44"/>
      <c r="J126" s="19"/>
      <c r="O126" s="34"/>
    </row>
    <row r="127" spans="1:15" ht="16">
      <c r="A127" s="41"/>
      <c r="B127" s="20"/>
      <c r="C127" s="42"/>
      <c r="D127" s="42"/>
      <c r="E127" s="43"/>
      <c r="F127" s="44"/>
      <c r="G127" s="45"/>
      <c r="H127" s="46"/>
      <c r="I127" s="44"/>
      <c r="J127" s="19"/>
      <c r="O127" s="34"/>
    </row>
    <row r="128" spans="1:15" ht="16">
      <c r="A128" s="41"/>
      <c r="B128" s="20"/>
      <c r="C128" s="42"/>
      <c r="D128" s="42"/>
      <c r="E128" s="43"/>
      <c r="F128" s="44"/>
      <c r="G128" s="45"/>
      <c r="H128" s="46"/>
      <c r="I128" s="44"/>
      <c r="J128" s="19"/>
      <c r="O128" s="34"/>
    </row>
    <row r="129" spans="1:15" ht="16">
      <c r="A129" s="41"/>
      <c r="B129" s="20"/>
      <c r="C129" s="42"/>
      <c r="D129" s="42"/>
      <c r="E129" s="43"/>
      <c r="F129" s="44"/>
      <c r="G129" s="45"/>
      <c r="H129" s="46"/>
      <c r="I129" s="44"/>
      <c r="J129" s="19"/>
      <c r="O129" s="34"/>
    </row>
    <row r="130" spans="1:15" ht="16">
      <c r="A130" s="41"/>
      <c r="B130" s="20"/>
      <c r="C130" s="42"/>
      <c r="D130" s="42"/>
      <c r="E130" s="43"/>
      <c r="F130" s="44"/>
      <c r="G130" s="45"/>
      <c r="H130" s="46"/>
      <c r="I130" s="44"/>
      <c r="J130" s="19"/>
      <c r="O130" s="34"/>
    </row>
    <row r="131" spans="1:15" ht="16">
      <c r="A131" s="41"/>
      <c r="B131" s="20"/>
      <c r="C131" s="42"/>
      <c r="D131" s="42"/>
      <c r="E131" s="43"/>
      <c r="F131" s="44"/>
      <c r="G131" s="45"/>
      <c r="H131" s="46"/>
      <c r="I131" s="44"/>
      <c r="J131" s="19"/>
      <c r="O131" s="34"/>
    </row>
    <row r="132" spans="1:15" ht="16">
      <c r="A132" s="41"/>
      <c r="B132" s="20"/>
      <c r="C132" s="42"/>
      <c r="D132" s="42"/>
      <c r="E132" s="43"/>
      <c r="F132" s="44"/>
      <c r="G132" s="45"/>
      <c r="H132" s="46"/>
      <c r="I132" s="44"/>
      <c r="J132" s="19"/>
      <c r="O132" s="34"/>
    </row>
    <row r="133" spans="1:15" ht="16">
      <c r="A133" s="41"/>
      <c r="B133" s="20"/>
      <c r="C133" s="42"/>
      <c r="D133" s="42"/>
      <c r="E133" s="43"/>
      <c r="F133" s="44"/>
      <c r="G133" s="45"/>
      <c r="H133" s="46"/>
      <c r="I133" s="44"/>
      <c r="J133" s="19"/>
      <c r="O133" s="34"/>
    </row>
    <row r="134" spans="1:15" ht="16">
      <c r="A134" s="41"/>
      <c r="B134" s="20"/>
      <c r="C134" s="42"/>
      <c r="D134" s="42"/>
      <c r="E134" s="43"/>
      <c r="F134" s="44"/>
      <c r="G134" s="45"/>
      <c r="H134" s="46"/>
      <c r="I134" s="44"/>
      <c r="J134" s="19"/>
      <c r="O134" s="34"/>
    </row>
    <row r="135" spans="1:15" ht="16">
      <c r="A135" s="41"/>
      <c r="B135" s="20"/>
      <c r="C135" s="42"/>
      <c r="D135" s="42"/>
      <c r="E135" s="43"/>
      <c r="F135" s="44"/>
      <c r="G135" s="45"/>
      <c r="H135" s="46"/>
      <c r="I135" s="44"/>
      <c r="J135" s="19"/>
      <c r="O135" s="34"/>
    </row>
    <row r="136" spans="1:15" ht="16">
      <c r="A136" s="41"/>
      <c r="B136" s="20"/>
      <c r="C136" s="42"/>
      <c r="D136" s="42"/>
      <c r="E136" s="43"/>
      <c r="F136" s="44"/>
      <c r="G136" s="45"/>
      <c r="H136" s="46"/>
      <c r="I136" s="44"/>
      <c r="J136" s="19"/>
      <c r="O136" s="34"/>
    </row>
    <row r="137" spans="1:15" ht="16">
      <c r="A137" s="41"/>
      <c r="B137" s="20"/>
      <c r="C137" s="42"/>
      <c r="D137" s="42"/>
      <c r="E137" s="43"/>
      <c r="F137" s="44"/>
      <c r="G137" s="45"/>
      <c r="H137" s="46"/>
      <c r="I137" s="44"/>
      <c r="J137" s="19"/>
      <c r="O137" s="34"/>
    </row>
    <row r="138" spans="1:15" ht="16">
      <c r="A138" s="41"/>
      <c r="B138" s="20"/>
      <c r="C138" s="42"/>
      <c r="D138" s="42"/>
      <c r="E138" s="43"/>
      <c r="F138" s="44"/>
      <c r="G138" s="45"/>
      <c r="H138" s="46"/>
      <c r="I138" s="44"/>
      <c r="J138" s="19"/>
      <c r="O138" s="34"/>
    </row>
    <row r="139" spans="1:15" ht="16">
      <c r="A139" s="41"/>
      <c r="B139" s="20"/>
      <c r="C139" s="42"/>
      <c r="D139" s="42"/>
      <c r="E139" s="43"/>
      <c r="F139" s="44"/>
      <c r="G139" s="45"/>
      <c r="H139" s="46"/>
      <c r="I139" s="44"/>
      <c r="J139" s="19"/>
      <c r="O139" s="34"/>
    </row>
    <row r="140" spans="1:15" ht="16">
      <c r="A140" s="41"/>
      <c r="B140" s="20"/>
      <c r="C140" s="42"/>
      <c r="D140" s="42"/>
      <c r="E140" s="43"/>
      <c r="F140" s="44"/>
      <c r="G140" s="45"/>
      <c r="H140" s="46"/>
      <c r="I140" s="44"/>
      <c r="J140" s="19"/>
      <c r="O140" s="34"/>
    </row>
    <row r="141" spans="1:15" ht="16">
      <c r="A141" s="41"/>
      <c r="B141" s="20"/>
      <c r="C141" s="42"/>
      <c r="D141" s="42"/>
      <c r="E141" s="43"/>
      <c r="F141" s="44"/>
      <c r="G141" s="45"/>
      <c r="H141" s="46"/>
      <c r="I141" s="44"/>
      <c r="J141" s="19"/>
      <c r="O141" s="34"/>
    </row>
    <row r="142" spans="1:15" ht="16">
      <c r="A142" s="41"/>
      <c r="B142" s="20"/>
      <c r="C142" s="42"/>
      <c r="D142" s="42"/>
      <c r="E142" s="43"/>
      <c r="F142" s="44"/>
      <c r="G142" s="45"/>
      <c r="H142" s="46"/>
      <c r="I142" s="44"/>
      <c r="J142" s="19"/>
      <c r="O142" s="34"/>
    </row>
    <row r="143" spans="1:15" ht="16">
      <c r="A143" s="41"/>
      <c r="B143" s="20"/>
      <c r="C143" s="42"/>
      <c r="D143" s="42"/>
      <c r="E143" s="43"/>
      <c r="F143" s="44"/>
      <c r="G143" s="45"/>
      <c r="H143" s="46"/>
      <c r="I143" s="44"/>
      <c r="J143" s="19"/>
      <c r="O143" s="34"/>
    </row>
    <row r="144" spans="1:15" ht="16">
      <c r="A144" s="41"/>
      <c r="B144" s="20"/>
      <c r="C144" s="42"/>
      <c r="D144" s="42"/>
      <c r="E144" s="43"/>
      <c r="F144" s="44"/>
      <c r="G144" s="45"/>
      <c r="H144" s="46"/>
      <c r="I144" s="44"/>
      <c r="J144" s="19"/>
      <c r="O144" s="34"/>
    </row>
    <row r="145" spans="1:15" ht="16">
      <c r="A145" s="41"/>
      <c r="B145" s="20"/>
      <c r="C145" s="42"/>
      <c r="D145" s="42"/>
      <c r="E145" s="43"/>
      <c r="F145" s="44"/>
      <c r="G145" s="45"/>
      <c r="H145" s="46"/>
      <c r="I145" s="44"/>
      <c r="J145" s="19"/>
      <c r="O145" s="34"/>
    </row>
    <row r="146" spans="1:15" ht="16">
      <c r="A146" s="41"/>
      <c r="B146" s="20"/>
      <c r="C146" s="42"/>
      <c r="D146" s="42"/>
      <c r="E146" s="43"/>
      <c r="F146" s="44"/>
      <c r="G146" s="45"/>
      <c r="H146" s="46"/>
      <c r="I146" s="44"/>
      <c r="J146" s="19"/>
      <c r="O146" s="34"/>
    </row>
    <row r="147" spans="1:15" ht="16">
      <c r="A147" s="41"/>
      <c r="B147" s="20"/>
      <c r="C147" s="42"/>
      <c r="D147" s="42"/>
      <c r="E147" s="43"/>
      <c r="F147" s="44"/>
      <c r="G147" s="45"/>
      <c r="H147" s="46"/>
      <c r="I147" s="44"/>
      <c r="J147" s="19"/>
      <c r="O147" s="34"/>
    </row>
    <row r="148" spans="1:15" ht="16">
      <c r="A148" s="41"/>
      <c r="B148" s="20"/>
      <c r="C148" s="42"/>
      <c r="D148" s="42"/>
      <c r="E148" s="43"/>
      <c r="F148" s="44"/>
      <c r="G148" s="45"/>
      <c r="H148" s="46"/>
      <c r="I148" s="44"/>
      <c r="J148" s="19"/>
      <c r="O148" s="34"/>
    </row>
    <row r="149" spans="1:15" ht="16">
      <c r="A149" s="41"/>
      <c r="B149" s="20"/>
      <c r="C149" s="42"/>
      <c r="D149" s="42"/>
      <c r="E149" s="43"/>
      <c r="F149" s="44"/>
      <c r="G149" s="45"/>
      <c r="H149" s="46"/>
      <c r="I149" s="44"/>
      <c r="J149" s="19"/>
      <c r="O149" s="34"/>
    </row>
    <row r="150" spans="1:15" ht="16">
      <c r="A150" s="41"/>
      <c r="B150" s="20"/>
      <c r="C150" s="42"/>
      <c r="D150" s="42"/>
      <c r="E150" s="43"/>
      <c r="F150" s="44"/>
      <c r="G150" s="45"/>
      <c r="H150" s="46"/>
      <c r="I150" s="44"/>
      <c r="J150" s="19"/>
      <c r="O150" s="34"/>
    </row>
    <row r="151" spans="1:15" ht="16">
      <c r="A151" s="41"/>
      <c r="B151" s="20"/>
      <c r="C151" s="42"/>
      <c r="D151" s="42"/>
      <c r="E151" s="43"/>
      <c r="F151" s="44"/>
      <c r="G151" s="45"/>
      <c r="H151" s="46"/>
      <c r="I151" s="44"/>
      <c r="J151" s="19"/>
      <c r="O151" s="34"/>
    </row>
    <row r="152" spans="1:15" ht="16">
      <c r="A152" s="41"/>
      <c r="B152" s="20"/>
      <c r="C152" s="42"/>
      <c r="D152" s="42"/>
      <c r="E152" s="43"/>
      <c r="F152" s="44"/>
      <c r="G152" s="45"/>
      <c r="H152" s="46"/>
      <c r="I152" s="44"/>
      <c r="J152" s="19"/>
      <c r="O152" s="34"/>
    </row>
    <row r="153" spans="1:15" ht="16">
      <c r="A153" s="41"/>
      <c r="B153" s="20"/>
      <c r="C153" s="42"/>
      <c r="D153" s="42"/>
      <c r="E153" s="43"/>
      <c r="F153" s="44"/>
      <c r="G153" s="45"/>
      <c r="H153" s="46"/>
      <c r="I153" s="44"/>
      <c r="J153" s="19"/>
      <c r="O153" s="34"/>
    </row>
    <row r="154" spans="1:15" ht="16">
      <c r="A154" s="41"/>
      <c r="B154" s="20"/>
      <c r="C154" s="42"/>
      <c r="D154" s="42"/>
      <c r="E154" s="43"/>
      <c r="F154" s="44"/>
      <c r="G154" s="45"/>
      <c r="H154" s="46"/>
      <c r="I154" s="44"/>
      <c r="J154" s="19"/>
      <c r="O154" s="34"/>
    </row>
    <row r="155" spans="1:15" ht="16">
      <c r="A155" s="41"/>
      <c r="B155" s="20"/>
      <c r="C155" s="42"/>
      <c r="D155" s="42"/>
      <c r="E155" s="43"/>
      <c r="F155" s="44"/>
      <c r="G155" s="45"/>
      <c r="H155" s="46"/>
      <c r="I155" s="44"/>
      <c r="J155" s="19"/>
      <c r="O155" s="34"/>
    </row>
  </sheetData>
  <sheetProtection algorithmName="SHA-512" hashValue="bkozBbKF0CB8gkhCYFwJkPjplmL0ZhFGpTcI3cRmXXqLusUleGStM+Lv5Kjzbx1il0XyLVVeIVkg3ErtftkqOQ==" saltValue="s6TKmW76EfzqT3GmCdBD5A==" spinCount="100000" sheet="1" objects="1" scenarios="1" formatCells="0" selectLockedCells="1"/>
  <mergeCells count="120">
    <mergeCell ref="H29:J29"/>
    <mergeCell ref="A45:B45"/>
    <mergeCell ref="C45:D45"/>
    <mergeCell ref="F45:G45"/>
    <mergeCell ref="H45:J45"/>
    <mergeCell ref="A35:B35"/>
    <mergeCell ref="C35:D35"/>
    <mergeCell ref="F35:G35"/>
    <mergeCell ref="H35:J35"/>
    <mergeCell ref="A44:B44"/>
    <mergeCell ref="C44:D44"/>
    <mergeCell ref="F44:G44"/>
    <mergeCell ref="H44:J44"/>
    <mergeCell ref="F25:G25"/>
    <mergeCell ref="H89:J89"/>
    <mergeCell ref="H57:J57"/>
    <mergeCell ref="A2:J2"/>
    <mergeCell ref="H49:J49"/>
    <mergeCell ref="F49:G49"/>
    <mergeCell ref="A57:B57"/>
    <mergeCell ref="F57:G57"/>
    <mergeCell ref="A24:B24"/>
    <mergeCell ref="F24:G24"/>
    <mergeCell ref="A25:B25"/>
    <mergeCell ref="C15:D15"/>
    <mergeCell ref="C9:D9"/>
    <mergeCell ref="F50:G50"/>
    <mergeCell ref="C49:D49"/>
    <mergeCell ref="H50:J50"/>
    <mergeCell ref="H19:J19"/>
    <mergeCell ref="F15:G15"/>
    <mergeCell ref="F19:G19"/>
    <mergeCell ref="H88:J88"/>
    <mergeCell ref="H25:J25"/>
    <mergeCell ref="H20:J20"/>
    <mergeCell ref="F88:G88"/>
    <mergeCell ref="F29:G29"/>
    <mergeCell ref="H56:J56"/>
    <mergeCell ref="C77:D77"/>
    <mergeCell ref="H24:J24"/>
    <mergeCell ref="C66:D66"/>
    <mergeCell ref="F66:G66"/>
    <mergeCell ref="C50:D50"/>
    <mergeCell ref="C56:D56"/>
    <mergeCell ref="C57:D57"/>
    <mergeCell ref="C29:D29"/>
    <mergeCell ref="C30:D30"/>
    <mergeCell ref="C39:D39"/>
    <mergeCell ref="C40:D40"/>
    <mergeCell ref="C34:D34"/>
    <mergeCell ref="F56:G56"/>
    <mergeCell ref="F30:G30"/>
    <mergeCell ref="H30:J30"/>
    <mergeCell ref="F39:G39"/>
    <mergeCell ref="H39:J39"/>
    <mergeCell ref="F40:G40"/>
    <mergeCell ref="H40:J40"/>
    <mergeCell ref="F34:G34"/>
    <mergeCell ref="H34:J34"/>
    <mergeCell ref="C24:D24"/>
    <mergeCell ref="C25:D25"/>
    <mergeCell ref="A89:B89"/>
    <mergeCell ref="F89:G89"/>
    <mergeCell ref="C88:D88"/>
    <mergeCell ref="F77:G77"/>
    <mergeCell ref="A78:B78"/>
    <mergeCell ref="C78:D78"/>
    <mergeCell ref="A77:B77"/>
    <mergeCell ref="A67:B67"/>
    <mergeCell ref="C67:D67"/>
    <mergeCell ref="C89:D89"/>
    <mergeCell ref="A88:B88"/>
    <mergeCell ref="A14:B14"/>
    <mergeCell ref="A19:B19"/>
    <mergeCell ref="A20:B20"/>
    <mergeCell ref="A15:B15"/>
    <mergeCell ref="A56:B56"/>
    <mergeCell ref="A29:B29"/>
    <mergeCell ref="A30:B30"/>
    <mergeCell ref="A39:B39"/>
    <mergeCell ref="A40:B40"/>
    <mergeCell ref="A34:B34"/>
    <mergeCell ref="F14:G14"/>
    <mergeCell ref="C14:D14"/>
    <mergeCell ref="C5:D5"/>
    <mergeCell ref="A5:B5"/>
    <mergeCell ref="H78:J78"/>
    <mergeCell ref="F67:G67"/>
    <mergeCell ref="F78:G78"/>
    <mergeCell ref="H66:J66"/>
    <mergeCell ref="H67:J67"/>
    <mergeCell ref="E5:F5"/>
    <mergeCell ref="H77:J77"/>
    <mergeCell ref="F20:G20"/>
    <mergeCell ref="H14:J14"/>
    <mergeCell ref="H15:J15"/>
    <mergeCell ref="C19:D19"/>
    <mergeCell ref="C20:D20"/>
    <mergeCell ref="C6:D6"/>
    <mergeCell ref="E6:F6"/>
    <mergeCell ref="G8:I8"/>
    <mergeCell ref="A50:B50"/>
    <mergeCell ref="A66:B66"/>
    <mergeCell ref="A6:B6"/>
    <mergeCell ref="A9:B9"/>
    <mergeCell ref="A49:B49"/>
    <mergeCell ref="E9:I9"/>
    <mergeCell ref="H1:I1"/>
    <mergeCell ref="C4:D4"/>
    <mergeCell ref="E4:F4"/>
    <mergeCell ref="C3:H3"/>
    <mergeCell ref="A4:B4"/>
    <mergeCell ref="G4:I4"/>
    <mergeCell ref="G5:I5"/>
    <mergeCell ref="G6:I6"/>
    <mergeCell ref="G7:I7"/>
    <mergeCell ref="C7:D8"/>
    <mergeCell ref="E7:F7"/>
    <mergeCell ref="E8:F8"/>
    <mergeCell ref="A7:B8"/>
  </mergeCells>
  <phoneticPr fontId="6" type="noConversion"/>
  <dataValidations count="11">
    <dataValidation type="list" allowBlank="1" showInputMessage="1" showErrorMessage="1" sqref="H88 H66 H49 H19 H14 H44 H56 H24 H29 H39 H34 H77" xr:uid="{00000000-0002-0000-0000-000000000000}">
      <formula1>When</formula1>
    </dataValidation>
    <dataValidation type="list" allowBlank="1" showInputMessage="1" showErrorMessage="1" sqref="I36:I38 I58:I65 I68:I76 I79:I87 I90:I155 I16:I18 I13 I21:I23 I26:I28 I51:I55 I31:I33 I46:I48 I41:I43" xr:uid="{00000000-0002-0000-0000-000001000000}">
      <formula1>Teams</formula1>
    </dataValidation>
    <dataValidation type="list" allowBlank="1" showInputMessage="1" showErrorMessage="1" sqref="F36:F38 F58:F65 F68:F76 F79:F87 F90:F155 F16:F18 F12:F13 F21:F23 F26:F28 F51:F55 F31:F33 F46:F48 F41:F43" xr:uid="{00000000-0002-0000-0000-000002000000}">
      <formula1>Gender</formula1>
    </dataValidation>
    <dataValidation type="list" allowBlank="1" showInputMessage="1" showErrorMessage="1" errorTitle="Invalid School Year" error="Please pick a year from the list" prompt="Please choose the entrant's school year" sqref="E36:E38 E58:E65 E68:E76 E79:E87 E90:E155 E12:E13 E41:E43 E21:E23 E26:E28 E51:E55 E31:E33 E46:E48 E16:E18" xr:uid="{00000000-0002-0000-0000-000003000000}">
      <formula1>SchoolYear</formula1>
    </dataValidation>
    <dataValidation type="list" allowBlank="1" showInputMessage="1" showErrorMessage="1" errorTitle="Invalid Grade" error="Please enter a grade in the range 3 to 6" sqref="G36:G38 G58:G65 G68:G76 G79:G87 G90:G155 G46:G48 G41:G43 G21:G23 G26:G28 G51:G55 G31:G33 G17:G18" xr:uid="{00000000-0002-0000-0000-000004000000}">
      <formula1>SchoolClass</formula1>
    </dataValidation>
    <dataValidation type="list" allowBlank="1" showInputMessage="1" showErrorMessage="1" sqref="J36:J38 J58:J65 J68:J76 J79:J87 J90:J105 J16:J18 J12:J13 J21:J23 J26:J28 J51:J55 J31:J33 J46:J48 J41:J43" xr:uid="{00000000-0002-0000-0000-000005000000}">
      <formula1>Individual</formula1>
    </dataValidation>
    <dataValidation type="list" allowBlank="1" showInputMessage="1" showErrorMessage="1" sqref="F88:G89 F19:G19 F15:G15 F66:G67 F49:G49 F25:G25 F29:G29 F39:G39" xr:uid="{00000000-0002-0000-0000-000006000000}">
      <formula1>Jobs</formula1>
    </dataValidation>
    <dataValidation type="list" allowBlank="1" showInputMessage="1" showErrorMessage="1" sqref="F50:G50 F44:G45 F56:G57 F14:G14 F24:G24 F20:G20 F30:G30 F40:G40 F34:G35 F77:G78" xr:uid="{00000000-0002-0000-0000-000007000000}">
      <formula1>Judges</formula1>
    </dataValidation>
    <dataValidation type="list" allowBlank="1" showInputMessage="1" showErrorMessage="1" errorTitle="Invalid Grade" error="Please choose either Novice or Elite" sqref="G12:G13 G16" xr:uid="{00000000-0002-0000-0000-000008000000}">
      <formula1>SchoolClass</formula1>
    </dataValidation>
    <dataValidation type="list" errorStyle="information" allowBlank="1" showInputMessage="1" showErrorMessage="1" errorTitle="Teams" error="Please select a letter (A to E) to indicate team members.  Use 'A' for all members of the first team in a given group, 'B' if you have more than one team in that group etc.  Teams may be 3 or 4 people." sqref="I12" xr:uid="{00000000-0002-0000-0000-000009000000}">
      <formula1>Teams</formula1>
    </dataValidation>
    <dataValidation type="list" allowBlank="1" showInputMessage="1" showErrorMessage="1" sqref="J9" xr:uid="{00000000-0002-0000-0000-00000A000000}">
      <formula1>Beds</formula1>
    </dataValidation>
  </dataValidations>
  <pageMargins left="0.25" right="0.25" top="0.75" bottom="0.75" header="0.3" footer="0.3"/>
  <pageSetup paperSize="9" scale="77" fitToHeight="2" orientation="portrait"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249977111117893"/>
    <pageSetUpPr fitToPage="1"/>
  </sheetPr>
  <dimension ref="B1:L77"/>
  <sheetViews>
    <sheetView tabSelected="1" zoomScale="115" zoomScaleNormal="115" workbookViewId="0">
      <selection activeCell="C66" sqref="C66:F66"/>
    </sheetView>
  </sheetViews>
  <sheetFormatPr baseColWidth="10" defaultColWidth="8.83203125" defaultRowHeight="16"/>
  <cols>
    <col min="1" max="1" width="0.83203125" customWidth="1"/>
    <col min="2" max="2" width="14" style="1" customWidth="1"/>
    <col min="3" max="3" width="17" style="1" customWidth="1"/>
    <col min="4" max="4" width="9.5" style="1" customWidth="1"/>
    <col min="5" max="5" width="4.33203125" style="1" customWidth="1"/>
    <col min="6" max="6" width="9.5" style="1" customWidth="1"/>
    <col min="7" max="7" width="4.5" style="1" customWidth="1"/>
    <col min="8" max="8" width="16.5" style="1" customWidth="1"/>
    <col min="9" max="9" width="42" style="1" customWidth="1"/>
    <col min="10" max="10" width="27.5" style="1" customWidth="1"/>
    <col min="11" max="11" width="27.5" style="38" customWidth="1"/>
    <col min="12" max="12" width="27.5" style="1" customWidth="1"/>
  </cols>
  <sheetData>
    <row r="1" spans="2:12" ht="20">
      <c r="B1" s="350" t="s">
        <v>231</v>
      </c>
      <c r="C1" s="351"/>
      <c r="D1" s="351"/>
      <c r="E1" s="351"/>
      <c r="F1" s="351"/>
      <c r="G1" s="351"/>
      <c r="H1" s="351"/>
      <c r="I1" s="352"/>
    </row>
    <row r="2" spans="2:12" ht="21" thickBot="1">
      <c r="B2" s="385" t="s">
        <v>230</v>
      </c>
      <c r="C2" s="386"/>
      <c r="D2" s="386"/>
      <c r="E2" s="386"/>
      <c r="F2" s="386"/>
      <c r="G2" s="386"/>
      <c r="H2" s="386"/>
      <c r="I2" s="387"/>
    </row>
    <row r="3" spans="2:12" s="29" customFormat="1" ht="75.75" customHeight="1" thickBot="1">
      <c r="B3" s="241" t="str">
        <f>Entries!A4</f>
        <v>Event :</v>
      </c>
      <c r="C3" s="395" t="str">
        <f>IF(Entries!C4&lt;&gt;"",Entries!C4,"")</f>
        <v>Regional Schools (North of England)</v>
      </c>
      <c r="D3" s="396"/>
      <c r="E3" s="407" t="str">
        <f>Entries!E4</f>
        <v>Venue :</v>
      </c>
      <c r="F3" s="408"/>
      <c r="G3" s="408"/>
      <c r="H3" s="399" t="str">
        <f>IF(Entries!G4="","",Entries!G4)</f>
        <v>Whickham School, Burnthouse Lane, Gateshead, NE16 5AP</v>
      </c>
      <c r="I3" s="400"/>
      <c r="J3" s="28"/>
      <c r="K3" s="57"/>
      <c r="L3" s="28"/>
    </row>
    <row r="4" spans="2:12" ht="24" customHeight="1" thickBot="1">
      <c r="B4" s="242" t="str">
        <f>Entries!A5</f>
        <v>School :</v>
      </c>
      <c r="C4" s="397" t="str">
        <f>IF(Entries!C5="","",Entries!C5)</f>
        <v/>
      </c>
      <c r="D4" s="398"/>
      <c r="E4" s="374" t="str">
        <f>Entries!E5</f>
        <v>Date :</v>
      </c>
      <c r="F4" s="375"/>
      <c r="G4" s="375"/>
      <c r="H4" s="531">
        <f>IF(Entries!G5="","",Entries!G5)</f>
        <v>44912</v>
      </c>
      <c r="I4" s="532"/>
    </row>
    <row r="5" spans="2:12" s="59" customFormat="1" ht="26.25" customHeight="1">
      <c r="B5" s="382" t="s">
        <v>225</v>
      </c>
      <c r="C5" s="383"/>
      <c r="D5" s="383"/>
      <c r="E5" s="383"/>
      <c r="F5" s="383"/>
      <c r="G5" s="383"/>
      <c r="H5" s="383"/>
      <c r="I5" s="384"/>
      <c r="J5" s="192"/>
      <c r="K5" s="60"/>
      <c r="L5" s="192"/>
    </row>
    <row r="6" spans="2:12" ht="17">
      <c r="B6" s="388" t="s">
        <v>108</v>
      </c>
      <c r="C6" s="389"/>
      <c r="D6" s="243">
        <f>114-COUNTBLANK(Entries!G12:G125)</f>
        <v>0</v>
      </c>
      <c r="E6" s="244" t="s">
        <v>176</v>
      </c>
      <c r="F6" s="245">
        <v>10</v>
      </c>
      <c r="G6" s="246" t="s">
        <v>177</v>
      </c>
      <c r="H6" s="247">
        <f xml:space="preserve"> F6*D6</f>
        <v>0</v>
      </c>
      <c r="I6" s="248" t="s">
        <v>263</v>
      </c>
    </row>
    <row r="7" spans="2:12" ht="15.75" customHeight="1">
      <c r="B7" s="390" t="s">
        <v>233</v>
      </c>
      <c r="C7" s="391"/>
      <c r="D7" s="249">
        <f ca="1">K7</f>
        <v>0</v>
      </c>
      <c r="E7" s="250" t="s">
        <v>176</v>
      </c>
      <c r="F7" s="251">
        <v>0</v>
      </c>
      <c r="G7" s="252" t="s">
        <v>177</v>
      </c>
      <c r="H7" s="247">
        <f ca="1" xml:space="preserve"> F7*D7</f>
        <v>0</v>
      </c>
      <c r="I7" s="253">
        <f ca="1">SUM(H6:H7)</f>
        <v>0</v>
      </c>
      <c r="K7" s="118">
        <f ca="1">IF(134-COUNTBLANK(Entries!I12:I145) &lt; 3,0,INDIRECT("Lists!T"&amp;(134-COUNTBLANK(Entries!I12:I145))))</f>
        <v>0</v>
      </c>
    </row>
    <row r="8" spans="2:12" s="194" customFormat="1" ht="23.25" customHeight="1" thickBot="1">
      <c r="B8" s="392" t="str">
        <f xml:space="preserve"> CONCATENATE( "All entries are £", $F$6, " per individual. There are no additional fees for teams in this competition" )</f>
        <v>All entries are £10 per individual. There are no additional fees for teams in this competition</v>
      </c>
      <c r="C8" s="393"/>
      <c r="D8" s="393"/>
      <c r="E8" s="393"/>
      <c r="F8" s="393"/>
      <c r="G8" s="393"/>
      <c r="H8" s="393"/>
      <c r="I8" s="394"/>
      <c r="J8" s="193"/>
      <c r="K8" s="60"/>
      <c r="L8" s="193"/>
    </row>
    <row r="9" spans="2:12" ht="24" customHeight="1" thickBot="1">
      <c r="B9" s="370"/>
      <c r="C9" s="370"/>
      <c r="D9" s="370"/>
      <c r="E9" s="370"/>
      <c r="F9" s="370"/>
      <c r="G9" s="370"/>
      <c r="H9" s="370"/>
      <c r="I9" s="370"/>
      <c r="J9" s="30"/>
    </row>
    <row r="10" spans="2:12" ht="24" customHeight="1">
      <c r="B10" s="353" t="s">
        <v>226</v>
      </c>
      <c r="C10" s="354"/>
      <c r="D10" s="354"/>
      <c r="E10" s="354"/>
      <c r="F10" s="354"/>
      <c r="G10" s="354"/>
      <c r="H10" s="354"/>
      <c r="I10" s="355"/>
    </row>
    <row r="11" spans="2:12" s="59" customFormat="1" ht="24" customHeight="1">
      <c r="B11" s="323" t="s">
        <v>264</v>
      </c>
      <c r="C11" s="324"/>
      <c r="D11" s="324"/>
      <c r="E11" s="324"/>
      <c r="F11" s="324"/>
      <c r="G11" s="324"/>
      <c r="H11" s="324"/>
      <c r="I11" s="325"/>
      <c r="J11" s="192"/>
      <c r="K11" s="60"/>
      <c r="L11" s="192"/>
    </row>
    <row r="12" spans="2:12" s="59" customFormat="1" ht="24" customHeight="1">
      <c r="B12" s="323" t="s">
        <v>265</v>
      </c>
      <c r="C12" s="324"/>
      <c r="D12" s="324"/>
      <c r="E12" s="324"/>
      <c r="F12" s="324"/>
      <c r="G12" s="324"/>
      <c r="H12" s="324"/>
      <c r="I12" s="325"/>
      <c r="J12" s="192"/>
      <c r="K12" s="60"/>
      <c r="L12" s="192"/>
    </row>
    <row r="13" spans="2:12" s="59" customFormat="1" ht="24" customHeight="1">
      <c r="B13" s="323" t="s">
        <v>266</v>
      </c>
      <c r="C13" s="324"/>
      <c r="D13" s="324"/>
      <c r="E13" s="324"/>
      <c r="F13" s="324"/>
      <c r="G13" s="324"/>
      <c r="H13" s="324"/>
      <c r="I13" s="325"/>
      <c r="J13" s="192"/>
      <c r="K13" s="60"/>
      <c r="L13" s="192"/>
    </row>
    <row r="14" spans="2:12" s="59" customFormat="1" ht="24" customHeight="1">
      <c r="B14" s="323" t="s">
        <v>267</v>
      </c>
      <c r="C14" s="324"/>
      <c r="D14" s="324"/>
      <c r="E14" s="324"/>
      <c r="F14" s="324"/>
      <c r="G14" s="324"/>
      <c r="H14" s="324"/>
      <c r="I14" s="325"/>
      <c r="J14" s="192"/>
      <c r="K14" s="60"/>
      <c r="L14" s="192"/>
    </row>
    <row r="15" spans="2:12" s="59" customFormat="1" ht="24" customHeight="1">
      <c r="B15" s="323" t="s">
        <v>284</v>
      </c>
      <c r="C15" s="324"/>
      <c r="D15" s="324"/>
      <c r="E15" s="324"/>
      <c r="F15" s="324"/>
      <c r="G15" s="324"/>
      <c r="H15" s="324"/>
      <c r="I15" s="325"/>
      <c r="J15" s="192"/>
      <c r="K15" s="60"/>
      <c r="L15" s="192"/>
    </row>
    <row r="16" spans="2:12" s="59" customFormat="1" ht="24" customHeight="1" thickBot="1">
      <c r="B16" s="340" t="s">
        <v>285</v>
      </c>
      <c r="C16" s="341"/>
      <c r="D16" s="341"/>
      <c r="E16" s="341"/>
      <c r="F16" s="341"/>
      <c r="G16" s="341"/>
      <c r="H16" s="341"/>
      <c r="I16" s="342"/>
      <c r="J16" s="192"/>
      <c r="K16" s="60"/>
      <c r="L16" s="238"/>
    </row>
    <row r="17" spans="2:12" ht="24" customHeight="1" thickBot="1">
      <c r="B17" s="343"/>
      <c r="C17" s="343"/>
      <c r="D17" s="343"/>
      <c r="E17" s="343"/>
      <c r="F17" s="343"/>
      <c r="G17" s="343"/>
      <c r="H17" s="343"/>
      <c r="I17" s="343"/>
    </row>
    <row r="18" spans="2:12" s="134" customFormat="1" ht="24" customHeight="1">
      <c r="B18" s="361" t="s">
        <v>241</v>
      </c>
      <c r="C18" s="362"/>
      <c r="D18" s="362"/>
      <c r="E18" s="362"/>
      <c r="F18" s="362"/>
      <c r="G18" s="362"/>
      <c r="H18" s="362"/>
      <c r="I18" s="363"/>
      <c r="J18" s="1"/>
      <c r="K18" s="1"/>
      <c r="L18" s="1"/>
    </row>
    <row r="19" spans="2:12" s="27" customFormat="1" ht="48" customHeight="1" thickBot="1">
      <c r="B19" s="401" t="s">
        <v>274</v>
      </c>
      <c r="C19" s="402"/>
      <c r="D19" s="402"/>
      <c r="E19" s="402"/>
      <c r="F19" s="402"/>
      <c r="G19" s="402"/>
      <c r="H19" s="402"/>
      <c r="I19" s="403"/>
      <c r="J19" s="26"/>
      <c r="K19" s="38"/>
      <c r="L19" s="26"/>
    </row>
    <row r="20" spans="2:12" ht="24" customHeight="1" thickBot="1">
      <c r="B20" s="343"/>
      <c r="C20" s="343"/>
      <c r="D20" s="343"/>
      <c r="E20" s="343"/>
      <c r="F20" s="343"/>
      <c r="G20" s="343"/>
      <c r="H20" s="343"/>
      <c r="I20" s="343"/>
    </row>
    <row r="21" spans="2:12" ht="24" customHeight="1">
      <c r="B21" s="353" t="s">
        <v>242</v>
      </c>
      <c r="C21" s="354"/>
      <c r="D21" s="354"/>
      <c r="E21" s="354"/>
      <c r="F21" s="354"/>
      <c r="G21" s="354"/>
      <c r="H21" s="354"/>
      <c r="I21" s="355"/>
    </row>
    <row r="22" spans="2:12" ht="24" customHeight="1">
      <c r="B22" s="364" t="s">
        <v>243</v>
      </c>
      <c r="C22" s="365"/>
      <c r="D22" s="365"/>
      <c r="E22" s="365"/>
      <c r="F22" s="365"/>
      <c r="G22" s="365"/>
      <c r="H22" s="365"/>
      <c r="I22" s="366"/>
    </row>
    <row r="23" spans="2:12" ht="24" customHeight="1">
      <c r="B23" s="364" t="s">
        <v>244</v>
      </c>
      <c r="C23" s="365"/>
      <c r="D23" s="365"/>
      <c r="E23" s="365"/>
      <c r="F23" s="365"/>
      <c r="G23" s="365"/>
      <c r="H23" s="365"/>
      <c r="I23" s="366"/>
    </row>
    <row r="24" spans="2:12" ht="35.25" customHeight="1">
      <c r="B24" s="364" t="s">
        <v>275</v>
      </c>
      <c r="C24" s="365"/>
      <c r="D24" s="365"/>
      <c r="E24" s="365"/>
      <c r="F24" s="365"/>
      <c r="G24" s="365"/>
      <c r="H24" s="365"/>
      <c r="I24" s="366"/>
    </row>
    <row r="25" spans="2:12" ht="24" customHeight="1" thickBot="1">
      <c r="B25" s="367" t="s">
        <v>245</v>
      </c>
      <c r="C25" s="368"/>
      <c r="D25" s="368"/>
      <c r="E25" s="368"/>
      <c r="F25" s="368"/>
      <c r="G25" s="368"/>
      <c r="H25" s="368"/>
      <c r="I25" s="369"/>
    </row>
    <row r="26" spans="2:12" ht="24" customHeight="1" thickBot="1">
      <c r="B26" s="343"/>
      <c r="C26" s="343"/>
      <c r="D26" s="343"/>
      <c r="E26" s="343"/>
      <c r="F26" s="343"/>
      <c r="G26" s="343"/>
      <c r="H26" s="343"/>
      <c r="I26" s="343"/>
    </row>
    <row r="27" spans="2:12" s="134" customFormat="1" ht="24" customHeight="1">
      <c r="B27" s="361" t="s">
        <v>237</v>
      </c>
      <c r="C27" s="362"/>
      <c r="D27" s="362"/>
      <c r="E27" s="362"/>
      <c r="F27" s="362"/>
      <c r="G27" s="362"/>
      <c r="H27" s="362"/>
      <c r="I27" s="363"/>
      <c r="J27" s="1"/>
      <c r="K27" s="1"/>
      <c r="L27" s="1"/>
    </row>
    <row r="28" spans="2:12" s="59" customFormat="1" ht="64.5" customHeight="1">
      <c r="B28" s="334" t="s">
        <v>100</v>
      </c>
      <c r="C28" s="335"/>
      <c r="D28" s="335"/>
      <c r="E28" s="335"/>
      <c r="F28" s="335"/>
      <c r="G28" s="335"/>
      <c r="H28" s="335"/>
      <c r="I28" s="336"/>
      <c r="J28" s="192"/>
      <c r="K28" s="60"/>
      <c r="L28" s="192"/>
    </row>
    <row r="29" spans="2:12" s="59" customFormat="1" ht="33.75" customHeight="1">
      <c r="B29" s="334" t="s">
        <v>238</v>
      </c>
      <c r="C29" s="335"/>
      <c r="D29" s="335"/>
      <c r="E29" s="335"/>
      <c r="F29" s="335"/>
      <c r="G29" s="335"/>
      <c r="H29" s="335"/>
      <c r="I29" s="336"/>
      <c r="J29" s="192"/>
      <c r="K29" s="60"/>
      <c r="L29" s="192"/>
    </row>
    <row r="30" spans="2:12" s="59" customFormat="1" ht="19.5" customHeight="1">
      <c r="B30" s="334" t="s">
        <v>79</v>
      </c>
      <c r="C30" s="335"/>
      <c r="D30" s="335"/>
      <c r="E30" s="335"/>
      <c r="F30" s="335"/>
      <c r="G30" s="335"/>
      <c r="H30" s="335"/>
      <c r="I30" s="336"/>
      <c r="J30" s="192"/>
      <c r="K30" s="60"/>
      <c r="L30" s="192"/>
    </row>
    <row r="31" spans="2:12" s="59" customFormat="1" ht="33" customHeight="1" thickBot="1">
      <c r="B31" s="404" t="s">
        <v>40</v>
      </c>
      <c r="C31" s="405"/>
      <c r="D31" s="405"/>
      <c r="E31" s="405"/>
      <c r="F31" s="405"/>
      <c r="G31" s="405"/>
      <c r="H31" s="405"/>
      <c r="I31" s="406"/>
      <c r="J31" s="192"/>
      <c r="K31" s="60"/>
      <c r="L31" s="192"/>
    </row>
    <row r="32" spans="2:12" ht="24" customHeight="1" thickBot="1">
      <c r="B32" s="344"/>
      <c r="C32" s="344"/>
      <c r="D32" s="344"/>
      <c r="E32" s="344"/>
      <c r="F32" s="344"/>
      <c r="G32" s="344"/>
      <c r="H32" s="344"/>
      <c r="I32" s="344"/>
    </row>
    <row r="33" spans="2:12" s="59" customFormat="1" ht="24" customHeight="1">
      <c r="B33" s="329" t="s">
        <v>296</v>
      </c>
      <c r="C33" s="330"/>
      <c r="D33" s="330"/>
      <c r="E33" s="330"/>
      <c r="F33" s="330"/>
      <c r="G33" s="330"/>
      <c r="H33" s="330"/>
      <c r="I33" s="331"/>
      <c r="J33" s="192"/>
      <c r="K33" s="60"/>
      <c r="L33" s="192"/>
    </row>
    <row r="34" spans="2:12" s="59" customFormat="1" ht="13.5" customHeight="1">
      <c r="B34" s="379"/>
      <c r="C34" s="380"/>
      <c r="D34" s="380"/>
      <c r="E34" s="380"/>
      <c r="F34" s="380"/>
      <c r="G34" s="380"/>
      <c r="H34" s="380"/>
      <c r="I34" s="381"/>
      <c r="J34" s="192"/>
      <c r="K34" s="60"/>
      <c r="L34" s="192"/>
    </row>
    <row r="35" spans="2:12" s="59" customFormat="1" ht="24" customHeight="1">
      <c r="B35" s="371" t="s">
        <v>295</v>
      </c>
      <c r="C35" s="372"/>
      <c r="D35" s="372"/>
      <c r="E35" s="372"/>
      <c r="F35" s="372"/>
      <c r="G35" s="372"/>
      <c r="H35" s="372"/>
      <c r="I35" s="373"/>
      <c r="J35" s="192"/>
      <c r="K35" s="60"/>
      <c r="L35" s="192"/>
    </row>
    <row r="36" spans="2:12" s="209" customFormat="1" ht="24" customHeight="1">
      <c r="B36" s="332" t="s">
        <v>222</v>
      </c>
      <c r="C36" s="333"/>
      <c r="D36" s="537" t="s">
        <v>303</v>
      </c>
      <c r="E36" s="537"/>
      <c r="F36" s="537"/>
      <c r="G36" s="537"/>
      <c r="H36" s="537"/>
      <c r="I36" s="538"/>
      <c r="J36" s="208"/>
      <c r="K36" s="208"/>
      <c r="L36" s="208"/>
    </row>
    <row r="37" spans="2:12" s="209" customFormat="1" ht="24" customHeight="1">
      <c r="B37" s="332" t="s">
        <v>223</v>
      </c>
      <c r="C37" s="333"/>
      <c r="D37" s="537" t="s">
        <v>304</v>
      </c>
      <c r="E37" s="537"/>
      <c r="F37" s="537"/>
      <c r="G37" s="537"/>
      <c r="H37" s="537"/>
      <c r="I37" s="538"/>
      <c r="J37" s="208"/>
      <c r="K37" s="208"/>
      <c r="L37" s="208"/>
    </row>
    <row r="38" spans="2:12" s="209" customFormat="1" ht="24" customHeight="1">
      <c r="B38" s="332" t="s">
        <v>224</v>
      </c>
      <c r="C38" s="333"/>
      <c r="D38" s="537">
        <v>80160512</v>
      </c>
      <c r="E38" s="537"/>
      <c r="F38" s="537"/>
      <c r="G38" s="537"/>
      <c r="H38" s="537"/>
      <c r="I38" s="538"/>
      <c r="J38" s="208"/>
      <c r="K38" s="208"/>
      <c r="L38" s="208"/>
    </row>
    <row r="39" spans="2:12" s="209" customFormat="1" ht="24" customHeight="1" thickBot="1">
      <c r="B39" s="345" t="s">
        <v>246</v>
      </c>
      <c r="C39" s="346"/>
      <c r="D39" s="347" t="s">
        <v>247</v>
      </c>
      <c r="E39" s="347"/>
      <c r="F39" s="347"/>
      <c r="G39" s="347"/>
      <c r="H39" s="347"/>
      <c r="I39" s="348"/>
      <c r="J39" s="208"/>
      <c r="K39" s="208"/>
      <c r="L39" s="208"/>
    </row>
    <row r="40" spans="2:12" ht="24" customHeight="1">
      <c r="B40" s="353" t="s">
        <v>232</v>
      </c>
      <c r="C40" s="354"/>
      <c r="D40" s="354"/>
      <c r="E40" s="354"/>
      <c r="F40" s="354"/>
      <c r="G40" s="354"/>
      <c r="H40" s="354"/>
      <c r="I40" s="355"/>
    </row>
    <row r="41" spans="2:12" s="210" customFormat="1" ht="20.25" customHeight="1">
      <c r="B41" s="332" t="s">
        <v>228</v>
      </c>
      <c r="C41" s="333"/>
      <c r="D41" s="533" t="s">
        <v>306</v>
      </c>
      <c r="E41" s="533"/>
      <c r="F41" s="533"/>
      <c r="G41" s="533"/>
      <c r="H41" s="533"/>
      <c r="I41" s="533"/>
      <c r="J41" s="197"/>
      <c r="K41" s="197"/>
      <c r="L41" s="197"/>
    </row>
    <row r="42" spans="2:12" s="210" customFormat="1" ht="20.25" customHeight="1">
      <c r="B42" s="256"/>
      <c r="C42" s="257"/>
      <c r="D42" s="356" t="s">
        <v>227</v>
      </c>
      <c r="E42" s="356"/>
      <c r="F42" s="356"/>
      <c r="G42" s="356"/>
      <c r="H42" s="356"/>
      <c r="I42" s="357"/>
      <c r="J42" s="197"/>
      <c r="K42" s="197"/>
      <c r="L42" s="197"/>
    </row>
    <row r="43" spans="2:12" s="210" customFormat="1" ht="20.25" customHeight="1" thickBot="1">
      <c r="B43" s="345" t="s">
        <v>229</v>
      </c>
      <c r="C43" s="346"/>
      <c r="D43" s="534" t="s">
        <v>308</v>
      </c>
      <c r="E43" s="535"/>
      <c r="F43" s="535"/>
      <c r="G43" s="535"/>
      <c r="H43" s="535"/>
      <c r="I43" s="536"/>
      <c r="J43" s="197"/>
      <c r="K43" s="197"/>
      <c r="L43" s="197"/>
    </row>
    <row r="44" spans="2:12" s="134" customFormat="1" ht="24" customHeight="1" thickBot="1">
      <c r="B44" s="349"/>
      <c r="C44" s="349"/>
      <c r="D44" s="349"/>
      <c r="E44" s="349"/>
      <c r="F44" s="349"/>
      <c r="G44" s="349"/>
      <c r="H44" s="349"/>
      <c r="I44" s="349"/>
      <c r="J44" s="1"/>
      <c r="K44" s="1"/>
      <c r="L44" s="1"/>
    </row>
    <row r="45" spans="2:12" s="134" customFormat="1" ht="24" customHeight="1">
      <c r="B45" s="361" t="s">
        <v>202</v>
      </c>
      <c r="C45" s="362"/>
      <c r="D45" s="362"/>
      <c r="E45" s="362"/>
      <c r="F45" s="362"/>
      <c r="G45" s="362"/>
      <c r="H45" s="362"/>
      <c r="I45" s="363"/>
      <c r="J45" s="1"/>
      <c r="K45" s="1"/>
      <c r="L45" s="1"/>
    </row>
    <row r="46" spans="2:12" s="136" customFormat="1" ht="105" customHeight="1" thickBot="1">
      <c r="B46" s="376" t="s">
        <v>276</v>
      </c>
      <c r="C46" s="377"/>
      <c r="D46" s="377"/>
      <c r="E46" s="377"/>
      <c r="F46" s="377"/>
      <c r="G46" s="377"/>
      <c r="H46" s="377"/>
      <c r="I46" s="378"/>
      <c r="J46" s="1"/>
      <c r="K46" s="135"/>
      <c r="L46" s="135"/>
    </row>
    <row r="47" spans="2:12" s="134" customFormat="1" ht="24" customHeight="1" thickBot="1">
      <c r="B47" s="349"/>
      <c r="C47" s="349"/>
      <c r="D47" s="349"/>
      <c r="E47" s="349"/>
      <c r="F47" s="349"/>
      <c r="G47" s="349"/>
      <c r="H47" s="349"/>
      <c r="I47" s="349"/>
      <c r="J47" s="1"/>
      <c r="K47" s="1"/>
      <c r="L47" s="1"/>
    </row>
    <row r="48" spans="2:12" s="255" customFormat="1" ht="24" customHeight="1">
      <c r="B48" s="358" t="s">
        <v>234</v>
      </c>
      <c r="C48" s="359"/>
      <c r="D48" s="359"/>
      <c r="E48" s="359"/>
      <c r="F48" s="359"/>
      <c r="G48" s="359"/>
      <c r="H48" s="359"/>
      <c r="I48" s="360"/>
      <c r="J48" s="254"/>
      <c r="K48" s="254"/>
      <c r="L48" s="254"/>
    </row>
    <row r="49" spans="2:12" s="59" customFormat="1" ht="38.25" customHeight="1">
      <c r="B49" s="334" t="s">
        <v>290</v>
      </c>
      <c r="C49" s="335"/>
      <c r="D49" s="335"/>
      <c r="E49" s="335"/>
      <c r="F49" s="335"/>
      <c r="G49" s="335"/>
      <c r="H49" s="335"/>
      <c r="I49" s="336"/>
      <c r="J49" s="192"/>
      <c r="K49" s="60"/>
      <c r="L49" s="192"/>
    </row>
    <row r="50" spans="2:12" s="195" customFormat="1" ht="24" customHeight="1">
      <c r="B50" s="334" t="s">
        <v>268</v>
      </c>
      <c r="C50" s="335"/>
      <c r="D50" s="335"/>
      <c r="E50" s="335"/>
      <c r="F50" s="335"/>
      <c r="G50" s="335"/>
      <c r="H50" s="335"/>
      <c r="I50" s="336"/>
      <c r="J50" s="192"/>
      <c r="K50" s="60"/>
      <c r="L50" s="192"/>
    </row>
    <row r="51" spans="2:12" s="195" customFormat="1" ht="24" customHeight="1">
      <c r="B51" s="334" t="s">
        <v>78</v>
      </c>
      <c r="C51" s="335"/>
      <c r="D51" s="335"/>
      <c r="E51" s="335"/>
      <c r="F51" s="335"/>
      <c r="G51" s="335"/>
      <c r="H51" s="335"/>
      <c r="I51" s="336"/>
      <c r="J51" s="192"/>
      <c r="K51" s="196"/>
      <c r="L51" s="192"/>
    </row>
    <row r="52" spans="2:12" s="195" customFormat="1" ht="24" customHeight="1">
      <c r="B52" s="334" t="s">
        <v>235</v>
      </c>
      <c r="C52" s="335"/>
      <c r="D52" s="335"/>
      <c r="E52" s="335"/>
      <c r="F52" s="335"/>
      <c r="G52" s="335"/>
      <c r="H52" s="335"/>
      <c r="I52" s="336"/>
      <c r="J52" s="192"/>
      <c r="K52" s="60"/>
      <c r="L52" s="192"/>
    </row>
    <row r="53" spans="2:12" s="59" customFormat="1" ht="68.25" customHeight="1" thickBot="1">
      <c r="B53" s="416" t="s">
        <v>236</v>
      </c>
      <c r="C53" s="417"/>
      <c r="D53" s="417"/>
      <c r="E53" s="417"/>
      <c r="F53" s="417"/>
      <c r="G53" s="417"/>
      <c r="H53" s="417"/>
      <c r="I53" s="418"/>
      <c r="J53" s="192"/>
      <c r="K53" s="60"/>
      <c r="L53" s="192"/>
    </row>
    <row r="54" spans="2:12" s="134" customFormat="1" ht="24" customHeight="1" thickBot="1">
      <c r="B54" s="349"/>
      <c r="C54" s="349"/>
      <c r="D54" s="349"/>
      <c r="E54" s="349"/>
      <c r="F54" s="349"/>
      <c r="G54" s="349"/>
      <c r="H54" s="349"/>
      <c r="I54" s="349"/>
      <c r="J54" s="1"/>
      <c r="K54" s="1"/>
      <c r="L54" s="1"/>
    </row>
    <row r="55" spans="2:12" s="255" customFormat="1" ht="24" customHeight="1">
      <c r="B55" s="358" t="s">
        <v>239</v>
      </c>
      <c r="C55" s="359"/>
      <c r="D55" s="359"/>
      <c r="E55" s="359"/>
      <c r="F55" s="359"/>
      <c r="G55" s="359"/>
      <c r="H55" s="359"/>
      <c r="I55" s="360"/>
      <c r="J55" s="254"/>
      <c r="K55" s="254"/>
      <c r="L55" s="254"/>
    </row>
    <row r="56" spans="2:12" s="59" customFormat="1" ht="39.75" customHeight="1">
      <c r="B56" s="334" t="s">
        <v>272</v>
      </c>
      <c r="C56" s="335"/>
      <c r="D56" s="335"/>
      <c r="E56" s="335"/>
      <c r="F56" s="335"/>
      <c r="G56" s="335"/>
      <c r="H56" s="335"/>
      <c r="I56" s="336"/>
      <c r="J56" s="192"/>
      <c r="K56" s="60"/>
      <c r="L56" s="192"/>
    </row>
    <row r="57" spans="2:12" s="59" customFormat="1" ht="39.75" customHeight="1">
      <c r="B57" s="334" t="s">
        <v>273</v>
      </c>
      <c r="C57" s="335"/>
      <c r="D57" s="335"/>
      <c r="E57" s="335"/>
      <c r="F57" s="335"/>
      <c r="G57" s="335"/>
      <c r="H57" s="335"/>
      <c r="I57" s="336"/>
      <c r="J57" s="192"/>
      <c r="K57" s="60"/>
      <c r="L57" s="192"/>
    </row>
    <row r="58" spans="2:12" s="59" customFormat="1" ht="39.75" customHeight="1">
      <c r="B58" s="334" t="s">
        <v>291</v>
      </c>
      <c r="C58" s="335"/>
      <c r="D58" s="335"/>
      <c r="E58" s="335"/>
      <c r="F58" s="335"/>
      <c r="G58" s="335"/>
      <c r="H58" s="335"/>
      <c r="I58" s="336"/>
      <c r="J58" s="192"/>
      <c r="K58" s="60"/>
      <c r="L58" s="192"/>
    </row>
    <row r="59" spans="2:12" s="59" customFormat="1" ht="39" customHeight="1">
      <c r="B59" s="334" t="s">
        <v>277</v>
      </c>
      <c r="C59" s="335"/>
      <c r="D59" s="335"/>
      <c r="E59" s="335"/>
      <c r="F59" s="335"/>
      <c r="G59" s="335"/>
      <c r="H59" s="335"/>
      <c r="I59" s="336"/>
      <c r="J59" s="192"/>
      <c r="K59" s="60"/>
      <c r="L59" s="192"/>
    </row>
    <row r="60" spans="2:12" s="59" customFormat="1" ht="36.75" customHeight="1">
      <c r="B60" s="334" t="s">
        <v>240</v>
      </c>
      <c r="C60" s="335"/>
      <c r="D60" s="335"/>
      <c r="E60" s="335"/>
      <c r="F60" s="335"/>
      <c r="G60" s="335"/>
      <c r="H60" s="335"/>
      <c r="I60" s="336"/>
      <c r="J60" s="192"/>
      <c r="K60" s="60"/>
      <c r="L60" s="192"/>
    </row>
    <row r="61" spans="2:12" s="59" customFormat="1" ht="36.75" customHeight="1">
      <c r="B61" s="334" t="s">
        <v>292</v>
      </c>
      <c r="C61" s="335"/>
      <c r="D61" s="335"/>
      <c r="E61" s="335"/>
      <c r="F61" s="335"/>
      <c r="G61" s="335"/>
      <c r="H61" s="335"/>
      <c r="I61" s="336"/>
      <c r="J61" s="192"/>
      <c r="K61" s="60"/>
      <c r="L61" s="192"/>
    </row>
    <row r="62" spans="2:12" ht="18.75" customHeight="1" thickBot="1">
      <c r="B62" s="337"/>
      <c r="C62" s="338"/>
      <c r="D62" s="338"/>
      <c r="E62" s="338"/>
      <c r="F62" s="338"/>
      <c r="G62" s="338"/>
      <c r="H62" s="338"/>
      <c r="I62" s="339"/>
    </row>
    <row r="63" spans="2:12" s="255" customFormat="1" ht="24" customHeight="1" thickTop="1">
      <c r="B63" s="410" t="s">
        <v>101</v>
      </c>
      <c r="C63" s="411"/>
      <c r="D63" s="411"/>
      <c r="E63" s="411"/>
      <c r="F63" s="411"/>
      <c r="G63" s="411"/>
      <c r="H63" s="411"/>
      <c r="I63" s="412"/>
      <c r="J63" s="254"/>
      <c r="K63" s="254"/>
      <c r="L63" s="254"/>
    </row>
    <row r="64" spans="2:12" ht="37.5" customHeight="1">
      <c r="B64" s="334" t="s">
        <v>269</v>
      </c>
      <c r="C64" s="335"/>
      <c r="D64" s="335"/>
      <c r="E64" s="335"/>
      <c r="F64" s="335"/>
      <c r="G64" s="335"/>
      <c r="H64" s="335"/>
      <c r="I64" s="336"/>
    </row>
    <row r="65" spans="2:12" ht="29.25" customHeight="1">
      <c r="B65" s="334" t="s">
        <v>278</v>
      </c>
      <c r="C65" s="335"/>
      <c r="D65" s="335"/>
      <c r="E65" s="335"/>
      <c r="F65" s="335"/>
      <c r="G65" s="335"/>
      <c r="H65" s="335"/>
      <c r="I65" s="336"/>
    </row>
    <row r="66" spans="2:12" ht="21.75" customHeight="1" thickBot="1">
      <c r="B66" s="198" t="s">
        <v>82</v>
      </c>
      <c r="C66" s="414"/>
      <c r="D66" s="414"/>
      <c r="E66" s="414"/>
      <c r="F66" s="414"/>
      <c r="G66" s="128"/>
      <c r="H66" s="58" t="s">
        <v>270</v>
      </c>
      <c r="I66" s="199"/>
    </row>
    <row r="67" spans="2:12" ht="25.5" customHeight="1" thickBot="1">
      <c r="B67" s="198" t="s">
        <v>83</v>
      </c>
      <c r="C67" s="413"/>
      <c r="D67" s="413"/>
      <c r="E67" s="413"/>
      <c r="F67" s="413"/>
      <c r="G67" s="128"/>
      <c r="H67" s="58" t="s">
        <v>84</v>
      </c>
      <c r="I67" s="199"/>
    </row>
    <row r="68" spans="2:12" ht="24.75" customHeight="1" thickBot="1">
      <c r="B68" s="198"/>
      <c r="C68" s="414"/>
      <c r="D68" s="414"/>
      <c r="E68" s="414"/>
      <c r="F68" s="414"/>
      <c r="G68" s="128"/>
      <c r="H68" s="58" t="s">
        <v>85</v>
      </c>
      <c r="I68" s="200"/>
    </row>
    <row r="69" spans="2:12" ht="33.75" customHeight="1" thickBot="1">
      <c r="B69" s="198" t="s">
        <v>81</v>
      </c>
      <c r="C69" s="414"/>
      <c r="D69" s="414"/>
      <c r="E69" s="414"/>
      <c r="F69" s="414"/>
      <c r="G69" s="128"/>
      <c r="H69" s="58" t="s">
        <v>4</v>
      </c>
      <c r="I69" s="201"/>
    </row>
    <row r="70" spans="2:12" ht="16.5" customHeight="1">
      <c r="B70" s="198"/>
      <c r="C70" s="128"/>
      <c r="D70" s="128"/>
      <c r="E70" s="128"/>
      <c r="F70" s="128"/>
      <c r="G70" s="128"/>
      <c r="H70" s="58"/>
      <c r="I70" s="219"/>
    </row>
    <row r="71" spans="2:12" ht="15" customHeight="1" thickBot="1">
      <c r="B71" s="202"/>
      <c r="C71" s="158"/>
      <c r="D71" s="158"/>
      <c r="E71" s="158"/>
      <c r="F71" s="158"/>
      <c r="G71" s="158"/>
      <c r="H71" s="159"/>
      <c r="I71" s="203"/>
    </row>
    <row r="72" spans="2:12" ht="18" thickTop="1" thickBot="1">
      <c r="B72" s="204"/>
      <c r="C72" s="205"/>
      <c r="D72" s="206"/>
      <c r="E72" s="206"/>
      <c r="I72" s="207"/>
    </row>
    <row r="73" spans="2:12" s="255" customFormat="1" ht="24" customHeight="1" thickTop="1">
      <c r="B73" s="410" t="s">
        <v>271</v>
      </c>
      <c r="C73" s="411"/>
      <c r="D73" s="411"/>
      <c r="E73" s="411"/>
      <c r="F73" s="411"/>
      <c r="G73" s="411"/>
      <c r="H73" s="411"/>
      <c r="I73" s="412"/>
      <c r="J73" s="254"/>
      <c r="K73" s="254"/>
      <c r="L73" s="254"/>
    </row>
    <row r="74" spans="2:12" ht="32.25" customHeight="1">
      <c r="B74" s="334" t="s">
        <v>293</v>
      </c>
      <c r="C74" s="335"/>
      <c r="D74" s="335"/>
      <c r="E74" s="335"/>
      <c r="F74" s="335"/>
      <c r="G74" s="335"/>
      <c r="H74" s="335"/>
      <c r="I74" s="336"/>
    </row>
    <row r="75" spans="2:12" ht="21.75" customHeight="1" thickBot="1">
      <c r="B75" s="198" t="s">
        <v>82</v>
      </c>
      <c r="C75" s="415"/>
      <c r="D75" s="415"/>
      <c r="E75" s="415"/>
      <c r="F75" s="415"/>
      <c r="G75" s="128"/>
      <c r="H75" s="58" t="s">
        <v>270</v>
      </c>
      <c r="I75" s="240"/>
    </row>
    <row r="76" spans="2:12" ht="38.25" customHeight="1" thickBot="1">
      <c r="B76" s="198" t="s">
        <v>80</v>
      </c>
      <c r="C76" s="409"/>
      <c r="D76" s="409"/>
      <c r="E76" s="409"/>
      <c r="F76" s="409"/>
      <c r="G76" s="129"/>
      <c r="H76" s="58" t="s">
        <v>4</v>
      </c>
      <c r="I76" s="239"/>
    </row>
    <row r="77" spans="2:12" s="59" customFormat="1" ht="33" customHeight="1" thickBot="1">
      <c r="B77" s="326" t="s">
        <v>294</v>
      </c>
      <c r="C77" s="327"/>
      <c r="D77" s="327"/>
      <c r="E77" s="327"/>
      <c r="F77" s="327"/>
      <c r="G77" s="327"/>
      <c r="H77" s="327"/>
      <c r="I77" s="328"/>
      <c r="J77" s="192"/>
      <c r="K77" s="60"/>
      <c r="L77" s="192"/>
    </row>
  </sheetData>
  <sheetProtection sheet="1" objects="1" scenarios="1" selectLockedCells="1"/>
  <mergeCells count="83">
    <mergeCell ref="C76:F76"/>
    <mergeCell ref="B73:I73"/>
    <mergeCell ref="C67:F68"/>
    <mergeCell ref="B59:I59"/>
    <mergeCell ref="B50:I50"/>
    <mergeCell ref="B63:I63"/>
    <mergeCell ref="C66:F66"/>
    <mergeCell ref="C69:F69"/>
    <mergeCell ref="B60:I60"/>
    <mergeCell ref="B51:I51"/>
    <mergeCell ref="C75:F75"/>
    <mergeCell ref="B56:I56"/>
    <mergeCell ref="B53:I53"/>
    <mergeCell ref="B2:I2"/>
    <mergeCell ref="B6:C6"/>
    <mergeCell ref="B28:I28"/>
    <mergeCell ref="B52:I52"/>
    <mergeCell ref="B7:C7"/>
    <mergeCell ref="B8:I8"/>
    <mergeCell ref="C3:D3"/>
    <mergeCell ref="C4:D4"/>
    <mergeCell ref="H3:I3"/>
    <mergeCell ref="H4:I4"/>
    <mergeCell ref="B19:I19"/>
    <mergeCell ref="B49:I49"/>
    <mergeCell ref="B31:I31"/>
    <mergeCell ref="B30:I30"/>
    <mergeCell ref="B29:I29"/>
    <mergeCell ref="E3:G3"/>
    <mergeCell ref="E4:G4"/>
    <mergeCell ref="B45:I45"/>
    <mergeCell ref="B46:I46"/>
    <mergeCell ref="B10:I10"/>
    <mergeCell ref="B34:I34"/>
    <mergeCell ref="B36:C36"/>
    <mergeCell ref="B37:C37"/>
    <mergeCell ref="D36:I36"/>
    <mergeCell ref="D37:I37"/>
    <mergeCell ref="D38:I38"/>
    <mergeCell ref="B5:I5"/>
    <mergeCell ref="B20:I20"/>
    <mergeCell ref="B21:I21"/>
    <mergeCell ref="B12:I12"/>
    <mergeCell ref="B13:I13"/>
    <mergeCell ref="B27:I27"/>
    <mergeCell ref="B55:I55"/>
    <mergeCell ref="B57:I57"/>
    <mergeCell ref="D41:I41"/>
    <mergeCell ref="B43:C43"/>
    <mergeCell ref="D43:I43"/>
    <mergeCell ref="B35:I35"/>
    <mergeCell ref="B1:I1"/>
    <mergeCell ref="B11:I11"/>
    <mergeCell ref="B40:I40"/>
    <mergeCell ref="D42:I42"/>
    <mergeCell ref="B48:I48"/>
    <mergeCell ref="B18:I18"/>
    <mergeCell ref="B17:I17"/>
    <mergeCell ref="B22:I22"/>
    <mergeCell ref="B23:I23"/>
    <mergeCell ref="B24:I24"/>
    <mergeCell ref="B25:I25"/>
    <mergeCell ref="B41:C41"/>
    <mergeCell ref="B14:I14"/>
    <mergeCell ref="B9:I9"/>
    <mergeCell ref="B47:I47"/>
    <mergeCell ref="B44:I44"/>
    <mergeCell ref="B15:I15"/>
    <mergeCell ref="B77:I77"/>
    <mergeCell ref="B33:I33"/>
    <mergeCell ref="B38:C38"/>
    <mergeCell ref="B64:I64"/>
    <mergeCell ref="B65:I65"/>
    <mergeCell ref="B74:I74"/>
    <mergeCell ref="B62:I62"/>
    <mergeCell ref="B16:I16"/>
    <mergeCell ref="B26:I26"/>
    <mergeCell ref="B61:I61"/>
    <mergeCell ref="B32:I32"/>
    <mergeCell ref="B39:C39"/>
    <mergeCell ref="D39:I39"/>
    <mergeCell ref="B54:I54"/>
    <mergeCell ref="B58:I58"/>
  </mergeCells>
  <phoneticPr fontId="6" type="noConversion"/>
  <dataValidations count="1">
    <dataValidation allowBlank="1" showInputMessage="1" showErrorMessage="1" prompt="The number of teams is guessed from the number of team members, but you can just put the number of teams in here youself if you prefer." sqref="D7:E7" xr:uid="{00000000-0002-0000-0100-000000000000}"/>
  </dataValidations>
  <pageMargins left="0.74803149606299213" right="0.74803149606299213" top="0.39370078740157483" bottom="0.98425196850393704" header="0.31496062992125984" footer="0.51181102362204722"/>
  <pageSetup paperSize="9" scale="85" orientation="portrait" horizontalDpi="4294967294"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pageSetUpPr fitToPage="1"/>
  </sheetPr>
  <dimension ref="A1:E52"/>
  <sheetViews>
    <sheetView zoomScaleNormal="100" workbookViewId="0">
      <selection activeCell="A42" sqref="A42:E42"/>
    </sheetView>
  </sheetViews>
  <sheetFormatPr baseColWidth="10" defaultColWidth="9.1640625" defaultRowHeight="13"/>
  <cols>
    <col min="1" max="1" width="35.6640625" style="130" customWidth="1"/>
    <col min="2" max="2" width="60.6640625" style="130" customWidth="1"/>
    <col min="3" max="3" width="10.6640625" style="130" customWidth="1"/>
    <col min="4" max="4" width="24.6640625" style="130" customWidth="1"/>
    <col min="5" max="5" width="3.6640625" style="130" customWidth="1"/>
    <col min="6" max="16384" width="9.1640625" style="130"/>
  </cols>
  <sheetData>
    <row r="1" spans="1:5" ht="26.25" customHeight="1">
      <c r="A1" s="422" t="s">
        <v>178</v>
      </c>
      <c r="B1" s="422"/>
      <c r="C1" s="258"/>
      <c r="D1" s="419" t="s">
        <v>254</v>
      </c>
      <c r="E1" s="419"/>
    </row>
    <row r="2" spans="1:5" ht="122.25" customHeight="1">
      <c r="A2" s="421" t="s">
        <v>211</v>
      </c>
      <c r="B2" s="421"/>
      <c r="C2" s="421"/>
      <c r="D2" s="421"/>
      <c r="E2" s="421"/>
    </row>
    <row r="3" spans="1:5" ht="18" customHeight="1">
      <c r="A3" s="420"/>
      <c r="B3" s="420"/>
      <c r="C3" s="420"/>
      <c r="D3" s="420"/>
      <c r="E3" s="211"/>
    </row>
    <row r="4" spans="1:5" s="131" customFormat="1" ht="22" customHeight="1">
      <c r="A4" s="423" t="s">
        <v>179</v>
      </c>
      <c r="B4" s="423"/>
      <c r="C4" s="423"/>
      <c r="D4" s="423"/>
      <c r="E4" s="423"/>
    </row>
    <row r="5" spans="1:5" ht="45" customHeight="1">
      <c r="A5" s="421" t="s">
        <v>201</v>
      </c>
      <c r="B5" s="421"/>
      <c r="C5" s="421"/>
      <c r="D5" s="421"/>
      <c r="E5" s="421"/>
    </row>
    <row r="6" spans="1:5" ht="18" customHeight="1">
      <c r="A6" s="420"/>
      <c r="B6" s="420"/>
      <c r="C6" s="420"/>
      <c r="D6" s="420"/>
      <c r="E6" s="211"/>
    </row>
    <row r="7" spans="1:5" s="132" customFormat="1" ht="22" customHeight="1">
      <c r="A7" s="423" t="s">
        <v>180</v>
      </c>
      <c r="B7" s="423"/>
      <c r="C7" s="423"/>
      <c r="D7" s="423"/>
      <c r="E7" s="423"/>
    </row>
    <row r="8" spans="1:5" ht="48" customHeight="1">
      <c r="A8" s="421" t="s">
        <v>199</v>
      </c>
      <c r="B8" s="421"/>
      <c r="C8" s="421"/>
      <c r="D8" s="421"/>
      <c r="E8" s="421"/>
    </row>
    <row r="9" spans="1:5" ht="18" customHeight="1">
      <c r="A9" s="420"/>
      <c r="B9" s="420"/>
      <c r="C9" s="420"/>
      <c r="D9" s="420"/>
      <c r="E9" s="211"/>
    </row>
    <row r="10" spans="1:5" s="132" customFormat="1" ht="22" customHeight="1">
      <c r="A10" s="423" t="s">
        <v>181</v>
      </c>
      <c r="B10" s="423"/>
      <c r="C10" s="423"/>
      <c r="D10" s="423"/>
      <c r="E10" s="423"/>
    </row>
    <row r="11" spans="1:5" ht="33.75" customHeight="1">
      <c r="A11" s="421" t="s">
        <v>259</v>
      </c>
      <c r="B11" s="421"/>
      <c r="C11" s="421"/>
      <c r="D11" s="421"/>
      <c r="E11" s="421"/>
    </row>
    <row r="12" spans="1:5" ht="57.75" customHeight="1">
      <c r="A12" s="421" t="s">
        <v>260</v>
      </c>
      <c r="B12" s="421"/>
      <c r="C12" s="421"/>
      <c r="D12" s="421"/>
      <c r="E12" s="421"/>
    </row>
    <row r="13" spans="1:5" ht="18" customHeight="1">
      <c r="A13" s="420"/>
      <c r="B13" s="420"/>
      <c r="C13" s="420"/>
      <c r="D13" s="420"/>
      <c r="E13" s="211"/>
    </row>
    <row r="14" spans="1:5" s="132" customFormat="1" ht="22" customHeight="1">
      <c r="A14" s="423" t="s">
        <v>182</v>
      </c>
      <c r="B14" s="423"/>
      <c r="C14" s="423"/>
      <c r="D14" s="423"/>
      <c r="E14" s="423"/>
    </row>
    <row r="15" spans="1:5" ht="55.5" customHeight="1">
      <c r="A15" s="421" t="s">
        <v>183</v>
      </c>
      <c r="B15" s="421"/>
      <c r="C15" s="421"/>
      <c r="D15" s="421"/>
      <c r="E15" s="421"/>
    </row>
    <row r="16" spans="1:5" ht="81" customHeight="1">
      <c r="A16" s="421" t="s">
        <v>200</v>
      </c>
      <c r="B16" s="421"/>
      <c r="C16" s="421"/>
      <c r="D16" s="421"/>
      <c r="E16" s="421"/>
    </row>
    <row r="17" spans="1:5" ht="18" customHeight="1">
      <c r="A17" s="420"/>
      <c r="B17" s="420"/>
      <c r="C17" s="420"/>
      <c r="D17" s="420"/>
      <c r="E17" s="211"/>
    </row>
    <row r="18" spans="1:5" s="132" customFormat="1" ht="22" customHeight="1">
      <c r="A18" s="423" t="s">
        <v>184</v>
      </c>
      <c r="B18" s="423"/>
      <c r="C18" s="423"/>
      <c r="D18" s="423"/>
      <c r="E18" s="423"/>
    </row>
    <row r="19" spans="1:5" ht="35.25" customHeight="1">
      <c r="A19" s="421" t="s">
        <v>185</v>
      </c>
      <c r="B19" s="421"/>
      <c r="C19" s="421"/>
      <c r="D19" s="421"/>
      <c r="E19" s="421"/>
    </row>
    <row r="20" spans="1:5" ht="18" customHeight="1">
      <c r="A20" s="420"/>
      <c r="B20" s="420"/>
      <c r="C20" s="420"/>
      <c r="D20" s="420"/>
      <c r="E20" s="211"/>
    </row>
    <row r="21" spans="1:5" s="132" customFormat="1" ht="22" customHeight="1">
      <c r="A21" s="423" t="s">
        <v>186</v>
      </c>
      <c r="B21" s="423"/>
      <c r="C21" s="423"/>
      <c r="D21" s="423"/>
      <c r="E21" s="423"/>
    </row>
    <row r="22" spans="1:5" ht="32.25" customHeight="1">
      <c r="A22" s="421" t="s">
        <v>187</v>
      </c>
      <c r="B22" s="421"/>
      <c r="C22" s="421"/>
      <c r="D22" s="421"/>
      <c r="E22" s="421"/>
    </row>
    <row r="23" spans="1:5" ht="18" customHeight="1">
      <c r="A23" s="420"/>
      <c r="B23" s="420"/>
      <c r="C23" s="420"/>
      <c r="D23" s="420"/>
      <c r="E23" s="211"/>
    </row>
    <row r="24" spans="1:5" s="132" customFormat="1" ht="22" customHeight="1">
      <c r="A24" s="423" t="s">
        <v>188</v>
      </c>
      <c r="B24" s="423"/>
      <c r="C24" s="423"/>
      <c r="D24" s="423"/>
      <c r="E24" s="423"/>
    </row>
    <row r="25" spans="1:5" ht="60" customHeight="1">
      <c r="A25" s="421" t="s">
        <v>251</v>
      </c>
      <c r="B25" s="421"/>
      <c r="C25" s="421"/>
      <c r="D25" s="421"/>
      <c r="E25" s="421"/>
    </row>
    <row r="26" spans="1:5" ht="18" customHeight="1">
      <c r="A26" s="420"/>
      <c r="B26" s="420"/>
      <c r="C26" s="420"/>
      <c r="D26" s="420"/>
      <c r="E26" s="211"/>
    </row>
    <row r="27" spans="1:5" s="132" customFormat="1" ht="22" customHeight="1">
      <c r="A27" s="423" t="s">
        <v>189</v>
      </c>
      <c r="B27" s="423"/>
      <c r="C27" s="423"/>
      <c r="D27" s="423"/>
      <c r="E27" s="423"/>
    </row>
    <row r="28" spans="1:5" ht="117.75" customHeight="1">
      <c r="A28" s="421" t="s">
        <v>252</v>
      </c>
      <c r="B28" s="421"/>
      <c r="C28" s="421"/>
      <c r="D28" s="421"/>
      <c r="E28" s="421"/>
    </row>
    <row r="29" spans="1:5" ht="18" customHeight="1">
      <c r="A29" s="420"/>
      <c r="B29" s="420"/>
      <c r="C29" s="420"/>
      <c r="D29" s="420"/>
      <c r="E29" s="211"/>
    </row>
    <row r="30" spans="1:5" s="132" customFormat="1" ht="22" customHeight="1">
      <c r="A30" s="423" t="s">
        <v>190</v>
      </c>
      <c r="B30" s="423"/>
      <c r="C30" s="423"/>
      <c r="D30" s="423"/>
      <c r="E30" s="423"/>
    </row>
    <row r="31" spans="1:5" ht="35.25" customHeight="1">
      <c r="A31" s="421" t="s">
        <v>191</v>
      </c>
      <c r="B31" s="421"/>
      <c r="C31" s="421"/>
      <c r="D31" s="421"/>
      <c r="E31" s="421"/>
    </row>
    <row r="32" spans="1:5" ht="18" customHeight="1">
      <c r="A32" s="420"/>
      <c r="B32" s="420"/>
      <c r="C32" s="420"/>
      <c r="D32" s="420"/>
      <c r="E32" s="211"/>
    </row>
    <row r="33" spans="1:5" s="132" customFormat="1" ht="22" customHeight="1">
      <c r="A33" s="423" t="s">
        <v>192</v>
      </c>
      <c r="B33" s="423"/>
      <c r="C33" s="423"/>
      <c r="D33" s="423"/>
      <c r="E33" s="423"/>
    </row>
    <row r="34" spans="1:5" ht="34.5" customHeight="1">
      <c r="A34" s="421" t="s">
        <v>249</v>
      </c>
      <c r="B34" s="421"/>
      <c r="C34" s="421"/>
      <c r="D34" s="421"/>
      <c r="E34" s="421"/>
    </row>
    <row r="35" spans="1:5" ht="50.25" customHeight="1">
      <c r="A35" s="429" t="s">
        <v>193</v>
      </c>
      <c r="B35" s="429"/>
      <c r="C35" s="429"/>
      <c r="D35" s="429"/>
      <c r="E35" s="429"/>
    </row>
    <row r="36" spans="1:5" ht="18" customHeight="1">
      <c r="A36" s="420"/>
      <c r="B36" s="420"/>
      <c r="C36" s="420"/>
      <c r="D36" s="420"/>
      <c r="E36" s="211"/>
    </row>
    <row r="37" spans="1:5" s="132" customFormat="1" ht="22" customHeight="1">
      <c r="A37" s="423" t="s">
        <v>194</v>
      </c>
      <c r="B37" s="423"/>
      <c r="C37" s="423"/>
      <c r="D37" s="423"/>
      <c r="E37" s="423"/>
    </row>
    <row r="38" spans="1:5" ht="32.25" customHeight="1">
      <c r="A38" s="421" t="s">
        <v>261</v>
      </c>
      <c r="B38" s="421"/>
      <c r="C38" s="421"/>
      <c r="D38" s="421"/>
      <c r="E38" s="421"/>
    </row>
    <row r="39" spans="1:5" ht="18" customHeight="1" thickBot="1">
      <c r="A39" s="420"/>
      <c r="B39" s="420"/>
      <c r="C39" s="420"/>
      <c r="D39" s="420"/>
      <c r="E39" s="211"/>
    </row>
    <row r="40" spans="1:5" ht="22" customHeight="1">
      <c r="A40" s="430" t="s">
        <v>253</v>
      </c>
      <c r="B40" s="431"/>
      <c r="C40" s="431"/>
      <c r="D40" s="431"/>
      <c r="E40" s="432"/>
    </row>
    <row r="41" spans="1:5" ht="47.25" customHeight="1">
      <c r="A41" s="424" t="s">
        <v>301</v>
      </c>
      <c r="B41" s="425"/>
      <c r="C41" s="425"/>
      <c r="D41" s="425"/>
      <c r="E41" s="426"/>
    </row>
    <row r="42" spans="1:5" ht="71.25" customHeight="1">
      <c r="A42" s="433" t="s">
        <v>262</v>
      </c>
      <c r="B42" s="429"/>
      <c r="C42" s="429"/>
      <c r="D42" s="429"/>
      <c r="E42" s="434"/>
    </row>
    <row r="43" spans="1:5" ht="36" customHeight="1">
      <c r="A43" s="212" t="s">
        <v>195</v>
      </c>
      <c r="B43" s="427"/>
      <c r="C43" s="427"/>
      <c r="D43" s="427"/>
      <c r="E43" s="428"/>
    </row>
    <row r="44" spans="1:5" s="133" customFormat="1" ht="36" customHeight="1">
      <c r="A44" s="212" t="s">
        <v>196</v>
      </c>
      <c r="B44" s="191"/>
      <c r="C44" s="213" t="s">
        <v>197</v>
      </c>
      <c r="D44" s="217"/>
      <c r="E44" s="218"/>
    </row>
    <row r="45" spans="1:5" ht="36" customHeight="1">
      <c r="A45" s="212" t="s">
        <v>198</v>
      </c>
      <c r="B45" s="427"/>
      <c r="C45" s="427"/>
      <c r="D45" s="427"/>
      <c r="E45" s="428"/>
    </row>
    <row r="46" spans="1:5" s="133" customFormat="1" ht="36" customHeight="1">
      <c r="A46" s="212" t="s">
        <v>80</v>
      </c>
      <c r="B46" s="191"/>
      <c r="C46" s="213" t="s">
        <v>197</v>
      </c>
      <c r="D46" s="217"/>
      <c r="E46" s="218"/>
    </row>
    <row r="47" spans="1:5" ht="36" customHeight="1" thickBot="1">
      <c r="A47" s="214"/>
      <c r="B47" s="215"/>
      <c r="C47" s="215"/>
      <c r="D47" s="215"/>
      <c r="E47" s="216"/>
    </row>
    <row r="48" spans="1:5" ht="36" customHeight="1"/>
    <row r="49" ht="36" customHeight="1"/>
    <row r="50" ht="36" customHeight="1"/>
    <row r="51" ht="36" customHeight="1"/>
    <row r="52" ht="36" customHeight="1"/>
  </sheetData>
  <sheetProtection sheet="1" objects="1" scenarios="1"/>
  <mergeCells count="45">
    <mergeCell ref="A15:E15"/>
    <mergeCell ref="A3:D3"/>
    <mergeCell ref="A6:D6"/>
    <mergeCell ref="A9:D9"/>
    <mergeCell ref="A13:D13"/>
    <mergeCell ref="B45:E45"/>
    <mergeCell ref="A34:E34"/>
    <mergeCell ref="A18:E18"/>
    <mergeCell ref="A19:E19"/>
    <mergeCell ref="A21:E21"/>
    <mergeCell ref="A22:E22"/>
    <mergeCell ref="A24:E24"/>
    <mergeCell ref="A25:E25"/>
    <mergeCell ref="A27:E27"/>
    <mergeCell ref="A28:E28"/>
    <mergeCell ref="A30:E30"/>
    <mergeCell ref="A31:E31"/>
    <mergeCell ref="A33:E33"/>
    <mergeCell ref="A32:D32"/>
    <mergeCell ref="A42:E42"/>
    <mergeCell ref="A36:D36"/>
    <mergeCell ref="A39:D39"/>
    <mergeCell ref="A41:E41"/>
    <mergeCell ref="B43:E43"/>
    <mergeCell ref="A29:D29"/>
    <mergeCell ref="A35:E35"/>
    <mergeCell ref="A37:E37"/>
    <mergeCell ref="A38:E38"/>
    <mergeCell ref="A40:E40"/>
    <mergeCell ref="D1:E1"/>
    <mergeCell ref="A17:D17"/>
    <mergeCell ref="A20:D20"/>
    <mergeCell ref="A23:D23"/>
    <mergeCell ref="A26:D26"/>
    <mergeCell ref="A16:E16"/>
    <mergeCell ref="A1:B1"/>
    <mergeCell ref="A2:E2"/>
    <mergeCell ref="A4:E4"/>
    <mergeCell ref="A5:E5"/>
    <mergeCell ref="A7:E7"/>
    <mergeCell ref="A8:E8"/>
    <mergeCell ref="A10:E10"/>
    <mergeCell ref="A11:E11"/>
    <mergeCell ref="A12:E12"/>
    <mergeCell ref="A14:E14"/>
  </mergeCells>
  <pageMargins left="0.70866141732283472" right="0.70866141732283472" top="0.74803149606299213" bottom="0.74803149606299213" header="0.31496062992125984" footer="0.31496062992125984"/>
  <pageSetup paperSize="9" scale="69" fitToHeight="0"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C2AEC-20E3-4034-9F93-8C5298681AE7}">
  <sheetPr>
    <tabColor theme="0" tint="-0.249977111117893"/>
    <pageSetUpPr fitToPage="1"/>
  </sheetPr>
  <dimension ref="B1:Z80"/>
  <sheetViews>
    <sheetView workbookViewId="0">
      <selection activeCell="B11" sqref="B11:L11"/>
    </sheetView>
  </sheetViews>
  <sheetFormatPr baseColWidth="10" defaultColWidth="9.1640625" defaultRowHeight="16"/>
  <cols>
    <col min="1" max="1" width="0.83203125" style="160" customWidth="1"/>
    <col min="2" max="2" width="11.6640625" style="168" customWidth="1"/>
    <col min="3" max="3" width="9.1640625" style="169" customWidth="1"/>
    <col min="4" max="4" width="28.5" style="169" customWidth="1"/>
    <col min="5" max="5" width="11" style="169" customWidth="1"/>
    <col min="6" max="6" width="31.6640625" style="169" customWidth="1"/>
    <col min="7" max="7" width="9.1640625" style="169" customWidth="1"/>
    <col min="8" max="8" width="1.83203125" style="169" customWidth="1"/>
    <col min="9" max="9" width="1.5" style="169" customWidth="1"/>
    <col min="10" max="10" width="4" style="169" customWidth="1"/>
    <col min="11" max="11" width="5.6640625" style="169" customWidth="1"/>
    <col min="12" max="12" width="25.83203125" style="169" customWidth="1"/>
    <col min="13" max="16384" width="9.1640625" style="160"/>
  </cols>
  <sheetData>
    <row r="1" spans="2:18">
      <c r="B1" s="188"/>
      <c r="C1" s="189"/>
      <c r="D1" s="189"/>
      <c r="E1" s="189"/>
      <c r="F1" s="189"/>
      <c r="G1" s="189"/>
      <c r="H1" s="189"/>
      <c r="I1" s="189"/>
      <c r="J1" s="189"/>
      <c r="K1" s="189"/>
      <c r="L1" s="189"/>
    </row>
    <row r="2" spans="2:18" ht="42" customHeight="1">
      <c r="B2" s="188"/>
      <c r="C2" s="189"/>
      <c r="D2" s="474" t="s">
        <v>281</v>
      </c>
      <c r="E2" s="474"/>
      <c r="F2" s="474"/>
      <c r="G2" s="474"/>
      <c r="H2" s="474"/>
      <c r="I2" s="474"/>
      <c r="J2" s="474"/>
      <c r="K2" s="474"/>
      <c r="L2" s="189"/>
    </row>
    <row r="3" spans="2:18">
      <c r="B3" s="188"/>
      <c r="C3" s="189"/>
      <c r="D3" s="189"/>
      <c r="E3" s="189"/>
      <c r="F3" s="189"/>
      <c r="G3" s="189"/>
      <c r="H3" s="189"/>
      <c r="I3" s="189"/>
      <c r="J3" s="189"/>
      <c r="K3" s="189"/>
      <c r="L3" s="189"/>
    </row>
    <row r="4" spans="2:18" ht="33.75" customHeight="1" thickBot="1">
      <c r="B4" s="512"/>
      <c r="C4" s="512"/>
      <c r="D4" s="512"/>
      <c r="E4" s="512"/>
      <c r="F4" s="512"/>
      <c r="G4" s="512"/>
      <c r="H4" s="512"/>
      <c r="I4" s="512"/>
      <c r="J4" s="512"/>
      <c r="K4" s="512"/>
      <c r="L4" s="512"/>
      <c r="R4" s="190"/>
    </row>
    <row r="5" spans="2:18" s="161" customFormat="1" ht="25.5" customHeight="1">
      <c r="B5" s="478" t="s">
        <v>279</v>
      </c>
      <c r="C5" s="479"/>
      <c r="D5" s="479"/>
      <c r="E5" s="479"/>
      <c r="F5" s="479"/>
      <c r="G5" s="479"/>
      <c r="H5" s="479"/>
      <c r="I5" s="479"/>
      <c r="J5" s="479"/>
      <c r="K5" s="479"/>
      <c r="L5" s="480"/>
    </row>
    <row r="6" spans="2:18" ht="38.25" customHeight="1">
      <c r="B6" s="435" t="s">
        <v>298</v>
      </c>
      <c r="C6" s="436"/>
      <c r="D6" s="436"/>
      <c r="E6" s="436"/>
      <c r="F6" s="436"/>
      <c r="G6" s="436"/>
      <c r="H6" s="436"/>
      <c r="I6" s="436"/>
      <c r="J6" s="436"/>
      <c r="K6" s="436"/>
      <c r="L6" s="437"/>
    </row>
    <row r="7" spans="2:18" ht="37.5" customHeight="1">
      <c r="B7" s="435" t="s">
        <v>255</v>
      </c>
      <c r="C7" s="436"/>
      <c r="D7" s="436"/>
      <c r="E7" s="436"/>
      <c r="F7" s="436"/>
      <c r="G7" s="436"/>
      <c r="H7" s="436"/>
      <c r="I7" s="436"/>
      <c r="J7" s="436"/>
      <c r="K7" s="436"/>
      <c r="L7" s="437"/>
    </row>
    <row r="8" spans="2:18" ht="37.5" customHeight="1">
      <c r="B8" s="435" t="s">
        <v>256</v>
      </c>
      <c r="C8" s="436"/>
      <c r="D8" s="436"/>
      <c r="E8" s="436"/>
      <c r="F8" s="436"/>
      <c r="G8" s="436"/>
      <c r="H8" s="436"/>
      <c r="I8" s="436"/>
      <c r="J8" s="436"/>
      <c r="K8" s="436"/>
      <c r="L8" s="437"/>
    </row>
    <row r="9" spans="2:18" s="161" customFormat="1" ht="21.75" customHeight="1">
      <c r="B9" s="435" t="s">
        <v>297</v>
      </c>
      <c r="C9" s="436"/>
      <c r="D9" s="436"/>
      <c r="E9" s="436"/>
      <c r="F9" s="436"/>
      <c r="G9" s="436"/>
      <c r="H9" s="436"/>
      <c r="I9" s="436"/>
      <c r="J9" s="436"/>
      <c r="K9" s="436"/>
      <c r="L9" s="437"/>
    </row>
    <row r="10" spans="2:18" ht="66" customHeight="1">
      <c r="B10" s="435" t="s">
        <v>257</v>
      </c>
      <c r="C10" s="436"/>
      <c r="D10" s="436"/>
      <c r="E10" s="436"/>
      <c r="F10" s="436"/>
      <c r="G10" s="436"/>
      <c r="H10" s="436"/>
      <c r="I10" s="436"/>
      <c r="J10" s="436"/>
      <c r="K10" s="436"/>
      <c r="L10" s="437"/>
    </row>
    <row r="11" spans="2:18" ht="68.25" customHeight="1">
      <c r="B11" s="435" t="s">
        <v>300</v>
      </c>
      <c r="C11" s="436"/>
      <c r="D11" s="436"/>
      <c r="E11" s="436"/>
      <c r="F11" s="436"/>
      <c r="G11" s="436"/>
      <c r="H11" s="436"/>
      <c r="I11" s="436"/>
      <c r="J11" s="436"/>
      <c r="K11" s="436"/>
      <c r="L11" s="437"/>
    </row>
    <row r="12" spans="2:18" ht="22.5" customHeight="1">
      <c r="B12" s="435" t="s">
        <v>299</v>
      </c>
      <c r="C12" s="436"/>
      <c r="D12" s="436"/>
      <c r="E12" s="436"/>
      <c r="F12" s="436"/>
      <c r="G12" s="436"/>
      <c r="H12" s="436"/>
      <c r="I12" s="436"/>
      <c r="J12" s="436"/>
      <c r="K12" s="436"/>
      <c r="L12" s="437"/>
    </row>
    <row r="13" spans="2:18" ht="48.75" customHeight="1" thickBot="1">
      <c r="B13" s="220" t="s">
        <v>102</v>
      </c>
      <c r="C13" s="221"/>
      <c r="D13" s="539" t="s">
        <v>307</v>
      </c>
      <c r="E13" s="539"/>
      <c r="F13" s="539"/>
      <c r="G13" s="539"/>
      <c r="H13" s="539"/>
      <c r="I13" s="539"/>
      <c r="J13" s="539"/>
      <c r="K13" s="539"/>
      <c r="L13" s="540"/>
    </row>
    <row r="14" spans="2:18" ht="12" customHeight="1">
      <c r="B14" s="163"/>
      <c r="C14" s="163"/>
      <c r="D14" s="163"/>
      <c r="E14" s="163"/>
      <c r="F14" s="163"/>
      <c r="G14" s="163"/>
      <c r="H14" s="163"/>
      <c r="I14" s="163"/>
      <c r="J14" s="163"/>
      <c r="K14" s="163"/>
      <c r="L14" s="163"/>
    </row>
    <row r="15" spans="2:18" s="161" customFormat="1" ht="24.75" customHeight="1">
      <c r="B15" s="484" t="s">
        <v>99</v>
      </c>
      <c r="C15" s="484"/>
      <c r="D15" s="484"/>
      <c r="E15" s="484"/>
      <c r="F15" s="484"/>
      <c r="G15" s="484"/>
      <c r="H15" s="484"/>
      <c r="I15" s="484"/>
      <c r="J15" s="484"/>
      <c r="K15" s="484"/>
      <c r="L15" s="484"/>
    </row>
    <row r="16" spans="2:18" ht="17" thickBot="1"/>
    <row r="17" spans="2:26" ht="19.5" customHeight="1">
      <c r="B17" s="485" t="s">
        <v>103</v>
      </c>
      <c r="C17" s="486"/>
      <c r="D17" s="486"/>
      <c r="E17" s="486"/>
      <c r="F17" s="486"/>
      <c r="G17" s="486"/>
      <c r="H17" s="486"/>
      <c r="I17" s="486"/>
      <c r="J17" s="486"/>
      <c r="K17" s="486"/>
      <c r="L17" s="487"/>
    </row>
    <row r="18" spans="2:26" s="161" customFormat="1" ht="24" customHeight="1" thickBot="1">
      <c r="B18" s="488" t="s">
        <v>86</v>
      </c>
      <c r="C18" s="489"/>
      <c r="D18" s="489"/>
      <c r="E18" s="489"/>
      <c r="F18" s="489"/>
      <c r="G18" s="489"/>
      <c r="H18" s="489"/>
      <c r="I18" s="489"/>
      <c r="J18" s="489"/>
      <c r="K18" s="489"/>
      <c r="L18" s="490"/>
    </row>
    <row r="19" spans="2:26" ht="19" thickTop="1" thickBot="1">
      <c r="B19" s="222"/>
      <c r="C19" s="164"/>
      <c r="D19" s="261" t="s">
        <v>27</v>
      </c>
      <c r="E19" s="262"/>
      <c r="F19" s="491" t="s">
        <v>215</v>
      </c>
      <c r="G19" s="492"/>
      <c r="H19" s="164"/>
      <c r="I19" s="164"/>
      <c r="J19" s="164"/>
      <c r="K19" s="164"/>
      <c r="L19" s="223"/>
    </row>
    <row r="20" spans="2:26" s="166" customFormat="1" ht="20.25" customHeight="1" thickTop="1" thickBot="1">
      <c r="B20" s="224"/>
      <c r="C20" s="225"/>
      <c r="D20" s="493" t="s">
        <v>207</v>
      </c>
      <c r="E20" s="494"/>
      <c r="F20" s="495" t="s">
        <v>204</v>
      </c>
      <c r="G20" s="496"/>
      <c r="H20" s="225"/>
      <c r="I20" s="225"/>
      <c r="J20" s="225"/>
      <c r="K20" s="225"/>
      <c r="L20" s="226"/>
    </row>
    <row r="21" spans="2:26" s="166" customFormat="1" ht="20" thickTop="1" thickBot="1">
      <c r="B21" s="227"/>
      <c r="C21" s="228"/>
      <c r="D21" s="259" t="s">
        <v>20</v>
      </c>
      <c r="E21" s="260"/>
      <c r="F21" s="495" t="s">
        <v>205</v>
      </c>
      <c r="G21" s="496"/>
      <c r="H21" s="228"/>
      <c r="I21" s="228"/>
      <c r="J21" s="228"/>
      <c r="K21" s="228"/>
      <c r="L21" s="229"/>
    </row>
    <row r="22" spans="2:26" s="166" customFormat="1" ht="20" thickTop="1" thickBot="1">
      <c r="B22" s="227"/>
      <c r="C22" s="228"/>
      <c r="D22" s="259" t="s">
        <v>203</v>
      </c>
      <c r="E22" s="260"/>
      <c r="F22" s="495" t="s">
        <v>206</v>
      </c>
      <c r="G22" s="496"/>
      <c r="H22" s="228"/>
      <c r="I22" s="228"/>
      <c r="J22" s="228"/>
      <c r="K22" s="228"/>
      <c r="L22" s="229"/>
    </row>
    <row r="23" spans="2:26" s="166" customFormat="1" ht="20" thickTop="1" thickBot="1">
      <c r="B23" s="227"/>
      <c r="C23" s="228"/>
      <c r="D23" s="259" t="s">
        <v>61</v>
      </c>
      <c r="E23" s="260"/>
      <c r="F23" s="497" t="s">
        <v>206</v>
      </c>
      <c r="G23" s="498"/>
      <c r="H23" s="228"/>
      <c r="I23" s="228"/>
      <c r="J23" s="228"/>
      <c r="K23" s="228"/>
      <c r="L23" s="229"/>
    </row>
    <row r="24" spans="2:26" s="166" customFormat="1" ht="19" thickTop="1">
      <c r="B24" s="224"/>
      <c r="C24" s="225"/>
      <c r="D24" s="230"/>
      <c r="E24" s="167"/>
      <c r="F24" s="230"/>
      <c r="G24" s="225"/>
      <c r="H24" s="225"/>
      <c r="I24" s="225"/>
      <c r="J24" s="225"/>
      <c r="K24" s="225"/>
      <c r="L24" s="226"/>
    </row>
    <row r="25" spans="2:26" s="178" customFormat="1" ht="100.5" customHeight="1" thickBot="1">
      <c r="B25" s="481" t="s">
        <v>258</v>
      </c>
      <c r="C25" s="482"/>
      <c r="D25" s="482"/>
      <c r="E25" s="482"/>
      <c r="F25" s="482"/>
      <c r="G25" s="482"/>
      <c r="H25" s="482"/>
      <c r="I25" s="482"/>
      <c r="J25" s="482"/>
      <c r="K25" s="482"/>
      <c r="L25" s="483"/>
    </row>
    <row r="26" spans="2:26" s="166" customFormat="1" ht="18.75" customHeight="1" thickBot="1">
      <c r="B26" s="439"/>
      <c r="C26" s="439"/>
      <c r="D26" s="439"/>
      <c r="E26" s="439"/>
      <c r="F26" s="439"/>
      <c r="G26" s="439"/>
      <c r="H26" s="439"/>
      <c r="I26" s="439"/>
      <c r="J26" s="439"/>
      <c r="K26" s="439"/>
      <c r="L26" s="439"/>
    </row>
    <row r="27" spans="2:26" ht="19.5" customHeight="1">
      <c r="B27" s="485" t="s">
        <v>87</v>
      </c>
      <c r="C27" s="486"/>
      <c r="D27" s="486"/>
      <c r="E27" s="486"/>
      <c r="F27" s="486"/>
      <c r="G27" s="486"/>
      <c r="H27" s="486"/>
      <c r="I27" s="486"/>
      <c r="J27" s="486"/>
      <c r="K27" s="486"/>
      <c r="L27" s="487"/>
    </row>
    <row r="28" spans="2:26" s="161" customFormat="1" ht="39" customHeight="1" thickBot="1">
      <c r="B28" s="481" t="s">
        <v>120</v>
      </c>
      <c r="C28" s="482"/>
      <c r="D28" s="482"/>
      <c r="E28" s="482"/>
      <c r="F28" s="482"/>
      <c r="G28" s="482"/>
      <c r="H28" s="482"/>
      <c r="I28" s="482"/>
      <c r="J28" s="482"/>
      <c r="K28" s="482"/>
      <c r="L28" s="483"/>
    </row>
    <row r="29" spans="2:26" s="166" customFormat="1" ht="18.75" customHeight="1" thickBot="1">
      <c r="B29" s="439"/>
      <c r="C29" s="439"/>
      <c r="D29" s="439"/>
      <c r="E29" s="439"/>
      <c r="F29" s="439"/>
      <c r="G29" s="439"/>
      <c r="H29" s="439"/>
      <c r="I29" s="439"/>
      <c r="J29" s="439"/>
      <c r="K29" s="439"/>
      <c r="L29" s="439"/>
    </row>
    <row r="30" spans="2:26" s="178" customFormat="1" ht="22.5" customHeight="1" thickTop="1" thickBot="1">
      <c r="B30" s="172"/>
      <c r="C30" s="459" t="s">
        <v>115</v>
      </c>
      <c r="D30" s="460"/>
      <c r="E30" s="173"/>
      <c r="F30" s="174" t="s">
        <v>116</v>
      </c>
      <c r="G30" s="173"/>
      <c r="H30" s="461" t="s">
        <v>117</v>
      </c>
      <c r="I30" s="462"/>
      <c r="J30" s="462"/>
      <c r="K30" s="462"/>
      <c r="L30" s="463"/>
      <c r="M30" s="175"/>
      <c r="N30" s="175"/>
      <c r="O30" s="175"/>
      <c r="P30" s="175"/>
      <c r="Q30" s="175"/>
      <c r="R30" s="176"/>
      <c r="S30" s="175"/>
      <c r="T30" s="175"/>
      <c r="U30" s="175"/>
      <c r="V30" s="177"/>
      <c r="W30" s="177"/>
      <c r="X30" s="177"/>
      <c r="Y30" s="177"/>
      <c r="Z30" s="177"/>
    </row>
    <row r="31" spans="2:26" s="166" customFormat="1" ht="30.75" customHeight="1" thickTop="1" thickBot="1">
      <c r="B31" s="165"/>
      <c r="C31" s="464" t="s">
        <v>216</v>
      </c>
      <c r="D31" s="465"/>
      <c r="E31" s="232"/>
      <c r="F31" s="234"/>
      <c r="G31" s="232"/>
      <c r="H31" s="466"/>
      <c r="I31" s="467"/>
      <c r="J31" s="467"/>
      <c r="K31" s="467"/>
      <c r="L31" s="468"/>
      <c r="M31" s="179"/>
      <c r="N31" s="179"/>
      <c r="O31" s="179"/>
      <c r="P31" s="179"/>
      <c r="Q31" s="179"/>
      <c r="R31" s="176"/>
      <c r="S31" s="179"/>
      <c r="T31" s="179"/>
      <c r="U31" s="179"/>
      <c r="V31" s="167"/>
      <c r="W31" s="180"/>
      <c r="X31" s="180"/>
      <c r="Y31" s="180"/>
      <c r="Z31" s="180"/>
    </row>
    <row r="32" spans="2:26" s="166" customFormat="1" ht="18.75" customHeight="1" thickTop="1">
      <c r="B32" s="165"/>
      <c r="C32" s="441" t="s">
        <v>208</v>
      </c>
      <c r="D32" s="442"/>
      <c r="E32" s="235"/>
      <c r="F32" s="447" t="s">
        <v>167</v>
      </c>
      <c r="G32" s="235"/>
      <c r="H32" s="450" t="s">
        <v>217</v>
      </c>
      <c r="I32" s="451"/>
      <c r="J32" s="451"/>
      <c r="K32" s="451"/>
      <c r="L32" s="452"/>
      <c r="M32" s="179"/>
      <c r="N32" s="179"/>
      <c r="O32" s="179"/>
      <c r="P32" s="179"/>
      <c r="Q32" s="179"/>
      <c r="R32" s="176"/>
      <c r="S32" s="179"/>
      <c r="T32" s="179"/>
      <c r="U32" s="179"/>
      <c r="V32" s="167"/>
      <c r="W32" s="167"/>
      <c r="X32" s="167"/>
      <c r="Y32" s="167"/>
      <c r="Z32" s="167"/>
    </row>
    <row r="33" spans="2:26" s="166" customFormat="1" ht="18.75" customHeight="1">
      <c r="B33" s="165"/>
      <c r="C33" s="443"/>
      <c r="D33" s="444"/>
      <c r="E33" s="235"/>
      <c r="F33" s="448"/>
      <c r="G33" s="235"/>
      <c r="H33" s="453"/>
      <c r="I33" s="454"/>
      <c r="J33" s="454"/>
      <c r="K33" s="454"/>
      <c r="L33" s="455"/>
      <c r="M33" s="179"/>
      <c r="N33" s="179"/>
      <c r="O33" s="179"/>
      <c r="P33" s="179"/>
      <c r="Q33" s="179"/>
      <c r="R33" s="176"/>
      <c r="S33" s="179"/>
      <c r="T33" s="179"/>
      <c r="U33" s="179"/>
      <c r="V33" s="167"/>
      <c r="W33" s="167"/>
      <c r="X33" s="167"/>
      <c r="Y33" s="167"/>
      <c r="Z33" s="167"/>
    </row>
    <row r="34" spans="2:26" s="166" customFormat="1" ht="18.75" customHeight="1">
      <c r="B34" s="165"/>
      <c r="C34" s="443"/>
      <c r="D34" s="444"/>
      <c r="E34" s="235"/>
      <c r="F34" s="448"/>
      <c r="G34" s="235"/>
      <c r="H34" s="453"/>
      <c r="I34" s="454"/>
      <c r="J34" s="454"/>
      <c r="K34" s="454"/>
      <c r="L34" s="455"/>
      <c r="M34" s="179"/>
      <c r="N34" s="179"/>
      <c r="O34" s="179"/>
      <c r="P34" s="179"/>
      <c r="Q34" s="179"/>
      <c r="R34" s="176"/>
      <c r="S34" s="179"/>
      <c r="T34" s="179"/>
      <c r="U34" s="179"/>
      <c r="V34" s="167"/>
      <c r="W34" s="167"/>
      <c r="X34" s="167"/>
      <c r="Y34" s="167"/>
      <c r="Z34" s="167"/>
    </row>
    <row r="35" spans="2:26" s="166" customFormat="1" ht="18.75" customHeight="1">
      <c r="B35" s="165"/>
      <c r="C35" s="443"/>
      <c r="D35" s="444"/>
      <c r="E35" s="235"/>
      <c r="F35" s="448"/>
      <c r="G35" s="235"/>
      <c r="H35" s="453"/>
      <c r="I35" s="454"/>
      <c r="J35" s="454"/>
      <c r="K35" s="454"/>
      <c r="L35" s="455"/>
      <c r="M35" s="179"/>
      <c r="N35" s="179"/>
      <c r="O35" s="179"/>
      <c r="P35" s="179"/>
      <c r="Q35" s="179"/>
      <c r="R35" s="176"/>
      <c r="S35" s="179"/>
      <c r="T35" s="179"/>
      <c r="U35" s="179"/>
      <c r="V35" s="167"/>
      <c r="W35" s="167"/>
      <c r="X35" s="167"/>
      <c r="Y35" s="167"/>
      <c r="Z35" s="167"/>
    </row>
    <row r="36" spans="2:26" s="166" customFormat="1" ht="18.75" customHeight="1">
      <c r="B36" s="165"/>
      <c r="C36" s="443"/>
      <c r="D36" s="444"/>
      <c r="E36" s="235"/>
      <c r="F36" s="448"/>
      <c r="G36" s="235"/>
      <c r="H36" s="453"/>
      <c r="I36" s="454"/>
      <c r="J36" s="454"/>
      <c r="K36" s="454"/>
      <c r="L36" s="455"/>
      <c r="M36" s="179"/>
      <c r="N36" s="179"/>
      <c r="O36" s="179"/>
      <c r="P36" s="179"/>
      <c r="Q36" s="179"/>
      <c r="R36" s="176"/>
      <c r="S36" s="179"/>
      <c r="T36" s="179"/>
      <c r="U36" s="179"/>
      <c r="V36" s="167"/>
      <c r="W36" s="167"/>
      <c r="X36" s="167"/>
      <c r="Y36" s="167"/>
      <c r="Z36" s="167"/>
    </row>
    <row r="37" spans="2:26" s="166" customFormat="1" ht="18.75" customHeight="1">
      <c r="B37" s="165"/>
      <c r="C37" s="443"/>
      <c r="D37" s="444"/>
      <c r="E37" s="235"/>
      <c r="F37" s="448"/>
      <c r="G37" s="235"/>
      <c r="H37" s="453"/>
      <c r="I37" s="454"/>
      <c r="J37" s="454"/>
      <c r="K37" s="454"/>
      <c r="L37" s="455"/>
      <c r="M37" s="179"/>
      <c r="N37" s="179"/>
      <c r="O37" s="179"/>
      <c r="P37" s="179"/>
      <c r="Q37" s="179"/>
      <c r="R37" s="176"/>
      <c r="S37" s="179"/>
      <c r="T37" s="179"/>
      <c r="U37" s="179"/>
      <c r="V37" s="167"/>
      <c r="W37" s="167"/>
      <c r="X37" s="167"/>
      <c r="Y37" s="167"/>
      <c r="Z37" s="167"/>
    </row>
    <row r="38" spans="2:26" s="166" customFormat="1" ht="18.75" customHeight="1">
      <c r="B38" s="165"/>
      <c r="C38" s="443"/>
      <c r="D38" s="444"/>
      <c r="E38" s="235"/>
      <c r="F38" s="448"/>
      <c r="G38" s="235"/>
      <c r="H38" s="453"/>
      <c r="I38" s="454"/>
      <c r="J38" s="454"/>
      <c r="K38" s="454"/>
      <c r="L38" s="455"/>
      <c r="M38" s="179"/>
      <c r="N38" s="179"/>
      <c r="O38" s="179"/>
      <c r="P38" s="179"/>
      <c r="Q38" s="179"/>
      <c r="R38" s="176"/>
      <c r="S38" s="179"/>
      <c r="T38" s="179"/>
      <c r="U38" s="179"/>
      <c r="V38" s="167"/>
      <c r="W38" s="167"/>
      <c r="X38" s="167"/>
      <c r="Y38" s="167"/>
      <c r="Z38" s="167"/>
    </row>
    <row r="39" spans="2:26" s="166" customFormat="1" ht="18.75" customHeight="1">
      <c r="B39" s="165"/>
      <c r="C39" s="443"/>
      <c r="D39" s="444"/>
      <c r="E39" s="235"/>
      <c r="F39" s="448"/>
      <c r="G39" s="235"/>
      <c r="H39" s="453"/>
      <c r="I39" s="454"/>
      <c r="J39" s="454"/>
      <c r="K39" s="454"/>
      <c r="L39" s="455"/>
      <c r="M39" s="179"/>
      <c r="N39" s="179"/>
      <c r="O39" s="179"/>
      <c r="P39" s="179"/>
      <c r="Q39" s="179"/>
      <c r="R39" s="176"/>
      <c r="S39" s="179"/>
      <c r="T39" s="179"/>
      <c r="U39" s="179"/>
      <c r="V39" s="167"/>
      <c r="W39" s="167"/>
      <c r="X39" s="167"/>
      <c r="Y39" s="167"/>
      <c r="Z39" s="167"/>
    </row>
    <row r="40" spans="2:26" s="166" customFormat="1" ht="18.75" customHeight="1">
      <c r="B40" s="165"/>
      <c r="C40" s="443"/>
      <c r="D40" s="444"/>
      <c r="E40" s="235"/>
      <c r="F40" s="448"/>
      <c r="G40" s="235"/>
      <c r="H40" s="453"/>
      <c r="I40" s="454"/>
      <c r="J40" s="454"/>
      <c r="K40" s="454"/>
      <c r="L40" s="455"/>
      <c r="M40" s="179"/>
      <c r="N40" s="179"/>
      <c r="O40" s="179"/>
      <c r="P40" s="179"/>
      <c r="Q40" s="179"/>
      <c r="R40" s="179"/>
      <c r="S40" s="179"/>
      <c r="T40" s="179"/>
      <c r="U40" s="179"/>
      <c r="V40" s="167"/>
      <c r="W40" s="167"/>
      <c r="X40" s="167"/>
      <c r="Y40" s="167"/>
      <c r="Z40" s="167"/>
    </row>
    <row r="41" spans="2:26" s="166" customFormat="1" ht="18.75" customHeight="1" thickBot="1">
      <c r="B41" s="165"/>
      <c r="C41" s="445"/>
      <c r="D41" s="446"/>
      <c r="E41" s="235"/>
      <c r="F41" s="449"/>
      <c r="G41" s="235"/>
      <c r="H41" s="456"/>
      <c r="I41" s="457"/>
      <c r="J41" s="457"/>
      <c r="K41" s="457"/>
      <c r="L41" s="458"/>
      <c r="M41" s="179"/>
      <c r="N41" s="179"/>
      <c r="O41" s="179"/>
      <c r="P41" s="179"/>
      <c r="Q41" s="179"/>
      <c r="R41" s="179"/>
      <c r="S41" s="179"/>
      <c r="T41" s="179"/>
      <c r="U41" s="179"/>
      <c r="V41" s="167"/>
      <c r="W41" s="167"/>
      <c r="X41" s="167"/>
      <c r="Y41" s="167"/>
      <c r="Z41" s="167"/>
    </row>
    <row r="42" spans="2:26" s="166" customFormat="1" ht="18.75" customHeight="1" thickTop="1" thickBot="1">
      <c r="B42" s="439"/>
      <c r="C42" s="439"/>
      <c r="D42" s="439"/>
      <c r="E42" s="439"/>
      <c r="F42" s="439"/>
      <c r="G42" s="439"/>
      <c r="H42" s="439"/>
      <c r="I42" s="439"/>
      <c r="J42" s="439"/>
      <c r="K42" s="439"/>
      <c r="L42" s="439"/>
    </row>
    <row r="43" spans="2:26" s="178" customFormat="1" ht="22.5" customHeight="1" thickTop="1" thickBot="1">
      <c r="B43" s="172"/>
      <c r="C43" s="459" t="s">
        <v>119</v>
      </c>
      <c r="D43" s="460"/>
      <c r="E43" s="173" t="s">
        <v>111</v>
      </c>
      <c r="F43" s="174" t="s">
        <v>118</v>
      </c>
      <c r="G43" s="182"/>
      <c r="H43" s="461" t="s">
        <v>89</v>
      </c>
      <c r="I43" s="462"/>
      <c r="J43" s="462"/>
      <c r="K43" s="462"/>
      <c r="L43" s="463"/>
      <c r="M43" s="175"/>
      <c r="N43" s="175"/>
      <c r="O43" s="175"/>
      <c r="P43" s="175"/>
      <c r="Q43" s="175"/>
      <c r="R43" s="175"/>
      <c r="S43" s="175"/>
      <c r="T43" s="175"/>
      <c r="U43" s="175"/>
      <c r="V43" s="175"/>
      <c r="W43" s="175"/>
      <c r="X43" s="175"/>
      <c r="Y43" s="175"/>
      <c r="Z43" s="175"/>
    </row>
    <row r="44" spans="2:26" s="166" customFormat="1" ht="30.75" customHeight="1" thickTop="1" thickBot="1">
      <c r="B44" s="165"/>
      <c r="C44" s="464" t="s">
        <v>218</v>
      </c>
      <c r="D44" s="465"/>
      <c r="E44" s="232"/>
      <c r="F44" s="233" t="s">
        <v>218</v>
      </c>
      <c r="G44" s="232"/>
      <c r="H44" s="466" t="s">
        <v>219</v>
      </c>
      <c r="I44" s="467"/>
      <c r="J44" s="467"/>
      <c r="K44" s="467"/>
      <c r="L44" s="468"/>
    </row>
    <row r="45" spans="2:26" s="166" customFormat="1" ht="18.75" customHeight="1" thickTop="1" thickBot="1">
      <c r="B45" s="165"/>
      <c r="C45" s="469" t="s">
        <v>104</v>
      </c>
      <c r="D45" s="470"/>
      <c r="E45" s="236"/>
      <c r="F45" s="237" t="s">
        <v>90</v>
      </c>
      <c r="G45" s="236"/>
      <c r="H45" s="471" t="s">
        <v>90</v>
      </c>
      <c r="I45" s="472"/>
      <c r="J45" s="472"/>
      <c r="K45" s="472"/>
      <c r="L45" s="473"/>
    </row>
    <row r="46" spans="2:26" s="166" customFormat="1" ht="18.75" customHeight="1" thickTop="1" thickBot="1">
      <c r="B46" s="165"/>
      <c r="C46" s="469" t="s">
        <v>91</v>
      </c>
      <c r="D46" s="470"/>
      <c r="E46" s="236"/>
      <c r="F46" s="237" t="s">
        <v>91</v>
      </c>
      <c r="G46" s="236"/>
      <c r="H46" s="471" t="s">
        <v>91</v>
      </c>
      <c r="I46" s="472"/>
      <c r="J46" s="472"/>
      <c r="K46" s="472"/>
      <c r="L46" s="473"/>
    </row>
    <row r="47" spans="2:26" s="166" customFormat="1" ht="18.75" customHeight="1" thickTop="1" thickBot="1">
      <c r="B47" s="165"/>
      <c r="C47" s="469" t="s">
        <v>92</v>
      </c>
      <c r="D47" s="470"/>
      <c r="E47" s="236"/>
      <c r="F47" s="237" t="s">
        <v>92</v>
      </c>
      <c r="G47" s="236"/>
      <c r="H47" s="471" t="s">
        <v>92</v>
      </c>
      <c r="I47" s="472"/>
      <c r="J47" s="472"/>
      <c r="K47" s="472"/>
      <c r="L47" s="473"/>
    </row>
    <row r="48" spans="2:26" s="166" customFormat="1" ht="18.75" customHeight="1" thickTop="1" thickBot="1">
      <c r="B48" s="165"/>
      <c r="C48" s="503" t="s">
        <v>93</v>
      </c>
      <c r="D48" s="504"/>
      <c r="E48" s="236"/>
      <c r="F48" s="237" t="s">
        <v>93</v>
      </c>
      <c r="G48" s="236"/>
      <c r="H48" s="471" t="s">
        <v>93</v>
      </c>
      <c r="I48" s="472"/>
      <c r="J48" s="472"/>
      <c r="K48" s="472"/>
      <c r="L48" s="473"/>
    </row>
    <row r="49" spans="2:14" s="166" customFormat="1" ht="18.75" customHeight="1" thickTop="1" thickBot="1">
      <c r="B49" s="165"/>
      <c r="C49" s="503" t="s">
        <v>94</v>
      </c>
      <c r="D49" s="504"/>
      <c r="E49" s="236"/>
      <c r="F49" s="237" t="s">
        <v>94</v>
      </c>
      <c r="G49" s="236"/>
      <c r="H49" s="471" t="s">
        <v>94</v>
      </c>
      <c r="I49" s="472"/>
      <c r="J49" s="472"/>
      <c r="K49" s="472"/>
      <c r="L49" s="473"/>
    </row>
    <row r="50" spans="2:14" s="166" customFormat="1" ht="18.75" customHeight="1" thickTop="1" thickBot="1">
      <c r="B50" s="165"/>
      <c r="C50" s="469" t="s">
        <v>95</v>
      </c>
      <c r="D50" s="470"/>
      <c r="E50" s="236"/>
      <c r="F50" s="237" t="s">
        <v>95</v>
      </c>
      <c r="G50" s="236"/>
      <c r="H50" s="471" t="s">
        <v>95</v>
      </c>
      <c r="I50" s="472"/>
      <c r="J50" s="472"/>
      <c r="K50" s="472"/>
      <c r="L50" s="473"/>
    </row>
    <row r="51" spans="2:14" s="166" customFormat="1" ht="18.75" customHeight="1" thickTop="1" thickBot="1">
      <c r="B51" s="165"/>
      <c r="C51" s="469" t="s">
        <v>96</v>
      </c>
      <c r="D51" s="470"/>
      <c r="E51" s="236"/>
      <c r="F51" s="237" t="s">
        <v>96</v>
      </c>
      <c r="G51" s="236"/>
      <c r="H51" s="471" t="s">
        <v>96</v>
      </c>
      <c r="I51" s="472"/>
      <c r="J51" s="472"/>
      <c r="K51" s="472"/>
      <c r="L51" s="473"/>
    </row>
    <row r="52" spans="2:14" s="166" customFormat="1" ht="18.75" customHeight="1" thickTop="1" thickBot="1">
      <c r="B52" s="165"/>
      <c r="C52" s="469" t="s">
        <v>94</v>
      </c>
      <c r="D52" s="470"/>
      <c r="E52" s="236"/>
      <c r="F52" s="237" t="s">
        <v>94</v>
      </c>
      <c r="G52" s="236"/>
      <c r="H52" s="471" t="s">
        <v>94</v>
      </c>
      <c r="I52" s="472"/>
      <c r="J52" s="472"/>
      <c r="K52" s="472"/>
      <c r="L52" s="473"/>
    </row>
    <row r="53" spans="2:14" s="166" customFormat="1" ht="18.75" customHeight="1" thickTop="1" thickBot="1">
      <c r="B53" s="165"/>
      <c r="C53" s="469" t="s">
        <v>97</v>
      </c>
      <c r="D53" s="470"/>
      <c r="E53" s="236"/>
      <c r="F53" s="237" t="s">
        <v>97</v>
      </c>
      <c r="G53" s="236"/>
      <c r="H53" s="471" t="s">
        <v>97</v>
      </c>
      <c r="I53" s="472"/>
      <c r="J53" s="472"/>
      <c r="K53" s="472"/>
      <c r="L53" s="473"/>
    </row>
    <row r="54" spans="2:14" s="166" customFormat="1" ht="18.75" customHeight="1" thickTop="1" thickBot="1">
      <c r="B54" s="165"/>
      <c r="C54" s="469" t="s">
        <v>112</v>
      </c>
      <c r="D54" s="470"/>
      <c r="E54" s="236"/>
      <c r="F54" s="237" t="s">
        <v>105</v>
      </c>
      <c r="G54" s="236"/>
      <c r="H54" s="471" t="s">
        <v>98</v>
      </c>
      <c r="I54" s="472"/>
      <c r="J54" s="472"/>
      <c r="K54" s="472"/>
      <c r="L54" s="473"/>
    </row>
    <row r="55" spans="2:14" ht="14" thickTop="1">
      <c r="B55" s="164"/>
      <c r="C55" s="164"/>
      <c r="D55" s="181"/>
      <c r="E55" s="164"/>
      <c r="F55" s="181"/>
      <c r="G55" s="164"/>
      <c r="H55" s="164"/>
      <c r="I55" s="164"/>
      <c r="J55" s="164"/>
      <c r="K55" s="164"/>
      <c r="L55" s="164"/>
    </row>
    <row r="56" spans="2:14" ht="17" thickBot="1"/>
    <row r="57" spans="2:14" ht="18" customHeight="1">
      <c r="B57" s="485" t="s">
        <v>7</v>
      </c>
      <c r="C57" s="486"/>
      <c r="D57" s="486"/>
      <c r="E57" s="486"/>
      <c r="F57" s="486"/>
      <c r="G57" s="486"/>
      <c r="H57" s="486"/>
      <c r="I57" s="486"/>
      <c r="J57" s="486"/>
      <c r="K57" s="486"/>
      <c r="L57" s="487"/>
    </row>
    <row r="58" spans="2:14" ht="30.75" customHeight="1" thickBot="1">
      <c r="B58" s="499" t="s">
        <v>109</v>
      </c>
      <c r="C58" s="500"/>
      <c r="D58" s="500"/>
      <c r="E58" s="500"/>
      <c r="F58" s="500"/>
      <c r="G58" s="500"/>
      <c r="H58" s="500"/>
      <c r="I58" s="500"/>
      <c r="J58" s="500"/>
      <c r="K58" s="500"/>
      <c r="L58" s="501"/>
    </row>
    <row r="59" spans="2:14" ht="18.75" customHeight="1" thickBot="1">
      <c r="B59" s="171"/>
      <c r="C59" s="171"/>
      <c r="D59" s="171"/>
      <c r="E59" s="171"/>
      <c r="F59" s="171"/>
      <c r="G59" s="171"/>
      <c r="H59" s="171"/>
      <c r="I59" s="171"/>
      <c r="J59" s="171"/>
      <c r="K59" s="171"/>
      <c r="L59" s="171"/>
    </row>
    <row r="60" spans="2:14" ht="18" customHeight="1">
      <c r="B60" s="485" t="s">
        <v>212</v>
      </c>
      <c r="C60" s="486"/>
      <c r="D60" s="486"/>
      <c r="E60" s="486"/>
      <c r="F60" s="486"/>
      <c r="G60" s="486"/>
      <c r="H60" s="486"/>
      <c r="I60" s="486"/>
      <c r="J60" s="486"/>
      <c r="K60" s="486"/>
      <c r="L60" s="487"/>
    </row>
    <row r="61" spans="2:14" ht="18" customHeight="1">
      <c r="B61" s="222"/>
      <c r="C61" s="502" t="s">
        <v>88</v>
      </c>
      <c r="D61" s="502"/>
      <c r="E61" s="505" t="s">
        <v>221</v>
      </c>
      <c r="F61" s="505"/>
      <c r="G61" s="505"/>
      <c r="H61" s="505"/>
      <c r="I61" s="505"/>
      <c r="J61" s="505"/>
      <c r="K61" s="505"/>
      <c r="L61" s="506"/>
      <c r="M61" s="183"/>
      <c r="N61" s="183"/>
    </row>
    <row r="62" spans="2:14" ht="18" customHeight="1">
      <c r="B62" s="222"/>
      <c r="C62" s="502" t="s">
        <v>121</v>
      </c>
      <c r="D62" s="502"/>
      <c r="E62" s="505" t="s">
        <v>221</v>
      </c>
      <c r="F62" s="505"/>
      <c r="G62" s="505"/>
      <c r="H62" s="505"/>
      <c r="I62" s="505"/>
      <c r="J62" s="505"/>
      <c r="K62" s="505"/>
      <c r="L62" s="506"/>
      <c r="M62" s="183"/>
      <c r="N62" s="183"/>
    </row>
    <row r="63" spans="2:14" ht="18" customHeight="1">
      <c r="B63" s="222"/>
      <c r="C63" s="502" t="s">
        <v>89</v>
      </c>
      <c r="D63" s="502"/>
      <c r="E63" s="505" t="s">
        <v>221</v>
      </c>
      <c r="F63" s="505"/>
      <c r="G63" s="505"/>
      <c r="H63" s="505"/>
      <c r="I63" s="505"/>
      <c r="J63" s="505"/>
      <c r="K63" s="505"/>
      <c r="L63" s="506"/>
      <c r="M63" s="183"/>
      <c r="N63" s="183"/>
    </row>
    <row r="64" spans="2:14" ht="18" customHeight="1">
      <c r="B64" s="222"/>
      <c r="C64" s="502" t="s">
        <v>125</v>
      </c>
      <c r="D64" s="502"/>
      <c r="E64" s="505" t="s">
        <v>221</v>
      </c>
      <c r="F64" s="505"/>
      <c r="G64" s="505"/>
      <c r="H64" s="505"/>
      <c r="I64" s="505"/>
      <c r="J64" s="505"/>
      <c r="K64" s="505"/>
      <c r="L64" s="506"/>
      <c r="M64" s="183"/>
      <c r="N64" s="183"/>
    </row>
    <row r="65" spans="2:14" ht="18" customHeight="1">
      <c r="B65" s="222"/>
      <c r="C65" s="502" t="s">
        <v>126</v>
      </c>
      <c r="D65" s="502"/>
      <c r="E65" s="505" t="s">
        <v>221</v>
      </c>
      <c r="F65" s="505"/>
      <c r="G65" s="505"/>
      <c r="H65" s="505"/>
      <c r="I65" s="505"/>
      <c r="J65" s="505"/>
      <c r="K65" s="505"/>
      <c r="L65" s="506"/>
      <c r="M65" s="183"/>
      <c r="N65" s="183"/>
    </row>
    <row r="66" spans="2:14" ht="18" customHeight="1">
      <c r="B66" s="222"/>
      <c r="C66" s="502" t="s">
        <v>127</v>
      </c>
      <c r="D66" s="502"/>
      <c r="E66" s="505" t="s">
        <v>221</v>
      </c>
      <c r="F66" s="505"/>
      <c r="G66" s="505"/>
      <c r="H66" s="505"/>
      <c r="I66" s="505"/>
      <c r="J66" s="505"/>
      <c r="K66" s="505"/>
      <c r="L66" s="506"/>
      <c r="M66" s="183"/>
      <c r="N66" s="183"/>
    </row>
    <row r="67" spans="2:14" ht="18" customHeight="1" thickBot="1">
      <c r="B67" s="231"/>
      <c r="C67" s="482" t="s">
        <v>128</v>
      </c>
      <c r="D67" s="482"/>
      <c r="E67" s="507" t="s">
        <v>221</v>
      </c>
      <c r="F67" s="507"/>
      <c r="G67" s="507"/>
      <c r="H67" s="507"/>
      <c r="I67" s="507"/>
      <c r="J67" s="507"/>
      <c r="K67" s="507"/>
      <c r="L67" s="508"/>
      <c r="M67" s="183"/>
      <c r="N67" s="183"/>
    </row>
    <row r="68" spans="2:14" ht="14" thickBot="1">
      <c r="B68" s="170"/>
      <c r="C68" s="171"/>
    </row>
    <row r="69" spans="2:14" ht="21" customHeight="1">
      <c r="B69" s="509" t="s">
        <v>106</v>
      </c>
      <c r="C69" s="510"/>
      <c r="D69" s="510"/>
      <c r="E69" s="510"/>
      <c r="F69" s="510"/>
      <c r="G69" s="510"/>
      <c r="H69" s="510"/>
      <c r="I69" s="510"/>
      <c r="J69" s="510"/>
      <c r="K69" s="510"/>
      <c r="L69" s="511"/>
    </row>
    <row r="70" spans="2:14" s="184" customFormat="1" ht="18" customHeight="1">
      <c r="B70" s="520"/>
      <c r="C70" s="521"/>
      <c r="D70" s="521"/>
      <c r="E70" s="521"/>
      <c r="F70" s="521"/>
      <c r="G70" s="521"/>
      <c r="H70" s="521"/>
      <c r="I70" s="521"/>
      <c r="J70" s="521"/>
      <c r="K70" s="521"/>
      <c r="L70" s="522"/>
    </row>
    <row r="71" spans="2:14" ht="31.5" customHeight="1">
      <c r="B71" s="514" t="s">
        <v>214</v>
      </c>
      <c r="C71" s="515"/>
      <c r="D71" s="515"/>
      <c r="E71" s="515"/>
      <c r="F71" s="515"/>
      <c r="G71" s="515"/>
      <c r="H71" s="515"/>
      <c r="I71" s="515"/>
      <c r="J71" s="515"/>
      <c r="K71" s="515"/>
      <c r="L71" s="516"/>
    </row>
    <row r="72" spans="2:14" s="161" customFormat="1" ht="33.75" customHeight="1" thickBot="1">
      <c r="B72" s="517" t="s">
        <v>248</v>
      </c>
      <c r="C72" s="518"/>
      <c r="D72" s="518"/>
      <c r="E72" s="518"/>
      <c r="F72" s="518"/>
      <c r="G72" s="518"/>
      <c r="H72" s="518"/>
      <c r="I72" s="518"/>
      <c r="J72" s="518"/>
      <c r="K72" s="518"/>
      <c r="L72" s="519"/>
    </row>
    <row r="73" spans="2:14" ht="24" customHeight="1" thickBot="1">
      <c r="B73" s="440"/>
      <c r="C73" s="440"/>
      <c r="D73" s="440"/>
      <c r="E73" s="440"/>
      <c r="F73" s="440"/>
      <c r="G73" s="440"/>
      <c r="H73" s="440"/>
      <c r="I73" s="440"/>
      <c r="J73" s="440"/>
      <c r="K73" s="440"/>
      <c r="L73" s="440"/>
    </row>
    <row r="74" spans="2:14" s="161" customFormat="1" ht="21.75" customHeight="1">
      <c r="B74" s="509" t="s">
        <v>209</v>
      </c>
      <c r="C74" s="510"/>
      <c r="D74" s="510"/>
      <c r="E74" s="510"/>
      <c r="F74" s="510"/>
      <c r="G74" s="510"/>
      <c r="H74" s="510"/>
      <c r="I74" s="510"/>
      <c r="J74" s="510"/>
      <c r="K74" s="510"/>
      <c r="L74" s="511"/>
    </row>
    <row r="75" spans="2:14" ht="91.5" customHeight="1" thickBot="1">
      <c r="B75" s="481" t="s">
        <v>220</v>
      </c>
      <c r="C75" s="482"/>
      <c r="D75" s="482"/>
      <c r="E75" s="482"/>
      <c r="F75" s="482"/>
      <c r="G75" s="482"/>
      <c r="H75" s="482"/>
      <c r="I75" s="482"/>
      <c r="J75" s="482"/>
      <c r="K75" s="482"/>
      <c r="L75" s="483"/>
      <c r="M75" s="164"/>
      <c r="N75" s="164"/>
    </row>
    <row r="76" spans="2:14" ht="24" customHeight="1" thickBot="1">
      <c r="B76" s="440"/>
      <c r="C76" s="440"/>
      <c r="D76" s="440"/>
      <c r="E76" s="440"/>
      <c r="F76" s="440"/>
      <c r="G76" s="440"/>
      <c r="H76" s="440"/>
      <c r="I76" s="440"/>
      <c r="J76" s="440"/>
      <c r="K76" s="440"/>
      <c r="L76" s="440"/>
    </row>
    <row r="77" spans="2:14" s="161" customFormat="1" ht="22.5" customHeight="1">
      <c r="B77" s="509" t="s">
        <v>210</v>
      </c>
      <c r="C77" s="510"/>
      <c r="D77" s="510"/>
      <c r="E77" s="510"/>
      <c r="F77" s="510"/>
      <c r="G77" s="510"/>
      <c r="H77" s="510"/>
      <c r="I77" s="510"/>
      <c r="J77" s="510"/>
      <c r="K77" s="510"/>
      <c r="L77" s="511"/>
    </row>
    <row r="78" spans="2:14" s="162" customFormat="1" ht="82.5" customHeight="1" thickBot="1">
      <c r="B78" s="475" t="s">
        <v>280</v>
      </c>
      <c r="C78" s="476"/>
      <c r="D78" s="476"/>
      <c r="E78" s="476"/>
      <c r="F78" s="476"/>
      <c r="G78" s="476"/>
      <c r="H78" s="476"/>
      <c r="I78" s="476"/>
      <c r="J78" s="476"/>
      <c r="K78" s="476"/>
      <c r="L78" s="477"/>
    </row>
    <row r="79" spans="2:14" s="161" customFormat="1" ht="19.5" customHeight="1">
      <c r="B79" s="438"/>
      <c r="C79" s="438"/>
      <c r="D79" s="438"/>
      <c r="E79" s="438"/>
      <c r="F79" s="438"/>
      <c r="G79" s="438"/>
      <c r="H79" s="438"/>
      <c r="I79" s="438"/>
      <c r="J79" s="438"/>
      <c r="K79" s="438"/>
      <c r="L79" s="438"/>
      <c r="M79" s="185"/>
    </row>
    <row r="80" spans="2:14" ht="15.5" customHeight="1">
      <c r="B80" s="513"/>
      <c r="C80" s="513"/>
      <c r="D80" s="513"/>
      <c r="E80" s="513"/>
      <c r="F80" s="513"/>
      <c r="G80" s="513"/>
      <c r="H80" s="513"/>
      <c r="I80" s="513"/>
      <c r="J80" s="513"/>
      <c r="K80" s="513"/>
      <c r="L80" s="513"/>
    </row>
  </sheetData>
  <sheetProtection sheet="1" objects="1" scenarios="1"/>
  <mergeCells count="86">
    <mergeCell ref="B69:L69"/>
    <mergeCell ref="B4:L4"/>
    <mergeCell ref="B80:L80"/>
    <mergeCell ref="B71:L71"/>
    <mergeCell ref="B72:L72"/>
    <mergeCell ref="B74:L74"/>
    <mergeCell ref="B75:L75"/>
    <mergeCell ref="B77:L77"/>
    <mergeCell ref="B70:L70"/>
    <mergeCell ref="C63:D63"/>
    <mergeCell ref="E63:L63"/>
    <mergeCell ref="C64:D64"/>
    <mergeCell ref="E64:L64"/>
    <mergeCell ref="C65:D65"/>
    <mergeCell ref="E65:L65"/>
    <mergeCell ref="E61:L61"/>
    <mergeCell ref="C66:D66"/>
    <mergeCell ref="E66:L66"/>
    <mergeCell ref="C67:D67"/>
    <mergeCell ref="E67:L67"/>
    <mergeCell ref="C50:D50"/>
    <mergeCell ref="H50:L50"/>
    <mergeCell ref="C51:D51"/>
    <mergeCell ref="H51:L51"/>
    <mergeCell ref="C62:D62"/>
    <mergeCell ref="E62:L62"/>
    <mergeCell ref="C52:D52"/>
    <mergeCell ref="H52:L52"/>
    <mergeCell ref="C53:D53"/>
    <mergeCell ref="H53:L53"/>
    <mergeCell ref="C54:D54"/>
    <mergeCell ref="H54:L54"/>
    <mergeCell ref="C61:D61"/>
    <mergeCell ref="C47:D47"/>
    <mergeCell ref="H47:L47"/>
    <mergeCell ref="C48:D48"/>
    <mergeCell ref="H48:L48"/>
    <mergeCell ref="C49:D49"/>
    <mergeCell ref="H49:L49"/>
    <mergeCell ref="C31:D31"/>
    <mergeCell ref="H31:L31"/>
    <mergeCell ref="B57:L57"/>
    <mergeCell ref="B58:L58"/>
    <mergeCell ref="B60:L60"/>
    <mergeCell ref="B25:L25"/>
    <mergeCell ref="B27:L27"/>
    <mergeCell ref="B26:L26"/>
    <mergeCell ref="C30:D30"/>
    <mergeCell ref="H30:L30"/>
    <mergeCell ref="D20:E20"/>
    <mergeCell ref="F20:G20"/>
    <mergeCell ref="F21:G21"/>
    <mergeCell ref="F22:G22"/>
    <mergeCell ref="F23:G23"/>
    <mergeCell ref="H46:L46"/>
    <mergeCell ref="D2:K2"/>
    <mergeCell ref="B78:L78"/>
    <mergeCell ref="B5:L5"/>
    <mergeCell ref="B6:L6"/>
    <mergeCell ref="B7:L7"/>
    <mergeCell ref="B9:L9"/>
    <mergeCell ref="B10:L10"/>
    <mergeCell ref="B11:L11"/>
    <mergeCell ref="B12:L12"/>
    <mergeCell ref="D13:L13"/>
    <mergeCell ref="B28:L28"/>
    <mergeCell ref="B15:L15"/>
    <mergeCell ref="B17:L17"/>
    <mergeCell ref="B18:L18"/>
    <mergeCell ref="F19:G19"/>
    <mergeCell ref="B8:L8"/>
    <mergeCell ref="B79:L79"/>
    <mergeCell ref="B29:L29"/>
    <mergeCell ref="B42:L42"/>
    <mergeCell ref="B73:L73"/>
    <mergeCell ref="B76:L76"/>
    <mergeCell ref="C32:D41"/>
    <mergeCell ref="F32:F41"/>
    <mergeCell ref="H32:L41"/>
    <mergeCell ref="C43:D43"/>
    <mergeCell ref="H43:L43"/>
    <mergeCell ref="C44:D44"/>
    <mergeCell ref="H44:L44"/>
    <mergeCell ref="C45:D45"/>
    <mergeCell ref="H45:L45"/>
    <mergeCell ref="C46:D46"/>
  </mergeCells>
  <pageMargins left="0.75" right="0.75" top="1" bottom="1" header="0.5" footer="0.5"/>
  <pageSetup paperSize="9" scale="72" fitToHeight="4"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I102"/>
  <sheetViews>
    <sheetView topLeftCell="A58" workbookViewId="0">
      <pane xSplit="1" topLeftCell="B1" activePane="topRight" state="frozen"/>
      <selection pane="topRight" activeCell="I104" sqref="I104"/>
    </sheetView>
  </sheetViews>
  <sheetFormatPr baseColWidth="10" defaultColWidth="9.1640625" defaultRowHeight="13"/>
  <cols>
    <col min="1" max="1" width="49" style="9" bestFit="1" customWidth="1"/>
    <col min="2" max="2" width="19.33203125" style="9" bestFit="1" customWidth="1"/>
    <col min="3" max="3" width="15.6640625" style="12" customWidth="1"/>
    <col min="4" max="5" width="24.5" style="12" customWidth="1"/>
    <col min="6" max="6" width="14.5" style="12" bestFit="1" customWidth="1"/>
    <col min="7" max="7" width="14.5" style="12" customWidth="1"/>
    <col min="8" max="8" width="33.5" style="12" bestFit="1" customWidth="1"/>
    <col min="9" max="9" width="17.5" style="12" bestFit="1" customWidth="1"/>
    <col min="10" max="16384" width="9.1640625" style="9"/>
  </cols>
  <sheetData>
    <row r="1" spans="1:9" s="16" customFormat="1" ht="19">
      <c r="A1" s="13" t="s">
        <v>67</v>
      </c>
      <c r="B1" s="14" t="s">
        <v>0</v>
      </c>
      <c r="C1" s="15" t="s">
        <v>1</v>
      </c>
      <c r="D1" s="15" t="s">
        <v>69</v>
      </c>
      <c r="E1" s="15" t="s">
        <v>58</v>
      </c>
      <c r="F1" s="15" t="s">
        <v>30</v>
      </c>
      <c r="G1" s="15"/>
      <c r="H1" s="15" t="s">
        <v>31</v>
      </c>
      <c r="I1" s="15" t="s">
        <v>32</v>
      </c>
    </row>
    <row r="2" spans="1:9">
      <c r="A2" s="10" t="s">
        <v>33</v>
      </c>
      <c r="B2" s="10" t="s">
        <v>33</v>
      </c>
      <c r="C2" s="11" t="s">
        <v>33</v>
      </c>
      <c r="D2" s="65" t="s">
        <v>33</v>
      </c>
      <c r="E2" s="11" t="s">
        <v>33</v>
      </c>
      <c r="F2" s="68" t="s">
        <v>33</v>
      </c>
      <c r="G2" s="11"/>
      <c r="H2" s="11" t="s">
        <v>33</v>
      </c>
      <c r="I2" s="11" t="s">
        <v>33</v>
      </c>
    </row>
    <row r="3" spans="1:9">
      <c r="A3" s="10"/>
      <c r="B3" s="10"/>
      <c r="C3" s="11"/>
      <c r="D3" s="11"/>
      <c r="E3" s="11"/>
      <c r="F3" s="68"/>
      <c r="G3" s="11"/>
      <c r="H3" s="11"/>
      <c r="I3" s="11"/>
    </row>
    <row r="4" spans="1:9" ht="14">
      <c r="A4" s="10"/>
      <c r="B4" s="39"/>
      <c r="C4" s="39"/>
      <c r="D4" s="11"/>
      <c r="E4" s="39" t="s">
        <v>33</v>
      </c>
      <c r="F4" s="68"/>
      <c r="G4" s="11"/>
      <c r="H4" s="39" t="s">
        <v>33</v>
      </c>
      <c r="I4" s="39" t="s">
        <v>33</v>
      </c>
    </row>
    <row r="5" spans="1:9" ht="14">
      <c r="A5" s="10"/>
      <c r="B5" s="39"/>
      <c r="C5" s="39"/>
      <c r="D5" s="11"/>
      <c r="E5" s="39" t="s">
        <v>33</v>
      </c>
      <c r="F5" s="68"/>
      <c r="G5" s="11"/>
      <c r="H5" s="39" t="s">
        <v>33</v>
      </c>
      <c r="I5" s="39" t="s">
        <v>33</v>
      </c>
    </row>
    <row r="6" spans="1:9" ht="15">
      <c r="A6" s="10"/>
      <c r="B6" s="39"/>
      <c r="C6" s="39"/>
      <c r="D6" s="11"/>
      <c r="E6" s="69"/>
      <c r="F6" s="68"/>
      <c r="G6" s="11"/>
      <c r="H6" s="39" t="s">
        <v>33</v>
      </c>
      <c r="I6" s="39" t="s">
        <v>33</v>
      </c>
    </row>
    <row r="7" spans="1:9" ht="15">
      <c r="A7" s="62"/>
      <c r="B7" s="39"/>
      <c r="C7" s="39"/>
      <c r="D7" s="11"/>
      <c r="E7" s="69"/>
      <c r="F7" s="66"/>
      <c r="G7" s="11"/>
      <c r="H7" s="39"/>
      <c r="I7" s="39"/>
    </row>
    <row r="8" spans="1:9" ht="15">
      <c r="A8" s="10"/>
      <c r="B8" s="39"/>
      <c r="C8" s="39"/>
      <c r="D8" s="11"/>
      <c r="E8" s="67"/>
      <c r="F8" s="68"/>
      <c r="G8" s="11"/>
      <c r="H8" s="39" t="s">
        <v>33</v>
      </c>
      <c r="I8" s="39" t="s">
        <v>33</v>
      </c>
    </row>
    <row r="9" spans="1:9" ht="15">
      <c r="A9" s="10"/>
      <c r="B9" s="39"/>
      <c r="C9" s="39"/>
      <c r="D9" s="11"/>
      <c r="E9" s="67"/>
      <c r="F9" s="68"/>
      <c r="G9" s="11"/>
      <c r="H9" s="39" t="s">
        <v>33</v>
      </c>
      <c r="I9" s="39" t="s">
        <v>33</v>
      </c>
    </row>
    <row r="10" spans="1:9" ht="15">
      <c r="A10" s="10"/>
      <c r="B10" s="39"/>
      <c r="C10" s="39"/>
      <c r="D10" s="11"/>
      <c r="E10" s="69"/>
      <c r="F10" s="68"/>
      <c r="G10" s="11"/>
      <c r="H10" s="39" t="s">
        <v>33</v>
      </c>
      <c r="I10" s="39" t="s">
        <v>33</v>
      </c>
    </row>
    <row r="11" spans="1:9" ht="15">
      <c r="A11" s="10"/>
      <c r="B11" s="39"/>
      <c r="C11" s="39"/>
      <c r="D11" s="11"/>
      <c r="E11" s="69"/>
      <c r="F11" s="68"/>
      <c r="G11" s="11"/>
      <c r="H11" s="39"/>
      <c r="I11" s="39"/>
    </row>
    <row r="12" spans="1:9" ht="15">
      <c r="A12" s="10"/>
      <c r="B12" s="39"/>
      <c r="C12" s="39"/>
      <c r="D12" s="11"/>
      <c r="E12" s="67"/>
      <c r="F12" s="68"/>
      <c r="G12" s="11"/>
      <c r="H12" s="39" t="s">
        <v>33</v>
      </c>
      <c r="I12" s="39" t="s">
        <v>33</v>
      </c>
    </row>
    <row r="13" spans="1:9" ht="15">
      <c r="A13" s="10"/>
      <c r="B13" s="39"/>
      <c r="C13" s="39"/>
      <c r="D13" s="11"/>
      <c r="E13" s="67"/>
      <c r="F13" s="68"/>
      <c r="G13" s="11"/>
      <c r="H13" s="39" t="s">
        <v>33</v>
      </c>
      <c r="I13" s="39" t="s">
        <v>33</v>
      </c>
    </row>
    <row r="14" spans="1:9" ht="15">
      <c r="A14" s="10"/>
      <c r="B14" s="39"/>
      <c r="C14" s="39"/>
      <c r="D14" s="11"/>
      <c r="E14" s="69"/>
      <c r="F14" s="68"/>
      <c r="G14" s="11"/>
      <c r="H14" s="39" t="s">
        <v>33</v>
      </c>
      <c r="I14" s="39" t="s">
        <v>33</v>
      </c>
    </row>
    <row r="15" spans="1:9" ht="15">
      <c r="A15" s="10"/>
      <c r="B15" s="39"/>
      <c r="C15" s="39"/>
      <c r="D15" s="11"/>
      <c r="E15" s="67"/>
      <c r="F15" s="68"/>
      <c r="G15" s="11"/>
      <c r="H15" s="39" t="s">
        <v>33</v>
      </c>
      <c r="I15" s="39" t="s">
        <v>33</v>
      </c>
    </row>
    <row r="16" spans="1:9" ht="15">
      <c r="A16" s="10"/>
      <c r="B16" s="39"/>
      <c r="C16" s="39"/>
      <c r="D16" s="11"/>
      <c r="E16" s="67"/>
      <c r="F16" s="68"/>
      <c r="G16" s="11"/>
      <c r="H16" s="39" t="s">
        <v>33</v>
      </c>
      <c r="I16" s="39" t="s">
        <v>33</v>
      </c>
    </row>
    <row r="17" spans="1:9" ht="15">
      <c r="A17" s="10"/>
      <c r="B17" s="39"/>
      <c r="C17" s="39"/>
      <c r="D17" s="11"/>
      <c r="E17" s="69"/>
      <c r="F17" s="68"/>
      <c r="G17" s="11"/>
      <c r="H17" s="39" t="s">
        <v>33</v>
      </c>
      <c r="I17" s="39" t="s">
        <v>33</v>
      </c>
    </row>
    <row r="18" spans="1:9" ht="15">
      <c r="A18" s="10"/>
      <c r="B18" s="39"/>
      <c r="C18" s="39"/>
      <c r="D18" s="11"/>
      <c r="E18" s="69"/>
      <c r="F18" s="68"/>
      <c r="G18" s="11"/>
      <c r="H18" s="39" t="s">
        <v>33</v>
      </c>
      <c r="I18" s="39" t="s">
        <v>33</v>
      </c>
    </row>
    <row r="19" spans="1:9" ht="15">
      <c r="A19" s="10"/>
      <c r="B19" s="39"/>
      <c r="C19" s="39"/>
      <c r="D19" s="11"/>
      <c r="E19" s="67"/>
      <c r="F19" s="68"/>
      <c r="G19" s="11"/>
      <c r="H19" s="39" t="s">
        <v>33</v>
      </c>
      <c r="I19" s="39" t="s">
        <v>33</v>
      </c>
    </row>
    <row r="20" spans="1:9" ht="15">
      <c r="A20" s="10"/>
      <c r="B20" s="39"/>
      <c r="C20" s="39"/>
      <c r="D20" s="11"/>
      <c r="E20" s="69"/>
      <c r="F20" s="68"/>
      <c r="G20" s="11"/>
      <c r="H20" s="39" t="s">
        <v>33</v>
      </c>
      <c r="I20" s="39" t="s">
        <v>33</v>
      </c>
    </row>
    <row r="21" spans="1:9" ht="15">
      <c r="A21" s="10"/>
      <c r="B21" s="39"/>
      <c r="C21" s="39"/>
      <c r="D21" s="11"/>
      <c r="E21" s="69"/>
      <c r="F21" s="68"/>
      <c r="G21" s="11"/>
      <c r="H21" s="39"/>
      <c r="I21" s="39"/>
    </row>
    <row r="22" spans="1:9" ht="15">
      <c r="A22" s="10"/>
      <c r="B22" s="63"/>
      <c r="C22" s="39"/>
      <c r="D22" s="11"/>
      <c r="E22" s="67"/>
      <c r="F22" s="68"/>
      <c r="G22" s="11"/>
      <c r="H22" s="39" t="s">
        <v>33</v>
      </c>
      <c r="I22" s="39" t="s">
        <v>33</v>
      </c>
    </row>
    <row r="23" spans="1:9" ht="15">
      <c r="A23" s="10"/>
      <c r="B23" s="63"/>
      <c r="C23" s="39"/>
      <c r="D23" s="11"/>
      <c r="E23" s="67"/>
      <c r="F23" s="68"/>
      <c r="G23" s="11"/>
      <c r="H23" s="39" t="s">
        <v>33</v>
      </c>
      <c r="I23" s="39" t="s">
        <v>33</v>
      </c>
    </row>
    <row r="24" spans="1:9" ht="15">
      <c r="A24" s="10"/>
      <c r="B24" s="63"/>
      <c r="C24" s="39"/>
      <c r="D24" s="11"/>
      <c r="E24" s="67"/>
      <c r="F24" s="68"/>
      <c r="G24" s="11"/>
      <c r="H24" s="39"/>
      <c r="I24" s="39"/>
    </row>
    <row r="25" spans="1:9" ht="15">
      <c r="A25" s="10"/>
      <c r="B25" s="63"/>
      <c r="C25" s="39"/>
      <c r="D25" s="11"/>
      <c r="E25" s="67"/>
      <c r="F25" s="68"/>
      <c r="G25" s="11"/>
      <c r="H25" s="39" t="s">
        <v>33</v>
      </c>
      <c r="I25" s="39" t="s">
        <v>33</v>
      </c>
    </row>
    <row r="26" spans="1:9" ht="15">
      <c r="A26" s="10"/>
      <c r="B26" s="63"/>
      <c r="C26" s="39"/>
      <c r="D26" s="11"/>
      <c r="E26" s="67"/>
      <c r="F26" s="68"/>
      <c r="G26" s="11"/>
      <c r="H26" s="39" t="s">
        <v>33</v>
      </c>
      <c r="I26" s="39" t="s">
        <v>33</v>
      </c>
    </row>
    <row r="27" spans="1:9" ht="15">
      <c r="A27" s="10"/>
      <c r="B27" s="63"/>
      <c r="C27" s="39"/>
      <c r="D27" s="11"/>
      <c r="E27" s="69"/>
      <c r="F27" s="68"/>
      <c r="G27" s="11"/>
      <c r="H27" s="39" t="s">
        <v>33</v>
      </c>
      <c r="I27" s="39" t="s">
        <v>33</v>
      </c>
    </row>
    <row r="28" spans="1:9" ht="15">
      <c r="A28" s="10"/>
      <c r="B28" s="63"/>
      <c r="C28" s="39"/>
      <c r="D28" s="11"/>
      <c r="E28" s="69"/>
      <c r="F28" s="68"/>
      <c r="G28" s="11"/>
      <c r="H28" s="39" t="s">
        <v>33</v>
      </c>
      <c r="I28" s="39" t="s">
        <v>33</v>
      </c>
    </row>
    <row r="29" spans="1:9" ht="15">
      <c r="A29" s="10"/>
      <c r="B29" s="63"/>
      <c r="C29" s="39"/>
      <c r="D29" s="11"/>
      <c r="E29" s="67"/>
      <c r="F29" s="68"/>
      <c r="G29" s="11"/>
      <c r="H29" s="39" t="s">
        <v>33</v>
      </c>
      <c r="I29" s="39" t="s">
        <v>33</v>
      </c>
    </row>
    <row r="30" spans="1:9" ht="15">
      <c r="A30" s="10"/>
      <c r="B30" s="63"/>
      <c r="C30" s="39"/>
      <c r="D30" s="11"/>
      <c r="E30" s="69"/>
      <c r="F30" s="68"/>
      <c r="G30" s="11"/>
      <c r="H30" s="39" t="s">
        <v>33</v>
      </c>
      <c r="I30" s="39" t="s">
        <v>33</v>
      </c>
    </row>
    <row r="31" spans="1:9" ht="15">
      <c r="A31" s="10"/>
      <c r="B31" s="63"/>
      <c r="C31" s="39"/>
      <c r="D31" s="11"/>
      <c r="E31" s="67"/>
      <c r="F31" s="68"/>
      <c r="G31" s="11"/>
      <c r="H31" s="39" t="s">
        <v>33</v>
      </c>
      <c r="I31" s="39" t="s">
        <v>33</v>
      </c>
    </row>
    <row r="32" spans="1:9" ht="15">
      <c r="A32" s="10"/>
      <c r="B32" s="63"/>
      <c r="C32" s="39"/>
      <c r="D32" s="11"/>
      <c r="E32" s="67"/>
      <c r="F32" s="68"/>
      <c r="G32" s="11"/>
      <c r="H32" s="39" t="s">
        <v>33</v>
      </c>
      <c r="I32" s="39" t="s">
        <v>33</v>
      </c>
    </row>
    <row r="33" spans="1:9" ht="15">
      <c r="A33" s="10"/>
      <c r="B33" s="63"/>
      <c r="C33" s="39"/>
      <c r="D33" s="11"/>
      <c r="E33" s="67"/>
      <c r="F33" s="68"/>
      <c r="G33" s="11"/>
      <c r="H33" s="39" t="s">
        <v>33</v>
      </c>
      <c r="I33" s="39" t="s">
        <v>33</v>
      </c>
    </row>
    <row r="34" spans="1:9" ht="15">
      <c r="A34" s="10"/>
      <c r="B34" s="63"/>
      <c r="C34" s="39"/>
      <c r="D34" s="11"/>
      <c r="E34" s="67"/>
      <c r="F34" s="68"/>
      <c r="G34" s="11"/>
      <c r="H34" s="39" t="s">
        <v>33</v>
      </c>
      <c r="I34" s="39" t="s">
        <v>33</v>
      </c>
    </row>
    <row r="35" spans="1:9" ht="15">
      <c r="A35" s="10"/>
      <c r="B35" s="64"/>
      <c r="C35" s="39"/>
      <c r="D35" s="11"/>
      <c r="E35" s="69"/>
      <c r="F35" s="68"/>
      <c r="G35" s="11"/>
      <c r="H35" s="39"/>
      <c r="I35" s="39"/>
    </row>
    <row r="36" spans="1:9" ht="15">
      <c r="A36" s="10"/>
      <c r="B36" s="63"/>
      <c r="C36" s="39"/>
      <c r="D36" s="11"/>
      <c r="E36" s="67"/>
      <c r="F36" s="68"/>
      <c r="G36" s="11"/>
      <c r="H36" s="39" t="s">
        <v>33</v>
      </c>
      <c r="I36" s="39" t="s">
        <v>33</v>
      </c>
    </row>
    <row r="37" spans="1:9" ht="15">
      <c r="A37" s="10"/>
      <c r="B37" s="63"/>
      <c r="C37" s="39"/>
      <c r="D37" s="11"/>
      <c r="E37" s="67"/>
      <c r="F37" s="68"/>
      <c r="G37" s="11"/>
      <c r="H37" s="39" t="s">
        <v>33</v>
      </c>
      <c r="I37" s="39" t="s">
        <v>33</v>
      </c>
    </row>
    <row r="38" spans="1:9" ht="15">
      <c r="A38" s="10"/>
      <c r="B38" s="63"/>
      <c r="C38" s="39"/>
      <c r="D38" s="11"/>
      <c r="E38" s="67"/>
      <c r="F38" s="68"/>
      <c r="G38" s="11"/>
      <c r="H38" s="39" t="s">
        <v>33</v>
      </c>
      <c r="I38" s="39" t="s">
        <v>33</v>
      </c>
    </row>
    <row r="39" spans="1:9" ht="15">
      <c r="A39" s="10"/>
      <c r="B39" s="63"/>
      <c r="C39" s="39"/>
      <c r="D39" s="11"/>
      <c r="E39" s="67"/>
      <c r="F39" s="68"/>
      <c r="G39" s="11"/>
      <c r="H39" s="39" t="s">
        <v>33</v>
      </c>
      <c r="I39" s="39" t="s">
        <v>33</v>
      </c>
    </row>
    <row r="40" spans="1:9" ht="15">
      <c r="A40" s="10"/>
      <c r="B40" s="63"/>
      <c r="C40" s="39"/>
      <c r="D40" s="11"/>
      <c r="E40" s="69"/>
      <c r="F40" s="68"/>
      <c r="G40" s="11"/>
      <c r="H40" s="39" t="s">
        <v>33</v>
      </c>
      <c r="I40" s="39" t="s">
        <v>33</v>
      </c>
    </row>
    <row r="41" spans="1:9" ht="15">
      <c r="A41" s="10"/>
      <c r="B41" s="63"/>
      <c r="C41" s="39"/>
      <c r="D41" s="11"/>
      <c r="E41" s="67"/>
      <c r="F41" s="68"/>
      <c r="G41" s="11"/>
      <c r="H41" s="39" t="s">
        <v>33</v>
      </c>
      <c r="I41" s="39" t="s">
        <v>33</v>
      </c>
    </row>
    <row r="42" spans="1:9" ht="15">
      <c r="A42" s="10"/>
      <c r="B42" s="63"/>
      <c r="C42" s="39"/>
      <c r="D42" s="11"/>
      <c r="E42" s="67"/>
      <c r="F42" s="68"/>
      <c r="G42" s="11"/>
      <c r="H42" s="39" t="s">
        <v>33</v>
      </c>
      <c r="I42" s="39" t="s">
        <v>33</v>
      </c>
    </row>
    <row r="43" spans="1:9" ht="15">
      <c r="A43" s="10"/>
      <c r="B43" s="64"/>
      <c r="C43" s="39"/>
      <c r="D43" s="11"/>
      <c r="E43" s="69"/>
      <c r="F43" s="68"/>
      <c r="G43" s="11"/>
      <c r="H43" s="39"/>
      <c r="I43" s="39"/>
    </row>
    <row r="44" spans="1:9" ht="15">
      <c r="A44" s="10"/>
      <c r="B44" s="63"/>
      <c r="C44" s="39"/>
      <c r="D44" s="11"/>
      <c r="E44" s="67"/>
      <c r="F44" s="68"/>
      <c r="G44" s="11"/>
      <c r="H44" s="39" t="s">
        <v>33</v>
      </c>
      <c r="I44" s="39" t="s">
        <v>33</v>
      </c>
    </row>
    <row r="45" spans="1:9" ht="15">
      <c r="A45" s="10"/>
      <c r="B45" s="63"/>
      <c r="C45" s="39"/>
      <c r="D45" s="11"/>
      <c r="E45" s="67"/>
      <c r="F45" s="68"/>
      <c r="G45" s="11"/>
      <c r="H45" s="39" t="s">
        <v>33</v>
      </c>
      <c r="I45" s="39" t="s">
        <v>33</v>
      </c>
    </row>
    <row r="46" spans="1:9" ht="15">
      <c r="A46" s="10"/>
      <c r="B46" s="63"/>
      <c r="C46" s="39"/>
      <c r="D46" s="11"/>
      <c r="E46" s="67"/>
      <c r="F46" s="68"/>
      <c r="G46" s="11"/>
      <c r="H46" s="39" t="s">
        <v>33</v>
      </c>
      <c r="I46" s="39" t="s">
        <v>33</v>
      </c>
    </row>
    <row r="47" spans="1:9" ht="15">
      <c r="A47" s="10"/>
      <c r="B47" s="63"/>
      <c r="C47" s="39"/>
      <c r="D47" s="11"/>
      <c r="E47" s="67"/>
      <c r="F47" s="68"/>
      <c r="G47" s="11"/>
      <c r="H47" s="39" t="s">
        <v>33</v>
      </c>
      <c r="I47" s="39" t="s">
        <v>33</v>
      </c>
    </row>
    <row r="48" spans="1:9" ht="15">
      <c r="A48" s="10"/>
      <c r="B48" s="63"/>
      <c r="C48" s="39"/>
      <c r="D48" s="11"/>
      <c r="E48" s="67"/>
      <c r="F48" s="68"/>
      <c r="G48" s="11"/>
      <c r="H48" s="39" t="s">
        <v>33</v>
      </c>
      <c r="I48" s="39" t="s">
        <v>33</v>
      </c>
    </row>
    <row r="49" spans="1:9" ht="15">
      <c r="A49" s="10"/>
      <c r="B49" s="63"/>
      <c r="C49" s="39"/>
      <c r="D49" s="11"/>
      <c r="E49" s="67"/>
      <c r="F49" s="68"/>
      <c r="G49" s="11"/>
      <c r="H49" s="39" t="s">
        <v>33</v>
      </c>
      <c r="I49" s="39" t="s">
        <v>33</v>
      </c>
    </row>
    <row r="50" spans="1:9" ht="15">
      <c r="A50" s="10"/>
      <c r="B50" s="63"/>
      <c r="C50" s="39"/>
      <c r="D50" s="11"/>
      <c r="E50" s="69"/>
      <c r="F50" s="68"/>
      <c r="G50" s="11"/>
      <c r="H50" s="39" t="s">
        <v>33</v>
      </c>
      <c r="I50" s="39" t="s">
        <v>33</v>
      </c>
    </row>
    <row r="51" spans="1:9" ht="15">
      <c r="A51" s="10"/>
      <c r="B51" s="64"/>
      <c r="C51" s="39"/>
      <c r="D51" s="11"/>
      <c r="E51" s="69"/>
      <c r="F51" s="68"/>
      <c r="G51" s="11"/>
      <c r="H51" s="39" t="s">
        <v>33</v>
      </c>
      <c r="I51" s="39" t="s">
        <v>33</v>
      </c>
    </row>
    <row r="52" spans="1:9" ht="15">
      <c r="A52" s="10"/>
      <c r="B52" s="64"/>
      <c r="C52" s="39"/>
      <c r="D52" s="11"/>
      <c r="E52" s="67"/>
      <c r="F52" s="68"/>
      <c r="G52" s="11"/>
      <c r="H52" s="39" t="s">
        <v>33</v>
      </c>
      <c r="I52" s="39" t="s">
        <v>33</v>
      </c>
    </row>
    <row r="53" spans="1:9" ht="15">
      <c r="A53" s="10"/>
      <c r="B53" s="64"/>
      <c r="C53" s="39"/>
      <c r="D53" s="11"/>
      <c r="E53" s="67"/>
      <c r="F53" s="68"/>
      <c r="G53" s="11"/>
      <c r="H53" s="39" t="s">
        <v>33</v>
      </c>
      <c r="I53" s="39" t="s">
        <v>33</v>
      </c>
    </row>
    <row r="54" spans="1:9" ht="15">
      <c r="A54" s="10"/>
      <c r="B54" s="64"/>
      <c r="C54" s="39"/>
      <c r="D54" s="11"/>
      <c r="E54" s="69"/>
      <c r="F54" s="68"/>
      <c r="G54" s="11"/>
      <c r="H54" s="39"/>
      <c r="I54" s="39"/>
    </row>
    <row r="55" spans="1:9" ht="15">
      <c r="A55" s="10"/>
      <c r="B55" s="64"/>
      <c r="C55" s="39"/>
      <c r="D55" s="11"/>
      <c r="E55" s="69"/>
      <c r="F55" s="68"/>
      <c r="G55" s="11"/>
      <c r="H55" s="39"/>
      <c r="I55" s="39"/>
    </row>
    <row r="56" spans="1:9" ht="15">
      <c r="A56" s="10"/>
      <c r="B56" s="64"/>
      <c r="C56" s="39"/>
      <c r="D56" s="11"/>
      <c r="E56" s="67"/>
      <c r="F56" s="68"/>
      <c r="G56" s="11"/>
      <c r="H56" s="39" t="s">
        <v>33</v>
      </c>
      <c r="I56" s="39" t="s">
        <v>33</v>
      </c>
    </row>
    <row r="57" spans="1:9" ht="15">
      <c r="A57" s="10"/>
      <c r="B57" s="64"/>
      <c r="C57" s="39"/>
      <c r="D57" s="11"/>
      <c r="E57" s="67"/>
      <c r="F57" s="68"/>
      <c r="G57" s="11"/>
      <c r="H57" s="39" t="s">
        <v>33</v>
      </c>
      <c r="I57" s="39" t="s">
        <v>33</v>
      </c>
    </row>
    <row r="58" spans="1:9" ht="15">
      <c r="A58" s="10"/>
      <c r="B58" s="64"/>
      <c r="C58" s="39"/>
      <c r="D58" s="11"/>
      <c r="E58" s="67"/>
      <c r="F58" s="68"/>
      <c r="G58" s="11"/>
      <c r="H58" s="39" t="s">
        <v>33</v>
      </c>
      <c r="I58" s="39" t="s">
        <v>33</v>
      </c>
    </row>
    <row r="59" spans="1:9" ht="15">
      <c r="A59" s="10"/>
      <c r="B59" s="64"/>
      <c r="C59" s="39"/>
      <c r="D59" s="11"/>
      <c r="E59" s="67"/>
      <c r="F59" s="68"/>
      <c r="G59" s="11"/>
      <c r="H59" s="39" t="s">
        <v>33</v>
      </c>
      <c r="I59" s="39" t="s">
        <v>33</v>
      </c>
    </row>
    <row r="60" spans="1:9" ht="15">
      <c r="A60" s="10"/>
      <c r="B60" s="64"/>
      <c r="C60" s="39"/>
      <c r="D60" s="11"/>
      <c r="E60" s="67"/>
      <c r="F60" s="68"/>
      <c r="G60" s="11"/>
      <c r="H60" s="39" t="s">
        <v>33</v>
      </c>
      <c r="I60" s="39" t="s">
        <v>33</v>
      </c>
    </row>
    <row r="61" spans="1:9" ht="15">
      <c r="A61" s="10"/>
      <c r="B61" s="64"/>
      <c r="C61" s="39"/>
      <c r="D61" s="11"/>
      <c r="E61" s="69"/>
      <c r="F61" s="68"/>
      <c r="G61" s="11"/>
      <c r="H61" s="39"/>
      <c r="I61" s="39"/>
    </row>
    <row r="62" spans="1:9" ht="15">
      <c r="A62" s="10"/>
      <c r="B62" s="63"/>
      <c r="C62" s="39"/>
      <c r="D62" s="11"/>
      <c r="E62" s="69"/>
      <c r="F62" s="68"/>
      <c r="G62" s="11"/>
      <c r="H62" s="39" t="s">
        <v>33</v>
      </c>
      <c r="I62" s="39" t="s">
        <v>33</v>
      </c>
    </row>
    <row r="63" spans="1:9" ht="15">
      <c r="A63" s="10"/>
      <c r="B63" s="63"/>
      <c r="C63" s="39"/>
      <c r="D63" s="11"/>
      <c r="E63" s="67"/>
      <c r="F63" s="68"/>
      <c r="G63" s="11"/>
      <c r="H63" s="39" t="s">
        <v>33</v>
      </c>
      <c r="I63" s="39" t="s">
        <v>33</v>
      </c>
    </row>
    <row r="64" spans="1:9" ht="15">
      <c r="A64" s="10"/>
      <c r="B64" s="63"/>
      <c r="C64" s="39"/>
      <c r="D64" s="11"/>
      <c r="E64" s="69"/>
      <c r="F64" s="68"/>
      <c r="G64" s="11"/>
      <c r="H64" s="39" t="s">
        <v>33</v>
      </c>
      <c r="I64" s="39" t="s">
        <v>33</v>
      </c>
    </row>
    <row r="65" spans="1:9" ht="15">
      <c r="A65" s="10"/>
      <c r="B65" s="63"/>
      <c r="C65" s="39"/>
      <c r="D65" s="11"/>
      <c r="E65" s="67"/>
      <c r="F65" s="68"/>
      <c r="G65" s="11"/>
      <c r="H65" s="39"/>
      <c r="I65" s="39"/>
    </row>
    <row r="66" spans="1:9" ht="15">
      <c r="A66" s="10"/>
      <c r="B66" s="63"/>
      <c r="C66" s="39"/>
      <c r="D66" s="11"/>
      <c r="E66" s="67"/>
      <c r="F66" s="68"/>
      <c r="G66" s="11"/>
      <c r="H66" s="39" t="s">
        <v>33</v>
      </c>
      <c r="I66" s="39" t="s">
        <v>33</v>
      </c>
    </row>
    <row r="67" spans="1:9" ht="15">
      <c r="A67" s="10"/>
      <c r="B67" s="63"/>
      <c r="C67" s="39"/>
      <c r="D67" s="11"/>
      <c r="E67" s="67"/>
      <c r="F67" s="68"/>
      <c r="G67" s="11"/>
      <c r="H67" s="39" t="s">
        <v>33</v>
      </c>
      <c r="I67" s="39" t="s">
        <v>33</v>
      </c>
    </row>
    <row r="68" spans="1:9" ht="15">
      <c r="A68" s="10"/>
      <c r="B68" s="63"/>
      <c r="C68" s="39"/>
      <c r="D68" s="11"/>
      <c r="E68" s="69"/>
      <c r="F68" s="68"/>
      <c r="G68" s="11"/>
      <c r="H68" s="39" t="s">
        <v>33</v>
      </c>
      <c r="I68" s="39" t="s">
        <v>33</v>
      </c>
    </row>
    <row r="69" spans="1:9" ht="15">
      <c r="A69" s="10"/>
      <c r="B69" s="63"/>
      <c r="C69" s="39"/>
      <c r="D69" s="11"/>
      <c r="E69" s="67"/>
      <c r="F69" s="68"/>
      <c r="G69" s="11"/>
      <c r="H69" s="39" t="s">
        <v>33</v>
      </c>
      <c r="I69" s="39" t="s">
        <v>33</v>
      </c>
    </row>
    <row r="70" spans="1:9" ht="15">
      <c r="A70" s="10"/>
      <c r="B70" s="64"/>
      <c r="C70" s="39"/>
      <c r="D70" s="11"/>
      <c r="E70" s="69"/>
      <c r="F70" s="68"/>
      <c r="G70" s="11"/>
      <c r="H70" s="39" t="s">
        <v>33</v>
      </c>
      <c r="I70" s="39" t="s">
        <v>33</v>
      </c>
    </row>
    <row r="71" spans="1:9" ht="15">
      <c r="A71" s="10"/>
      <c r="B71" s="63"/>
      <c r="C71" s="39"/>
      <c r="D71" s="11"/>
      <c r="E71" s="69"/>
      <c r="F71" s="68"/>
      <c r="G71" s="11"/>
      <c r="H71" s="39" t="s">
        <v>33</v>
      </c>
      <c r="I71" s="39" t="s">
        <v>33</v>
      </c>
    </row>
    <row r="72" spans="1:9" ht="15">
      <c r="A72" s="10"/>
      <c r="B72" s="63"/>
      <c r="C72" s="39"/>
      <c r="D72" s="11"/>
      <c r="E72" s="67"/>
      <c r="F72" s="68"/>
      <c r="G72" s="11"/>
      <c r="H72" s="39" t="s">
        <v>33</v>
      </c>
      <c r="I72" s="39" t="s">
        <v>33</v>
      </c>
    </row>
    <row r="73" spans="1:9" ht="15">
      <c r="A73" s="62"/>
      <c r="B73" s="63"/>
      <c r="C73" s="39"/>
      <c r="D73" s="11"/>
      <c r="E73" s="67"/>
      <c r="F73" s="68"/>
      <c r="G73" s="11"/>
      <c r="H73" s="39"/>
      <c r="I73" s="39"/>
    </row>
    <row r="74" spans="1:9" ht="15">
      <c r="A74" s="10"/>
      <c r="B74" s="63"/>
      <c r="C74" s="39"/>
      <c r="D74" s="11"/>
      <c r="E74" s="67"/>
      <c r="F74" s="68"/>
      <c r="G74" s="11"/>
      <c r="H74" s="39" t="s">
        <v>33</v>
      </c>
      <c r="I74" s="39" t="s">
        <v>33</v>
      </c>
    </row>
    <row r="75" spans="1:9" ht="15">
      <c r="A75" s="10"/>
      <c r="B75" s="63"/>
      <c r="C75" s="39"/>
      <c r="D75" s="11"/>
      <c r="E75" s="69"/>
      <c r="F75" s="68"/>
      <c r="G75" s="11"/>
      <c r="H75" s="39" t="s">
        <v>33</v>
      </c>
      <c r="I75" s="39" t="s">
        <v>33</v>
      </c>
    </row>
    <row r="76" spans="1:9" ht="15">
      <c r="A76" s="10"/>
      <c r="B76" s="64"/>
      <c r="C76" s="39"/>
      <c r="D76" s="11"/>
      <c r="E76" s="69"/>
      <c r="F76" s="68"/>
      <c r="G76" s="11"/>
      <c r="H76" s="39"/>
      <c r="I76" s="39"/>
    </row>
    <row r="77" spans="1:9" ht="15">
      <c r="A77" s="10"/>
      <c r="B77" s="63"/>
      <c r="C77" s="39"/>
      <c r="D77" s="11"/>
      <c r="E77" s="67"/>
      <c r="F77" s="68"/>
      <c r="G77" s="11"/>
      <c r="H77" s="39" t="s">
        <v>33</v>
      </c>
      <c r="I77" s="39" t="s">
        <v>33</v>
      </c>
    </row>
    <row r="78" spans="1:9" ht="14">
      <c r="A78" s="10"/>
      <c r="B78" s="63"/>
      <c r="C78" s="39"/>
      <c r="D78" s="11"/>
      <c r="E78" s="39" t="s">
        <v>33</v>
      </c>
      <c r="F78" s="68"/>
      <c r="G78" s="11"/>
      <c r="H78" s="39" t="s">
        <v>33</v>
      </c>
      <c r="I78" s="39" t="s">
        <v>33</v>
      </c>
    </row>
    <row r="79" spans="1:9" ht="14">
      <c r="A79" s="61"/>
      <c r="B79" s="63"/>
      <c r="C79" s="39"/>
      <c r="D79" s="11"/>
      <c r="E79" s="39" t="s">
        <v>33</v>
      </c>
      <c r="F79" s="11"/>
      <c r="G79" s="11"/>
      <c r="H79" s="39" t="s">
        <v>33</v>
      </c>
      <c r="I79" s="39" t="s">
        <v>33</v>
      </c>
    </row>
    <row r="80" spans="1:9" ht="14">
      <c r="A80" s="10"/>
      <c r="B80" s="39" t="s">
        <v>33</v>
      </c>
      <c r="C80" s="39" t="s">
        <v>33</v>
      </c>
      <c r="D80" s="11"/>
      <c r="E80" s="39" t="s">
        <v>33</v>
      </c>
      <c r="F80" s="11"/>
      <c r="G80" s="11"/>
      <c r="H80" s="39" t="s">
        <v>33</v>
      </c>
      <c r="I80" s="39" t="s">
        <v>33</v>
      </c>
    </row>
    <row r="81" spans="1:9" ht="14">
      <c r="A81" s="10"/>
      <c r="B81" s="39" t="s">
        <v>33</v>
      </c>
      <c r="C81" s="39" t="s">
        <v>33</v>
      </c>
      <c r="D81" s="11"/>
      <c r="E81" s="39" t="s">
        <v>33</v>
      </c>
      <c r="F81" s="11"/>
      <c r="G81" s="11"/>
      <c r="H81" s="39" t="s">
        <v>33</v>
      </c>
      <c r="I81" s="39" t="s">
        <v>33</v>
      </c>
    </row>
    <row r="82" spans="1:9">
      <c r="A82" s="10"/>
      <c r="B82" s="10"/>
      <c r="C82" s="11"/>
      <c r="D82" s="11"/>
      <c r="E82" s="11"/>
      <c r="F82" s="11"/>
      <c r="G82" s="11"/>
      <c r="H82" s="11"/>
      <c r="I82" s="11"/>
    </row>
    <row r="83" spans="1:9">
      <c r="A83" s="10"/>
      <c r="B83" s="10"/>
      <c r="C83" s="11"/>
      <c r="D83" s="11"/>
      <c r="E83" s="11"/>
      <c r="F83" s="11"/>
      <c r="G83" s="11"/>
      <c r="H83" s="11"/>
      <c r="I83" s="11"/>
    </row>
    <row r="84" spans="1:9">
      <c r="A84" s="10"/>
      <c r="B84" s="10"/>
      <c r="C84" s="11"/>
      <c r="D84" s="11"/>
      <c r="E84" s="11"/>
      <c r="F84" s="11"/>
      <c r="G84" s="11"/>
      <c r="H84" s="11"/>
      <c r="I84" s="11"/>
    </row>
    <row r="85" spans="1:9">
      <c r="A85" s="10"/>
      <c r="B85" s="10"/>
      <c r="C85" s="11"/>
      <c r="D85" s="11"/>
      <c r="E85" s="11"/>
      <c r="F85" s="11"/>
      <c r="G85" s="11"/>
      <c r="H85" s="11"/>
      <c r="I85" s="11"/>
    </row>
    <row r="86" spans="1:9">
      <c r="A86" s="10"/>
      <c r="B86" s="10"/>
      <c r="C86" s="11"/>
      <c r="D86" s="11"/>
      <c r="E86" s="11"/>
      <c r="F86" s="11"/>
      <c r="G86" s="11"/>
      <c r="H86" s="11"/>
      <c r="I86" s="11"/>
    </row>
    <row r="87" spans="1:9">
      <c r="A87" s="10"/>
      <c r="B87" s="10"/>
      <c r="C87" s="11"/>
      <c r="D87" s="11"/>
      <c r="E87" s="11"/>
      <c r="F87" s="11"/>
      <c r="G87" s="11"/>
      <c r="H87" s="11"/>
      <c r="I87" s="11"/>
    </row>
    <row r="88" spans="1:9">
      <c r="A88" s="10"/>
      <c r="B88" s="10"/>
      <c r="C88" s="11"/>
      <c r="D88" s="11"/>
      <c r="E88" s="11"/>
      <c r="F88" s="11"/>
      <c r="G88" s="11"/>
      <c r="H88" s="11"/>
      <c r="I88" s="11"/>
    </row>
    <row r="89" spans="1:9">
      <c r="A89" s="10"/>
      <c r="B89" s="10"/>
      <c r="C89" s="11"/>
      <c r="D89" s="11"/>
      <c r="E89" s="11"/>
      <c r="F89" s="11"/>
      <c r="G89" s="11"/>
      <c r="H89" s="11"/>
      <c r="I89" s="11"/>
    </row>
    <row r="90" spans="1:9">
      <c r="A90" s="10"/>
      <c r="B90" s="10"/>
      <c r="C90" s="11"/>
      <c r="D90" s="11"/>
      <c r="E90" s="11"/>
      <c r="F90" s="11"/>
      <c r="G90" s="11"/>
      <c r="H90" s="11"/>
      <c r="I90" s="11"/>
    </row>
    <row r="91" spans="1:9">
      <c r="A91" s="10"/>
      <c r="B91" s="10"/>
      <c r="C91" s="11"/>
      <c r="D91" s="11"/>
      <c r="E91" s="11"/>
      <c r="F91" s="11"/>
      <c r="G91" s="11"/>
      <c r="H91" s="11"/>
      <c r="I91" s="11"/>
    </row>
    <row r="92" spans="1:9">
      <c r="A92" s="10"/>
      <c r="B92" s="10"/>
      <c r="C92" s="11"/>
      <c r="D92" s="11"/>
      <c r="E92" s="11"/>
      <c r="F92" s="11"/>
      <c r="G92" s="11"/>
      <c r="H92" s="11"/>
      <c r="I92" s="11"/>
    </row>
    <row r="93" spans="1:9">
      <c r="A93" s="10"/>
      <c r="B93" s="10"/>
      <c r="C93" s="11"/>
      <c r="D93" s="11"/>
      <c r="E93" s="11"/>
      <c r="F93" s="11"/>
      <c r="G93" s="11"/>
      <c r="H93" s="11"/>
      <c r="I93" s="11"/>
    </row>
    <row r="94" spans="1:9">
      <c r="A94" s="10"/>
      <c r="B94" s="10"/>
      <c r="C94" s="11"/>
      <c r="D94" s="11"/>
      <c r="E94" s="11"/>
      <c r="F94" s="11"/>
      <c r="G94" s="11"/>
      <c r="H94" s="11"/>
      <c r="I94" s="11"/>
    </row>
    <row r="95" spans="1:9">
      <c r="A95" s="10"/>
      <c r="B95" s="10"/>
      <c r="C95" s="11"/>
      <c r="D95" s="11"/>
      <c r="E95" s="11"/>
      <c r="F95" s="11"/>
      <c r="G95" s="11"/>
      <c r="H95" s="11"/>
      <c r="I95" s="11"/>
    </row>
    <row r="96" spans="1:9">
      <c r="A96" s="10"/>
      <c r="B96" s="10"/>
      <c r="C96" s="11"/>
      <c r="D96" s="11"/>
      <c r="E96" s="11"/>
      <c r="F96" s="11"/>
      <c r="G96" s="11"/>
      <c r="H96" s="11"/>
      <c r="I96" s="11"/>
    </row>
    <row r="97" spans="1:9">
      <c r="A97" s="10"/>
      <c r="B97" s="10"/>
      <c r="C97" s="11"/>
      <c r="D97" s="11"/>
      <c r="E97" s="11"/>
      <c r="F97" s="11"/>
      <c r="G97" s="11"/>
      <c r="H97" s="11"/>
      <c r="I97" s="11"/>
    </row>
    <row r="98" spans="1:9">
      <c r="A98" s="10"/>
      <c r="B98" s="10"/>
      <c r="C98" s="11"/>
      <c r="D98" s="11"/>
      <c r="E98" s="11"/>
      <c r="F98" s="11"/>
      <c r="G98" s="11"/>
      <c r="H98" s="11"/>
      <c r="I98" s="11"/>
    </row>
    <row r="99" spans="1:9">
      <c r="A99" s="10"/>
      <c r="B99" s="10"/>
      <c r="C99" s="11"/>
      <c r="D99" s="11"/>
      <c r="E99" s="11"/>
      <c r="F99" s="11"/>
      <c r="G99" s="11"/>
      <c r="H99" s="11"/>
      <c r="I99" s="11"/>
    </row>
    <row r="100" spans="1:9">
      <c r="A100" s="10"/>
      <c r="B100" s="10"/>
      <c r="C100" s="11"/>
      <c r="D100" s="11"/>
      <c r="E100" s="11"/>
      <c r="F100" s="11"/>
      <c r="G100" s="11"/>
      <c r="H100" s="11"/>
      <c r="I100" s="11"/>
    </row>
    <row r="101" spans="1:9">
      <c r="A101" s="10"/>
      <c r="B101" s="10"/>
      <c r="C101" s="11"/>
      <c r="D101" s="11"/>
      <c r="E101" s="11"/>
      <c r="F101" s="11"/>
      <c r="G101" s="11"/>
      <c r="H101" s="11"/>
      <c r="I101" s="11"/>
    </row>
    <row r="102" spans="1:9">
      <c r="A102" s="10"/>
      <c r="B102" s="10"/>
      <c r="C102" s="11"/>
      <c r="D102" s="11"/>
      <c r="E102" s="11"/>
      <c r="F102" s="11"/>
      <c r="G102" s="11"/>
      <c r="H102" s="11"/>
      <c r="I102" s="11"/>
    </row>
  </sheetData>
  <sheetProtection selectLockedCells="1"/>
  <phoneticPr fontId="6" type="noConversion"/>
  <pageMargins left="0.75" right="0.75" top="1" bottom="1" header="0.5" footer="0.5"/>
  <pageSetup paperSize="9" orientation="portrait"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W80"/>
  <sheetViews>
    <sheetView workbookViewId="0">
      <selection activeCell="K1" sqref="K1"/>
    </sheetView>
  </sheetViews>
  <sheetFormatPr baseColWidth="10" defaultColWidth="8.83203125" defaultRowHeight="13"/>
  <cols>
    <col min="1" max="1" width="8.6640625" style="121" customWidth="1"/>
    <col min="2" max="2" width="8.6640625" style="122" customWidth="1"/>
    <col min="3" max="3" width="8.6640625" style="121" customWidth="1"/>
    <col min="4" max="4" width="8.6640625" style="122" customWidth="1"/>
    <col min="5" max="5" width="8.6640625" style="121" customWidth="1"/>
    <col min="6" max="6" width="8.6640625" style="122" customWidth="1"/>
    <col min="7" max="7" width="8.6640625" style="121" customWidth="1"/>
    <col min="8" max="8" width="5.6640625" style="122" customWidth="1"/>
    <col min="9" max="9" width="5.6640625" style="121" customWidth="1"/>
    <col min="10" max="10" width="13.5" style="124" customWidth="1"/>
    <col min="11" max="11" width="11.5" style="126" customWidth="1"/>
    <col min="12" max="12" width="15.33203125" style="6" customWidth="1"/>
    <col min="14" max="14" width="11.1640625" customWidth="1"/>
    <col min="15" max="15" width="14.5" customWidth="1"/>
    <col min="17" max="17" width="20.5" style="40" customWidth="1"/>
  </cols>
  <sheetData>
    <row r="1" spans="1:23" ht="28.5" customHeight="1">
      <c r="A1" s="119" t="s">
        <v>129</v>
      </c>
      <c r="B1" s="119" t="s">
        <v>130</v>
      </c>
      <c r="C1" s="119" t="s">
        <v>131</v>
      </c>
      <c r="D1" s="119" t="s">
        <v>132</v>
      </c>
      <c r="E1" s="119" t="s">
        <v>61</v>
      </c>
      <c r="F1" s="119" t="s">
        <v>113</v>
      </c>
      <c r="G1" s="119" t="s">
        <v>20</v>
      </c>
      <c r="H1" s="119" t="s">
        <v>51</v>
      </c>
      <c r="I1" s="119" t="s">
        <v>57</v>
      </c>
      <c r="J1" s="119" t="s">
        <v>64</v>
      </c>
      <c r="K1" s="120" t="s">
        <v>62</v>
      </c>
      <c r="L1" s="88" t="s">
        <v>55</v>
      </c>
      <c r="Q1"/>
      <c r="S1" s="72" t="s">
        <v>7</v>
      </c>
      <c r="T1" s="71">
        <v>0</v>
      </c>
    </row>
    <row r="2" spans="1:23">
      <c r="A2" s="121" t="s">
        <v>56</v>
      </c>
      <c r="B2" s="122" t="s">
        <v>56</v>
      </c>
      <c r="C2" s="121" t="s">
        <v>56</v>
      </c>
      <c r="D2" s="123" t="s">
        <v>56</v>
      </c>
      <c r="E2" s="121" t="s">
        <v>56</v>
      </c>
      <c r="F2" s="123" t="s">
        <v>56</v>
      </c>
      <c r="G2" s="121" t="s">
        <v>56</v>
      </c>
      <c r="H2" s="123" t="s">
        <v>56</v>
      </c>
      <c r="I2" s="121" t="s">
        <v>56</v>
      </c>
      <c r="K2" s="121" t="s">
        <v>56</v>
      </c>
      <c r="L2" s="6">
        <v>2</v>
      </c>
      <c r="Q2"/>
      <c r="T2" s="71">
        <v>0</v>
      </c>
    </row>
    <row r="3" spans="1:23">
      <c r="A3" s="121" t="s">
        <v>56</v>
      </c>
      <c r="B3" s="122" t="s">
        <v>56</v>
      </c>
      <c r="C3" s="121" t="s">
        <v>56</v>
      </c>
      <c r="D3" s="123" t="s">
        <v>56</v>
      </c>
      <c r="E3" s="121" t="s">
        <v>56</v>
      </c>
      <c r="F3" s="123" t="s">
        <v>56</v>
      </c>
      <c r="G3" s="121" t="s">
        <v>56</v>
      </c>
      <c r="H3" s="122" t="s">
        <v>56</v>
      </c>
      <c r="I3" s="121" t="s">
        <v>63</v>
      </c>
      <c r="K3" s="121" t="s">
        <v>56</v>
      </c>
      <c r="L3" s="6">
        <v>3</v>
      </c>
      <c r="Q3"/>
      <c r="T3" s="71">
        <v>1</v>
      </c>
    </row>
    <row r="4" spans="1:23">
      <c r="A4" s="121" t="s">
        <v>56</v>
      </c>
      <c r="B4" s="122" t="s">
        <v>56</v>
      </c>
      <c r="C4" s="121" t="s">
        <v>56</v>
      </c>
      <c r="D4" s="123" t="s">
        <v>56</v>
      </c>
      <c r="E4" s="121" t="s">
        <v>56</v>
      </c>
      <c r="F4" s="123" t="s">
        <v>56</v>
      </c>
      <c r="G4" s="121" t="s">
        <v>56</v>
      </c>
      <c r="H4" s="123" t="s">
        <v>56</v>
      </c>
      <c r="I4" s="121" t="s">
        <v>63</v>
      </c>
      <c r="J4" s="114"/>
      <c r="K4" s="121" t="s">
        <v>56</v>
      </c>
      <c r="L4" s="6">
        <v>4</v>
      </c>
      <c r="N4" s="76" t="s">
        <v>7</v>
      </c>
      <c r="O4" s="77" t="s">
        <v>18</v>
      </c>
      <c r="Q4" s="89" t="s">
        <v>59</v>
      </c>
      <c r="T4" s="71">
        <v>1</v>
      </c>
      <c r="V4" s="113" t="s">
        <v>149</v>
      </c>
    </row>
    <row r="5" spans="1:23">
      <c r="A5" s="121" t="s">
        <v>169</v>
      </c>
      <c r="B5" s="122" t="s">
        <v>169</v>
      </c>
      <c r="C5" s="121" t="s">
        <v>169</v>
      </c>
      <c r="D5" s="123" t="s">
        <v>169</v>
      </c>
      <c r="E5" s="121" t="s">
        <v>169</v>
      </c>
      <c r="F5" s="123" t="s">
        <v>169</v>
      </c>
      <c r="G5" s="121" t="s">
        <v>169</v>
      </c>
      <c r="H5" s="123" t="s">
        <v>56</v>
      </c>
      <c r="I5" s="121" t="s">
        <v>63</v>
      </c>
      <c r="J5" s="112" t="s">
        <v>65</v>
      </c>
      <c r="K5" s="121" t="s">
        <v>169</v>
      </c>
      <c r="L5" s="6">
        <v>5</v>
      </c>
      <c r="N5" s="80" t="s">
        <v>8</v>
      </c>
      <c r="O5" s="75" t="s">
        <v>48</v>
      </c>
      <c r="Q5" s="127" t="s">
        <v>169</v>
      </c>
      <c r="T5" s="71">
        <v>1</v>
      </c>
      <c r="V5" s="115" t="s">
        <v>134</v>
      </c>
      <c r="W5" s="115" t="s">
        <v>150</v>
      </c>
    </row>
    <row r="6" spans="1:23">
      <c r="A6" s="121" t="s">
        <v>169</v>
      </c>
      <c r="B6" s="122" t="s">
        <v>169</v>
      </c>
      <c r="C6" s="121" t="s">
        <v>169</v>
      </c>
      <c r="D6" s="123" t="s">
        <v>169</v>
      </c>
      <c r="E6" s="121" t="s">
        <v>169</v>
      </c>
      <c r="F6" s="122" t="s">
        <v>169</v>
      </c>
      <c r="G6" s="121" t="s">
        <v>169</v>
      </c>
      <c r="H6" s="122" t="s">
        <v>56</v>
      </c>
      <c r="I6" s="121" t="s">
        <v>63</v>
      </c>
      <c r="J6" s="112">
        <v>1</v>
      </c>
      <c r="K6" s="121" t="s">
        <v>169</v>
      </c>
      <c r="L6" s="6">
        <v>6</v>
      </c>
      <c r="N6" s="80" t="s">
        <v>9</v>
      </c>
      <c r="O6" s="75" t="s">
        <v>49</v>
      </c>
      <c r="Q6" s="127" t="s">
        <v>171</v>
      </c>
      <c r="T6" s="71">
        <v>2</v>
      </c>
      <c r="V6" s="116" t="s">
        <v>135</v>
      </c>
      <c r="W6" s="115" t="s">
        <v>151</v>
      </c>
    </row>
    <row r="7" spans="1:23">
      <c r="A7" s="121" t="s">
        <v>169</v>
      </c>
      <c r="B7" s="122" t="s">
        <v>169</v>
      </c>
      <c r="C7" s="121" t="s">
        <v>169</v>
      </c>
      <c r="D7" s="123" t="s">
        <v>169</v>
      </c>
      <c r="E7" s="121" t="s">
        <v>169</v>
      </c>
      <c r="F7" s="123" t="s">
        <v>169</v>
      </c>
      <c r="G7" s="121" t="s">
        <v>169</v>
      </c>
      <c r="H7" s="123" t="s">
        <v>56</v>
      </c>
      <c r="I7" s="125" t="s">
        <v>63</v>
      </c>
      <c r="J7" s="112">
        <v>2</v>
      </c>
      <c r="K7" s="121" t="s">
        <v>169</v>
      </c>
      <c r="L7" s="6">
        <v>7</v>
      </c>
      <c r="N7" s="80" t="s">
        <v>10</v>
      </c>
      <c r="O7" s="75" t="s">
        <v>38</v>
      </c>
      <c r="Q7" s="127" t="s">
        <v>170</v>
      </c>
      <c r="T7" s="71">
        <v>2</v>
      </c>
      <c r="V7" s="116" t="s">
        <v>136</v>
      </c>
      <c r="W7" s="115" t="s">
        <v>152</v>
      </c>
    </row>
    <row r="8" spans="1:23">
      <c r="A8" s="121" t="s">
        <v>169</v>
      </c>
      <c r="B8" s="122" t="s">
        <v>169</v>
      </c>
      <c r="C8" s="121" t="s">
        <v>169</v>
      </c>
      <c r="D8" s="123" t="s">
        <v>169</v>
      </c>
      <c r="E8" s="121" t="s">
        <v>169</v>
      </c>
      <c r="F8" s="122" t="s">
        <v>169</v>
      </c>
      <c r="G8" s="121" t="s">
        <v>169</v>
      </c>
      <c r="H8" s="122" t="s">
        <v>56</v>
      </c>
      <c r="I8" s="121" t="s">
        <v>63</v>
      </c>
      <c r="J8" s="112">
        <v>3</v>
      </c>
      <c r="K8" s="121" t="s">
        <v>169</v>
      </c>
      <c r="L8" s="6">
        <v>8</v>
      </c>
      <c r="N8" s="80" t="s">
        <v>11</v>
      </c>
      <c r="O8" s="75" t="s">
        <v>37</v>
      </c>
      <c r="Q8" s="127" t="s">
        <v>175</v>
      </c>
      <c r="T8" s="71">
        <v>2</v>
      </c>
      <c r="V8" s="116" t="s">
        <v>137</v>
      </c>
      <c r="W8" s="115" t="s">
        <v>153</v>
      </c>
    </row>
    <row r="9" spans="1:23">
      <c r="A9" s="121" t="s">
        <v>169</v>
      </c>
      <c r="B9" s="122" t="s">
        <v>169</v>
      </c>
      <c r="C9" s="121" t="s">
        <v>169</v>
      </c>
      <c r="D9" s="123" t="s">
        <v>169</v>
      </c>
      <c r="E9" s="121" t="s">
        <v>169</v>
      </c>
      <c r="F9" s="123" t="s">
        <v>169</v>
      </c>
      <c r="G9" s="121" t="s">
        <v>169</v>
      </c>
      <c r="H9" s="123" t="s">
        <v>56</v>
      </c>
      <c r="I9" s="125" t="s">
        <v>63</v>
      </c>
      <c r="J9" s="112">
        <v>4</v>
      </c>
      <c r="K9" s="121" t="s">
        <v>169</v>
      </c>
      <c r="L9" s="6">
        <v>9</v>
      </c>
      <c r="N9" s="80" t="s">
        <v>12</v>
      </c>
      <c r="O9" s="75" t="s">
        <v>41</v>
      </c>
      <c r="Q9" s="127" t="s">
        <v>172</v>
      </c>
      <c r="T9" s="71">
        <v>3</v>
      </c>
      <c r="V9" s="116" t="s">
        <v>138</v>
      </c>
      <c r="W9" s="115" t="s">
        <v>154</v>
      </c>
    </row>
    <row r="10" spans="1:23">
      <c r="A10" s="121" t="s">
        <v>169</v>
      </c>
      <c r="B10" s="122" t="s">
        <v>169</v>
      </c>
      <c r="C10" s="121" t="s">
        <v>169</v>
      </c>
      <c r="D10" s="123" t="s">
        <v>169</v>
      </c>
      <c r="E10" s="121" t="s">
        <v>169</v>
      </c>
      <c r="F10" s="122" t="s">
        <v>169</v>
      </c>
      <c r="G10" s="121" t="s">
        <v>169</v>
      </c>
      <c r="H10" s="123" t="s">
        <v>56</v>
      </c>
      <c r="I10" s="125" t="s">
        <v>63</v>
      </c>
      <c r="J10" s="112">
        <v>5</v>
      </c>
      <c r="K10" s="121" t="s">
        <v>169</v>
      </c>
      <c r="L10" s="6">
        <v>10</v>
      </c>
      <c r="N10" s="80" t="s">
        <v>34</v>
      </c>
      <c r="O10" s="75" t="s">
        <v>42</v>
      </c>
      <c r="Q10" s="127" t="s">
        <v>174</v>
      </c>
      <c r="T10" s="71">
        <v>3</v>
      </c>
      <c r="V10" s="116" t="s">
        <v>139</v>
      </c>
      <c r="W10" s="115" t="s">
        <v>155</v>
      </c>
    </row>
    <row r="11" spans="1:23">
      <c r="A11" s="121" t="s">
        <v>169</v>
      </c>
      <c r="B11" s="122" t="s">
        <v>169</v>
      </c>
      <c r="C11" s="121" t="s">
        <v>169</v>
      </c>
      <c r="D11" s="123" t="s">
        <v>169</v>
      </c>
      <c r="E11" s="121" t="s">
        <v>169</v>
      </c>
      <c r="F11" s="123" t="s">
        <v>169</v>
      </c>
      <c r="G11" s="121" t="s">
        <v>169</v>
      </c>
      <c r="H11" s="123" t="s">
        <v>56</v>
      </c>
      <c r="I11" s="125" t="s">
        <v>63</v>
      </c>
      <c r="J11" s="112">
        <v>6</v>
      </c>
      <c r="K11" s="121" t="s">
        <v>169</v>
      </c>
      <c r="L11" s="6">
        <v>11</v>
      </c>
      <c r="N11" s="80" t="s">
        <v>286</v>
      </c>
      <c r="O11" s="75" t="s">
        <v>43</v>
      </c>
      <c r="Q11" s="127" t="s">
        <v>173</v>
      </c>
      <c r="T11" s="71">
        <v>3</v>
      </c>
      <c r="V11" s="116" t="s">
        <v>140</v>
      </c>
      <c r="W11" s="115" t="s">
        <v>156</v>
      </c>
    </row>
    <row r="12" spans="1:23">
      <c r="A12" s="121" t="s">
        <v>175</v>
      </c>
      <c r="B12" s="123" t="s">
        <v>175</v>
      </c>
      <c r="C12" s="121" t="s">
        <v>175</v>
      </c>
      <c r="D12" s="123" t="s">
        <v>175</v>
      </c>
      <c r="E12" s="121" t="s">
        <v>170</v>
      </c>
      <c r="F12" s="123" t="s">
        <v>170</v>
      </c>
      <c r="G12" s="125" t="s">
        <v>171</v>
      </c>
      <c r="H12" s="123" t="s">
        <v>56</v>
      </c>
      <c r="I12" s="125" t="s">
        <v>63</v>
      </c>
      <c r="J12" s="112">
        <v>7</v>
      </c>
      <c r="K12" s="121" t="s">
        <v>170</v>
      </c>
      <c r="L12" s="6">
        <v>12</v>
      </c>
      <c r="N12" s="80" t="s">
        <v>51</v>
      </c>
      <c r="O12" s="75" t="s">
        <v>44</v>
      </c>
      <c r="Q12"/>
      <c r="T12" s="71">
        <v>3</v>
      </c>
      <c r="V12" s="116" t="s">
        <v>141</v>
      </c>
      <c r="W12" s="115" t="s">
        <v>157</v>
      </c>
    </row>
    <row r="13" spans="1:23">
      <c r="A13" s="121" t="s">
        <v>175</v>
      </c>
      <c r="B13" s="123" t="s">
        <v>175</v>
      </c>
      <c r="C13" s="121" t="s">
        <v>175</v>
      </c>
      <c r="D13" s="123" t="s">
        <v>175</v>
      </c>
      <c r="E13" s="121" t="s">
        <v>170</v>
      </c>
      <c r="F13" s="123" t="s">
        <v>170</v>
      </c>
      <c r="G13" s="125" t="s">
        <v>171</v>
      </c>
      <c r="H13" s="123" t="s">
        <v>56</v>
      </c>
      <c r="I13" s="125" t="s">
        <v>63</v>
      </c>
      <c r="J13" s="112">
        <v>8</v>
      </c>
      <c r="K13" s="121" t="s">
        <v>170</v>
      </c>
      <c r="L13" s="6">
        <v>13</v>
      </c>
      <c r="N13" s="80" t="s">
        <v>57</v>
      </c>
      <c r="O13" s="75" t="s">
        <v>45</v>
      </c>
      <c r="Q13" s="90" t="s">
        <v>60</v>
      </c>
      <c r="T13" s="71">
        <v>4</v>
      </c>
      <c r="V13" s="116" t="s">
        <v>142</v>
      </c>
      <c r="W13" s="115" t="s">
        <v>158</v>
      </c>
    </row>
    <row r="14" spans="1:23">
      <c r="A14" s="121" t="s">
        <v>175</v>
      </c>
      <c r="B14" s="123" t="s">
        <v>175</v>
      </c>
      <c r="C14" s="121" t="s">
        <v>175</v>
      </c>
      <c r="D14" s="123" t="s">
        <v>175</v>
      </c>
      <c r="E14" s="121" t="s">
        <v>170</v>
      </c>
      <c r="F14" s="123" t="s">
        <v>170</v>
      </c>
      <c r="G14" s="125" t="s">
        <v>172</v>
      </c>
      <c r="H14" s="123" t="s">
        <v>56</v>
      </c>
      <c r="I14" s="125" t="s">
        <v>63</v>
      </c>
      <c r="J14" s="112">
        <v>9</v>
      </c>
      <c r="K14" s="121" t="s">
        <v>170</v>
      </c>
      <c r="L14" s="6">
        <v>14</v>
      </c>
      <c r="N14" s="80" t="s">
        <v>287</v>
      </c>
      <c r="O14" s="75" t="s">
        <v>46</v>
      </c>
      <c r="Q14" s="94" t="s">
        <v>129</v>
      </c>
      <c r="T14" s="71">
        <v>4</v>
      </c>
      <c r="V14" s="116" t="s">
        <v>143</v>
      </c>
      <c r="W14" s="115" t="s">
        <v>159</v>
      </c>
    </row>
    <row r="15" spans="1:23">
      <c r="A15" s="121" t="s">
        <v>175</v>
      </c>
      <c r="B15" s="123" t="s">
        <v>175</v>
      </c>
      <c r="C15" s="125" t="s">
        <v>175</v>
      </c>
      <c r="D15" s="123" t="s">
        <v>175</v>
      </c>
      <c r="E15" s="125" t="s">
        <v>174</v>
      </c>
      <c r="F15" s="123" t="s">
        <v>174</v>
      </c>
      <c r="G15" s="125" t="s">
        <v>172</v>
      </c>
      <c r="H15" s="123" t="s">
        <v>56</v>
      </c>
      <c r="I15" s="125" t="s">
        <v>63</v>
      </c>
      <c r="J15" s="112">
        <v>10</v>
      </c>
      <c r="K15" s="125" t="s">
        <v>174</v>
      </c>
      <c r="L15" s="6">
        <v>15</v>
      </c>
      <c r="N15" s="80" t="s">
        <v>288</v>
      </c>
      <c r="O15" s="75" t="s">
        <v>47</v>
      </c>
      <c r="Q15" s="94" t="s">
        <v>130</v>
      </c>
      <c r="T15" s="71">
        <v>4</v>
      </c>
      <c r="V15" s="116" t="s">
        <v>144</v>
      </c>
      <c r="W15" s="115" t="s">
        <v>160</v>
      </c>
    </row>
    <row r="16" spans="1:23">
      <c r="A16" s="121" t="s">
        <v>175</v>
      </c>
      <c r="B16" s="123" t="s">
        <v>175</v>
      </c>
      <c r="C16" s="125" t="s">
        <v>175</v>
      </c>
      <c r="D16" s="123" t="s">
        <v>175</v>
      </c>
      <c r="E16" s="125" t="s">
        <v>174</v>
      </c>
      <c r="F16" s="123" t="s">
        <v>174</v>
      </c>
      <c r="G16" s="125" t="s">
        <v>173</v>
      </c>
      <c r="H16" s="123" t="s">
        <v>56</v>
      </c>
      <c r="I16" s="125" t="s">
        <v>63</v>
      </c>
      <c r="J16" s="112">
        <v>11</v>
      </c>
      <c r="K16" s="125" t="s">
        <v>174</v>
      </c>
      <c r="L16" s="6">
        <v>16</v>
      </c>
      <c r="N16" s="80" t="s">
        <v>289</v>
      </c>
      <c r="Q16" s="94" t="s">
        <v>131</v>
      </c>
      <c r="T16" s="71">
        <v>4</v>
      </c>
      <c r="V16" s="116" t="s">
        <v>145</v>
      </c>
      <c r="W16" s="115" t="s">
        <v>161</v>
      </c>
    </row>
    <row r="17" spans="1:23">
      <c r="A17" s="121" t="s">
        <v>175</v>
      </c>
      <c r="B17" s="123" t="s">
        <v>175</v>
      </c>
      <c r="C17" s="125" t="s">
        <v>175</v>
      </c>
      <c r="D17" s="123" t="s">
        <v>175</v>
      </c>
      <c r="E17" s="125" t="s">
        <v>174</v>
      </c>
      <c r="F17" s="123" t="s">
        <v>174</v>
      </c>
      <c r="G17" s="125" t="s">
        <v>173</v>
      </c>
      <c r="H17" s="123" t="s">
        <v>56</v>
      </c>
      <c r="I17" s="125" t="s">
        <v>63</v>
      </c>
      <c r="J17" s="112">
        <v>12</v>
      </c>
      <c r="K17" s="125" t="s">
        <v>174</v>
      </c>
      <c r="L17" s="6">
        <v>17</v>
      </c>
      <c r="N17" s="6"/>
      <c r="Q17" s="94" t="s">
        <v>132</v>
      </c>
      <c r="T17" s="71">
        <v>5</v>
      </c>
      <c r="V17" s="116" t="s">
        <v>146</v>
      </c>
      <c r="W17" s="115" t="s">
        <v>162</v>
      </c>
    </row>
    <row r="18" spans="1:23">
      <c r="A18" s="121" t="s">
        <v>175</v>
      </c>
      <c r="B18" s="123" t="s">
        <v>175</v>
      </c>
      <c r="C18" s="125" t="s">
        <v>175</v>
      </c>
      <c r="D18" s="123" t="s">
        <v>175</v>
      </c>
      <c r="E18" s="125" t="s">
        <v>174</v>
      </c>
      <c r="F18" s="123" t="s">
        <v>174</v>
      </c>
      <c r="G18" s="125" t="s">
        <v>173</v>
      </c>
      <c r="H18" s="123" t="s">
        <v>56</v>
      </c>
      <c r="I18" s="125" t="s">
        <v>63</v>
      </c>
      <c r="J18" s="112">
        <v>13</v>
      </c>
      <c r="K18" s="125" t="s">
        <v>174</v>
      </c>
      <c r="L18" s="6">
        <v>18</v>
      </c>
      <c r="N18" s="6"/>
      <c r="Q18" s="91" t="s">
        <v>61</v>
      </c>
      <c r="T18" s="71">
        <v>5</v>
      </c>
      <c r="V18" s="116" t="s">
        <v>147</v>
      </c>
      <c r="W18" s="115" t="s">
        <v>163</v>
      </c>
    </row>
    <row r="19" spans="1:23">
      <c r="A19" s="121" t="s">
        <v>175</v>
      </c>
      <c r="B19" s="123" t="s">
        <v>175</v>
      </c>
      <c r="C19" s="125" t="s">
        <v>175</v>
      </c>
      <c r="D19" s="123" t="s">
        <v>175</v>
      </c>
      <c r="E19" s="125" t="s">
        <v>174</v>
      </c>
      <c r="F19" s="123" t="s">
        <v>174</v>
      </c>
      <c r="G19" s="125" t="s">
        <v>173</v>
      </c>
      <c r="H19" s="123" t="s">
        <v>56</v>
      </c>
      <c r="I19" s="125" t="s">
        <v>63</v>
      </c>
      <c r="J19" s="112">
        <v>14</v>
      </c>
      <c r="K19" s="125" t="s">
        <v>174</v>
      </c>
      <c r="L19" s="6">
        <v>19</v>
      </c>
      <c r="N19" s="78" t="s">
        <v>13</v>
      </c>
      <c r="O19" s="84" t="s">
        <v>19</v>
      </c>
      <c r="Q19" s="93" t="s">
        <v>113</v>
      </c>
      <c r="T19" s="71">
        <v>5</v>
      </c>
      <c r="V19" s="116" t="s">
        <v>148</v>
      </c>
      <c r="W19" s="115" t="s">
        <v>164</v>
      </c>
    </row>
    <row r="20" spans="1:23">
      <c r="A20" s="125" t="s">
        <v>63</v>
      </c>
      <c r="B20" s="123" t="s">
        <v>63</v>
      </c>
      <c r="C20" s="125" t="s">
        <v>63</v>
      </c>
      <c r="D20" s="123" t="s">
        <v>63</v>
      </c>
      <c r="E20" s="125" t="s">
        <v>63</v>
      </c>
      <c r="F20" s="123" t="s">
        <v>63</v>
      </c>
      <c r="G20" s="125" t="s">
        <v>63</v>
      </c>
      <c r="H20" s="123" t="s">
        <v>63</v>
      </c>
      <c r="I20" s="125" t="s">
        <v>63</v>
      </c>
      <c r="K20" s="125" t="s">
        <v>63</v>
      </c>
      <c r="L20" s="6">
        <v>20</v>
      </c>
      <c r="N20" s="81" t="s">
        <v>14</v>
      </c>
      <c r="O20" s="86" t="s">
        <v>20</v>
      </c>
      <c r="Q20" s="91" t="s">
        <v>20</v>
      </c>
      <c r="T20" s="71">
        <v>5</v>
      </c>
    </row>
    <row r="21" spans="1:23">
      <c r="A21" s="125" t="s">
        <v>63</v>
      </c>
      <c r="B21" s="123" t="s">
        <v>63</v>
      </c>
      <c r="C21" s="125" t="s">
        <v>63</v>
      </c>
      <c r="D21" s="123" t="s">
        <v>63</v>
      </c>
      <c r="E21" s="125" t="s">
        <v>63</v>
      </c>
      <c r="F21" s="123" t="s">
        <v>63</v>
      </c>
      <c r="G21" s="125" t="s">
        <v>63</v>
      </c>
      <c r="H21" s="123" t="s">
        <v>63</v>
      </c>
      <c r="I21" s="125" t="s">
        <v>63</v>
      </c>
      <c r="K21" s="125" t="s">
        <v>63</v>
      </c>
      <c r="L21" s="6">
        <v>21</v>
      </c>
      <c r="N21" s="81" t="s">
        <v>15</v>
      </c>
      <c r="O21" s="86" t="s">
        <v>5</v>
      </c>
      <c r="Q21"/>
    </row>
    <row r="22" spans="1:23">
      <c r="A22" s="125" t="s">
        <v>63</v>
      </c>
      <c r="B22" s="123" t="s">
        <v>63</v>
      </c>
      <c r="C22" s="125" t="s">
        <v>63</v>
      </c>
      <c r="D22" s="123" t="s">
        <v>63</v>
      </c>
      <c r="E22" s="125" t="s">
        <v>63</v>
      </c>
      <c r="F22" s="123" t="s">
        <v>63</v>
      </c>
      <c r="G22" s="125" t="s">
        <v>63</v>
      </c>
      <c r="H22" s="123" t="s">
        <v>63</v>
      </c>
      <c r="I22" s="125" t="s">
        <v>63</v>
      </c>
      <c r="K22" s="125" t="s">
        <v>63</v>
      </c>
      <c r="L22" s="6">
        <v>22</v>
      </c>
      <c r="N22" s="81" t="s">
        <v>16</v>
      </c>
      <c r="O22" s="86" t="s">
        <v>21</v>
      </c>
      <c r="Q22" s="92" t="s">
        <v>70</v>
      </c>
    </row>
    <row r="23" spans="1:23">
      <c r="A23" s="125" t="s">
        <v>63</v>
      </c>
      <c r="B23" s="123" t="s">
        <v>63</v>
      </c>
      <c r="C23" s="125" t="s">
        <v>63</v>
      </c>
      <c r="D23" s="123" t="s">
        <v>63</v>
      </c>
      <c r="E23" s="125" t="s">
        <v>63</v>
      </c>
      <c r="F23" s="123" t="s">
        <v>63</v>
      </c>
      <c r="G23" s="125" t="s">
        <v>63</v>
      </c>
      <c r="H23" s="123" t="s">
        <v>63</v>
      </c>
      <c r="I23" s="125" t="s">
        <v>63</v>
      </c>
      <c r="K23" s="125" t="s">
        <v>63</v>
      </c>
      <c r="L23" s="6">
        <v>23</v>
      </c>
      <c r="N23" s="87"/>
      <c r="O23" s="86" t="s">
        <v>22</v>
      </c>
      <c r="Q23" s="70" t="s">
        <v>122</v>
      </c>
    </row>
    <row r="24" spans="1:23">
      <c r="A24" s="125" t="s">
        <v>63</v>
      </c>
      <c r="B24" s="123" t="s">
        <v>63</v>
      </c>
      <c r="C24" s="125" t="s">
        <v>63</v>
      </c>
      <c r="D24" s="123" t="s">
        <v>63</v>
      </c>
      <c r="E24" s="125" t="s">
        <v>63</v>
      </c>
      <c r="F24" s="123" t="s">
        <v>63</v>
      </c>
      <c r="G24" s="125" t="s">
        <v>63</v>
      </c>
      <c r="H24" s="123" t="s">
        <v>63</v>
      </c>
      <c r="I24" s="125" t="s">
        <v>63</v>
      </c>
      <c r="K24" s="125" t="s">
        <v>63</v>
      </c>
      <c r="L24" s="6">
        <v>24</v>
      </c>
      <c r="N24" s="79" t="s">
        <v>17</v>
      </c>
      <c r="O24" s="86" t="s">
        <v>23</v>
      </c>
      <c r="Q24" s="70" t="s">
        <v>124</v>
      </c>
    </row>
    <row r="25" spans="1:23">
      <c r="A25" s="125" t="s">
        <v>63</v>
      </c>
      <c r="B25" s="123" t="s">
        <v>63</v>
      </c>
      <c r="C25" s="125" t="s">
        <v>63</v>
      </c>
      <c r="D25" s="123" t="s">
        <v>63</v>
      </c>
      <c r="E25" s="125" t="s">
        <v>63</v>
      </c>
      <c r="F25" s="123" t="s">
        <v>63</v>
      </c>
      <c r="G25" s="125" t="s">
        <v>63</v>
      </c>
      <c r="H25" s="123" t="s">
        <v>63</v>
      </c>
      <c r="I25" s="125" t="s">
        <v>63</v>
      </c>
      <c r="K25" s="125" t="s">
        <v>63</v>
      </c>
      <c r="L25" s="6">
        <v>25</v>
      </c>
      <c r="N25" s="82" t="s">
        <v>16</v>
      </c>
      <c r="O25" s="86" t="s">
        <v>24</v>
      </c>
      <c r="Q25" s="70" t="s">
        <v>123</v>
      </c>
    </row>
    <row r="26" spans="1:23">
      <c r="A26" s="125" t="s">
        <v>63</v>
      </c>
      <c r="B26" s="123" t="s">
        <v>63</v>
      </c>
      <c r="C26" s="125" t="s">
        <v>63</v>
      </c>
      <c r="D26" s="123" t="s">
        <v>63</v>
      </c>
      <c r="E26" s="125" t="s">
        <v>63</v>
      </c>
      <c r="F26" s="123" t="s">
        <v>63</v>
      </c>
      <c r="G26" s="125" t="s">
        <v>63</v>
      </c>
      <c r="H26" s="123" t="s">
        <v>63</v>
      </c>
      <c r="I26" s="125" t="s">
        <v>63</v>
      </c>
      <c r="K26" s="125" t="s">
        <v>63</v>
      </c>
      <c r="L26" s="6">
        <v>26</v>
      </c>
      <c r="N26" s="82" t="s">
        <v>15</v>
      </c>
      <c r="O26" s="86" t="s">
        <v>25</v>
      </c>
      <c r="Q26" s="73"/>
    </row>
    <row r="27" spans="1:23">
      <c r="A27" s="125" t="s">
        <v>63</v>
      </c>
      <c r="B27" s="123" t="s">
        <v>63</v>
      </c>
      <c r="C27" s="125" t="s">
        <v>63</v>
      </c>
      <c r="D27" s="123" t="s">
        <v>63</v>
      </c>
      <c r="E27" s="125" t="s">
        <v>63</v>
      </c>
      <c r="F27" s="123" t="s">
        <v>63</v>
      </c>
      <c r="G27" s="125" t="s">
        <v>63</v>
      </c>
      <c r="H27" s="123" t="s">
        <v>63</v>
      </c>
      <c r="I27" s="125" t="s">
        <v>63</v>
      </c>
      <c r="K27" s="125" t="s">
        <v>63</v>
      </c>
      <c r="L27" s="6">
        <v>27</v>
      </c>
      <c r="Q27"/>
    </row>
    <row r="28" spans="1:23">
      <c r="A28" s="125" t="s">
        <v>63</v>
      </c>
      <c r="B28" s="123" t="s">
        <v>63</v>
      </c>
      <c r="C28" s="125" t="s">
        <v>63</v>
      </c>
      <c r="D28" s="123" t="s">
        <v>63</v>
      </c>
      <c r="E28" s="125" t="s">
        <v>63</v>
      </c>
      <c r="F28" s="123" t="s">
        <v>63</v>
      </c>
      <c r="G28" s="125" t="s">
        <v>63</v>
      </c>
      <c r="H28" s="123" t="s">
        <v>63</v>
      </c>
      <c r="I28" s="125" t="s">
        <v>63</v>
      </c>
      <c r="K28" s="125" t="s">
        <v>63</v>
      </c>
      <c r="L28" s="6">
        <v>28</v>
      </c>
      <c r="N28" s="83" t="s">
        <v>26</v>
      </c>
      <c r="Q28" s="92" t="s">
        <v>114</v>
      </c>
    </row>
    <row r="29" spans="1:23">
      <c r="A29" s="125" t="s">
        <v>63</v>
      </c>
      <c r="B29" s="123" t="s">
        <v>63</v>
      </c>
      <c r="C29" s="125" t="s">
        <v>63</v>
      </c>
      <c r="D29" s="123" t="s">
        <v>63</v>
      </c>
      <c r="E29" s="125" t="s">
        <v>63</v>
      </c>
      <c r="F29" s="123" t="s">
        <v>63</v>
      </c>
      <c r="G29" s="125" t="s">
        <v>63</v>
      </c>
      <c r="H29" s="123" t="s">
        <v>63</v>
      </c>
      <c r="I29" s="125" t="s">
        <v>63</v>
      </c>
      <c r="K29" s="125" t="s">
        <v>63</v>
      </c>
      <c r="L29" s="6">
        <v>29</v>
      </c>
      <c r="N29" s="85" t="s">
        <v>34</v>
      </c>
      <c r="Q29" s="73" t="s">
        <v>107</v>
      </c>
    </row>
    <row r="30" spans="1:23">
      <c r="A30" s="125" t="s">
        <v>63</v>
      </c>
      <c r="B30" s="123" t="s">
        <v>63</v>
      </c>
      <c r="C30" s="125" t="s">
        <v>63</v>
      </c>
      <c r="D30" s="123" t="s">
        <v>63</v>
      </c>
      <c r="E30" s="125" t="s">
        <v>63</v>
      </c>
      <c r="F30" s="123" t="s">
        <v>63</v>
      </c>
      <c r="G30" s="125" t="s">
        <v>63</v>
      </c>
      <c r="H30" s="123" t="s">
        <v>63</v>
      </c>
      <c r="I30" s="125" t="s">
        <v>63</v>
      </c>
      <c r="K30" s="125" t="s">
        <v>63</v>
      </c>
      <c r="L30" s="6">
        <v>30</v>
      </c>
      <c r="N30" s="85" t="s">
        <v>39</v>
      </c>
      <c r="Q30" s="73"/>
    </row>
    <row r="31" spans="1:23">
      <c r="A31" s="125" t="s">
        <v>63</v>
      </c>
      <c r="B31" s="123" t="s">
        <v>63</v>
      </c>
      <c r="C31" s="125" t="s">
        <v>63</v>
      </c>
      <c r="D31" s="123" t="s">
        <v>63</v>
      </c>
      <c r="E31" s="125" t="s">
        <v>63</v>
      </c>
      <c r="F31" s="123" t="s">
        <v>63</v>
      </c>
      <c r="G31" s="125" t="s">
        <v>63</v>
      </c>
      <c r="H31" s="123" t="s">
        <v>63</v>
      </c>
      <c r="I31" s="125" t="s">
        <v>63</v>
      </c>
      <c r="K31" s="125" t="s">
        <v>63</v>
      </c>
      <c r="L31" s="6">
        <v>31</v>
      </c>
      <c r="Q31"/>
    </row>
    <row r="32" spans="1:23">
      <c r="A32" s="125" t="s">
        <v>63</v>
      </c>
      <c r="B32" s="123" t="s">
        <v>63</v>
      </c>
      <c r="C32" s="125" t="s">
        <v>63</v>
      </c>
      <c r="D32" s="123" t="s">
        <v>63</v>
      </c>
      <c r="E32" s="125" t="s">
        <v>63</v>
      </c>
      <c r="F32" s="123" t="s">
        <v>63</v>
      </c>
      <c r="G32" s="125" t="s">
        <v>63</v>
      </c>
      <c r="H32" s="123" t="s">
        <v>63</v>
      </c>
      <c r="I32" s="125" t="s">
        <v>63</v>
      </c>
      <c r="K32" s="125" t="s">
        <v>63</v>
      </c>
      <c r="L32" s="6">
        <v>32</v>
      </c>
      <c r="Q32"/>
    </row>
    <row r="33" spans="1:17">
      <c r="A33" s="125" t="s">
        <v>63</v>
      </c>
      <c r="B33" s="123" t="s">
        <v>63</v>
      </c>
      <c r="C33" s="125" t="s">
        <v>63</v>
      </c>
      <c r="D33" s="123" t="s">
        <v>63</v>
      </c>
      <c r="E33" s="125" t="s">
        <v>63</v>
      </c>
      <c r="F33" s="123" t="s">
        <v>63</v>
      </c>
      <c r="G33" s="125" t="s">
        <v>63</v>
      </c>
      <c r="H33" s="123" t="s">
        <v>63</v>
      </c>
      <c r="I33" s="125" t="s">
        <v>63</v>
      </c>
      <c r="K33" s="125" t="s">
        <v>63</v>
      </c>
      <c r="L33" s="6">
        <v>33</v>
      </c>
      <c r="Q33" s="73"/>
    </row>
    <row r="34" spans="1:17">
      <c r="A34" s="125" t="s">
        <v>63</v>
      </c>
      <c r="B34" s="123" t="s">
        <v>63</v>
      </c>
      <c r="C34" s="125" t="s">
        <v>63</v>
      </c>
      <c r="D34" s="123" t="s">
        <v>63</v>
      </c>
      <c r="E34" s="125" t="s">
        <v>63</v>
      </c>
      <c r="F34" s="123" t="s">
        <v>63</v>
      </c>
      <c r="G34" s="125" t="s">
        <v>63</v>
      </c>
      <c r="H34" s="123" t="s">
        <v>63</v>
      </c>
      <c r="I34" s="125" t="s">
        <v>63</v>
      </c>
      <c r="K34" s="125" t="s">
        <v>63</v>
      </c>
      <c r="L34" s="6">
        <v>34</v>
      </c>
    </row>
    <row r="35" spans="1:17">
      <c r="A35" s="125" t="s">
        <v>63</v>
      </c>
      <c r="B35" s="123" t="s">
        <v>63</v>
      </c>
      <c r="C35" s="125" t="s">
        <v>63</v>
      </c>
      <c r="D35" s="123" t="s">
        <v>63</v>
      </c>
      <c r="E35" s="125" t="s">
        <v>63</v>
      </c>
      <c r="F35" s="123" t="s">
        <v>63</v>
      </c>
      <c r="G35" s="125" t="s">
        <v>63</v>
      </c>
      <c r="H35" s="123" t="s">
        <v>63</v>
      </c>
      <c r="I35" s="125" t="s">
        <v>63</v>
      </c>
      <c r="K35" s="125" t="s">
        <v>63</v>
      </c>
      <c r="L35" s="6">
        <v>35</v>
      </c>
    </row>
    <row r="36" spans="1:17">
      <c r="A36" s="125" t="s">
        <v>63</v>
      </c>
      <c r="B36" s="123" t="s">
        <v>63</v>
      </c>
      <c r="C36" s="125" t="s">
        <v>63</v>
      </c>
      <c r="D36" s="123" t="s">
        <v>63</v>
      </c>
      <c r="E36" s="125" t="s">
        <v>63</v>
      </c>
      <c r="F36" s="123" t="s">
        <v>63</v>
      </c>
      <c r="G36" s="125" t="s">
        <v>63</v>
      </c>
      <c r="H36" s="123" t="s">
        <v>63</v>
      </c>
      <c r="I36" s="125" t="s">
        <v>63</v>
      </c>
      <c r="K36" s="125" t="s">
        <v>63</v>
      </c>
      <c r="L36" s="6">
        <v>36</v>
      </c>
    </row>
    <row r="37" spans="1:17">
      <c r="A37" s="125" t="s">
        <v>63</v>
      </c>
      <c r="B37" s="123" t="s">
        <v>63</v>
      </c>
      <c r="C37" s="125" t="s">
        <v>63</v>
      </c>
      <c r="D37" s="123" t="s">
        <v>63</v>
      </c>
      <c r="E37" s="125" t="s">
        <v>63</v>
      </c>
      <c r="F37" s="123" t="s">
        <v>63</v>
      </c>
      <c r="G37" s="125" t="s">
        <v>63</v>
      </c>
      <c r="H37" s="123" t="s">
        <v>63</v>
      </c>
      <c r="I37" s="125" t="s">
        <v>63</v>
      </c>
      <c r="K37" s="125" t="s">
        <v>63</v>
      </c>
      <c r="L37" s="6">
        <v>37</v>
      </c>
    </row>
    <row r="38" spans="1:17">
      <c r="A38" s="125" t="s">
        <v>63</v>
      </c>
      <c r="B38" s="123" t="s">
        <v>63</v>
      </c>
      <c r="C38" s="125" t="s">
        <v>63</v>
      </c>
      <c r="D38" s="123" t="s">
        <v>63</v>
      </c>
      <c r="E38" s="125" t="s">
        <v>63</v>
      </c>
      <c r="F38" s="123" t="s">
        <v>63</v>
      </c>
      <c r="G38" s="125" t="s">
        <v>63</v>
      </c>
      <c r="H38" s="123" t="s">
        <v>63</v>
      </c>
      <c r="I38" s="125" t="s">
        <v>63</v>
      </c>
      <c r="K38" s="125" t="s">
        <v>63</v>
      </c>
      <c r="L38" s="6">
        <v>38</v>
      </c>
    </row>
    <row r="39" spans="1:17">
      <c r="A39" s="125" t="s">
        <v>63</v>
      </c>
      <c r="B39" s="123" t="s">
        <v>63</v>
      </c>
      <c r="C39" s="125" t="s">
        <v>63</v>
      </c>
      <c r="D39" s="123" t="s">
        <v>63</v>
      </c>
      <c r="E39" s="125" t="s">
        <v>63</v>
      </c>
      <c r="F39" s="123" t="s">
        <v>63</v>
      </c>
      <c r="G39" s="125" t="s">
        <v>63</v>
      </c>
      <c r="H39" s="123" t="s">
        <v>63</v>
      </c>
      <c r="I39" s="125" t="s">
        <v>63</v>
      </c>
      <c r="K39" s="125" t="s">
        <v>63</v>
      </c>
      <c r="L39" s="6">
        <v>39</v>
      </c>
    </row>
    <row r="40" spans="1:17">
      <c r="A40" s="125" t="s">
        <v>63</v>
      </c>
      <c r="B40" s="123" t="s">
        <v>63</v>
      </c>
      <c r="C40" s="125" t="s">
        <v>63</v>
      </c>
      <c r="D40" s="123" t="s">
        <v>63</v>
      </c>
      <c r="E40" s="125" t="s">
        <v>63</v>
      </c>
      <c r="F40" s="123" t="s">
        <v>63</v>
      </c>
      <c r="G40" s="125" t="s">
        <v>63</v>
      </c>
      <c r="H40" s="123" t="s">
        <v>63</v>
      </c>
      <c r="I40" s="125" t="s">
        <v>63</v>
      </c>
      <c r="K40" s="125" t="s">
        <v>63</v>
      </c>
      <c r="L40" s="6">
        <v>40</v>
      </c>
    </row>
    <row r="41" spans="1:17">
      <c r="A41" s="125" t="s">
        <v>63</v>
      </c>
      <c r="B41" s="123" t="s">
        <v>63</v>
      </c>
      <c r="C41" s="125" t="s">
        <v>63</v>
      </c>
      <c r="D41" s="123" t="s">
        <v>63</v>
      </c>
      <c r="E41" s="125" t="s">
        <v>63</v>
      </c>
      <c r="F41" s="123" t="s">
        <v>63</v>
      </c>
      <c r="G41" s="125" t="s">
        <v>63</v>
      </c>
      <c r="H41" s="123" t="s">
        <v>63</v>
      </c>
      <c r="I41" s="125" t="s">
        <v>63</v>
      </c>
      <c r="K41" s="125" t="s">
        <v>63</v>
      </c>
      <c r="L41" s="6">
        <v>41</v>
      </c>
    </row>
    <row r="42" spans="1:17">
      <c r="A42" s="125" t="s">
        <v>63</v>
      </c>
      <c r="B42" s="123" t="s">
        <v>63</v>
      </c>
      <c r="C42" s="125" t="s">
        <v>63</v>
      </c>
      <c r="D42" s="123" t="s">
        <v>63</v>
      </c>
      <c r="E42" s="125" t="s">
        <v>63</v>
      </c>
      <c r="F42" s="123" t="s">
        <v>63</v>
      </c>
      <c r="G42" s="125" t="s">
        <v>63</v>
      </c>
      <c r="H42" s="123" t="s">
        <v>63</v>
      </c>
      <c r="I42" s="125" t="s">
        <v>63</v>
      </c>
      <c r="K42" s="125" t="s">
        <v>63</v>
      </c>
      <c r="L42" s="6">
        <v>42</v>
      </c>
    </row>
    <row r="43" spans="1:17">
      <c r="A43" s="125" t="s">
        <v>63</v>
      </c>
      <c r="B43" s="123" t="s">
        <v>63</v>
      </c>
      <c r="C43" s="125" t="s">
        <v>63</v>
      </c>
      <c r="D43" s="123" t="s">
        <v>63</v>
      </c>
      <c r="E43" s="125" t="s">
        <v>63</v>
      </c>
      <c r="F43" s="123" t="s">
        <v>63</v>
      </c>
      <c r="G43" s="125" t="s">
        <v>63</v>
      </c>
      <c r="H43" s="123" t="s">
        <v>63</v>
      </c>
      <c r="I43" s="125" t="s">
        <v>63</v>
      </c>
      <c r="K43" s="125" t="s">
        <v>63</v>
      </c>
      <c r="L43" s="6">
        <v>43</v>
      </c>
    </row>
    <row r="44" spans="1:17">
      <c r="A44" s="125" t="s">
        <v>63</v>
      </c>
      <c r="B44" s="123" t="s">
        <v>63</v>
      </c>
      <c r="C44" s="125" t="s">
        <v>63</v>
      </c>
      <c r="D44" s="123" t="s">
        <v>63</v>
      </c>
      <c r="E44" s="125" t="s">
        <v>63</v>
      </c>
      <c r="F44" s="123" t="s">
        <v>63</v>
      </c>
      <c r="G44" s="125" t="s">
        <v>63</v>
      </c>
      <c r="H44" s="123" t="s">
        <v>63</v>
      </c>
      <c r="I44" s="125" t="s">
        <v>63</v>
      </c>
      <c r="K44" s="125" t="s">
        <v>63</v>
      </c>
      <c r="L44" s="6">
        <v>44</v>
      </c>
    </row>
    <row r="45" spans="1:17">
      <c r="A45" s="125" t="s">
        <v>63</v>
      </c>
      <c r="B45" s="123" t="s">
        <v>63</v>
      </c>
      <c r="C45" s="125" t="s">
        <v>63</v>
      </c>
      <c r="D45" s="123" t="s">
        <v>63</v>
      </c>
      <c r="E45" s="125" t="s">
        <v>63</v>
      </c>
      <c r="F45" s="123" t="s">
        <v>63</v>
      </c>
      <c r="G45" s="125" t="s">
        <v>63</v>
      </c>
      <c r="H45" s="123" t="s">
        <v>63</v>
      </c>
      <c r="I45" s="125" t="s">
        <v>63</v>
      </c>
      <c r="K45" s="125" t="s">
        <v>63</v>
      </c>
      <c r="L45" s="6">
        <v>45</v>
      </c>
    </row>
    <row r="46" spans="1:17">
      <c r="A46" s="125" t="s">
        <v>63</v>
      </c>
      <c r="B46" s="123" t="s">
        <v>63</v>
      </c>
      <c r="C46" s="125" t="s">
        <v>63</v>
      </c>
      <c r="D46" s="123" t="s">
        <v>63</v>
      </c>
      <c r="E46" s="125" t="s">
        <v>63</v>
      </c>
      <c r="F46" s="123" t="s">
        <v>63</v>
      </c>
      <c r="G46" s="125" t="s">
        <v>63</v>
      </c>
      <c r="H46" s="123" t="s">
        <v>63</v>
      </c>
      <c r="I46" s="125" t="s">
        <v>63</v>
      </c>
      <c r="K46" s="125" t="s">
        <v>63</v>
      </c>
      <c r="L46" s="6">
        <v>46</v>
      </c>
    </row>
    <row r="47" spans="1:17">
      <c r="A47" s="125" t="s">
        <v>63</v>
      </c>
      <c r="B47" s="123" t="s">
        <v>63</v>
      </c>
      <c r="C47" s="125" t="s">
        <v>63</v>
      </c>
      <c r="D47" s="123" t="s">
        <v>63</v>
      </c>
      <c r="E47" s="125" t="s">
        <v>63</v>
      </c>
      <c r="F47" s="123" t="s">
        <v>63</v>
      </c>
      <c r="G47" s="125" t="s">
        <v>63</v>
      </c>
      <c r="H47" s="123" t="s">
        <v>63</v>
      </c>
      <c r="I47" s="125" t="s">
        <v>63</v>
      </c>
      <c r="K47" s="125" t="s">
        <v>63</v>
      </c>
      <c r="L47" s="6">
        <v>47</v>
      </c>
    </row>
    <row r="48" spans="1:17">
      <c r="A48" s="125" t="s">
        <v>63</v>
      </c>
      <c r="B48" s="123" t="s">
        <v>63</v>
      </c>
      <c r="C48" s="125" t="s">
        <v>63</v>
      </c>
      <c r="D48" s="123" t="s">
        <v>63</v>
      </c>
      <c r="E48" s="125" t="s">
        <v>63</v>
      </c>
      <c r="F48" s="123" t="s">
        <v>63</v>
      </c>
      <c r="G48" s="125" t="s">
        <v>63</v>
      </c>
      <c r="H48" s="123" t="s">
        <v>63</v>
      </c>
      <c r="I48" s="125" t="s">
        <v>63</v>
      </c>
      <c r="K48" s="125" t="s">
        <v>63</v>
      </c>
      <c r="L48" s="6">
        <v>48</v>
      </c>
    </row>
    <row r="49" spans="1:12">
      <c r="A49" s="125" t="s">
        <v>63</v>
      </c>
      <c r="B49" s="123" t="s">
        <v>63</v>
      </c>
      <c r="C49" s="125" t="s">
        <v>63</v>
      </c>
      <c r="D49" s="123" t="s">
        <v>63</v>
      </c>
      <c r="E49" s="125" t="s">
        <v>63</v>
      </c>
      <c r="F49" s="123" t="s">
        <v>63</v>
      </c>
      <c r="G49" s="125" t="s">
        <v>63</v>
      </c>
      <c r="H49" s="123" t="s">
        <v>63</v>
      </c>
      <c r="I49" s="125" t="s">
        <v>63</v>
      </c>
      <c r="K49" s="125" t="s">
        <v>63</v>
      </c>
      <c r="L49" s="6">
        <v>49</v>
      </c>
    </row>
    <row r="50" spans="1:12">
      <c r="A50" s="125" t="s">
        <v>63</v>
      </c>
      <c r="B50" s="123" t="s">
        <v>63</v>
      </c>
      <c r="C50" s="125" t="s">
        <v>63</v>
      </c>
      <c r="D50" s="123" t="s">
        <v>63</v>
      </c>
      <c r="E50" s="125" t="s">
        <v>63</v>
      </c>
      <c r="F50" s="123" t="s">
        <v>63</v>
      </c>
      <c r="G50" s="125" t="s">
        <v>63</v>
      </c>
      <c r="H50" s="123" t="s">
        <v>63</v>
      </c>
      <c r="I50" s="125" t="s">
        <v>63</v>
      </c>
      <c r="K50" s="125" t="s">
        <v>63</v>
      </c>
      <c r="L50" s="6">
        <v>50</v>
      </c>
    </row>
    <row r="51" spans="1:12">
      <c r="A51" s="125" t="s">
        <v>63</v>
      </c>
      <c r="B51" s="123" t="s">
        <v>63</v>
      </c>
      <c r="C51" s="125" t="s">
        <v>63</v>
      </c>
      <c r="D51" s="123" t="s">
        <v>63</v>
      </c>
      <c r="E51" s="125" t="s">
        <v>63</v>
      </c>
      <c r="F51" s="123" t="s">
        <v>63</v>
      </c>
      <c r="G51" s="125" t="s">
        <v>63</v>
      </c>
      <c r="H51" s="123" t="s">
        <v>63</v>
      </c>
      <c r="I51" s="125" t="s">
        <v>63</v>
      </c>
      <c r="K51" s="125" t="s">
        <v>63</v>
      </c>
      <c r="L51" s="6">
        <v>51</v>
      </c>
    </row>
    <row r="52" spans="1:12">
      <c r="A52" s="125" t="s">
        <v>63</v>
      </c>
      <c r="B52" s="123" t="s">
        <v>63</v>
      </c>
      <c r="C52" s="125" t="s">
        <v>63</v>
      </c>
      <c r="D52" s="123" t="s">
        <v>63</v>
      </c>
      <c r="E52" s="125" t="s">
        <v>63</v>
      </c>
      <c r="F52" s="123" t="s">
        <v>63</v>
      </c>
      <c r="G52" s="125" t="s">
        <v>63</v>
      </c>
      <c r="H52" s="123" t="s">
        <v>63</v>
      </c>
      <c r="I52" s="125" t="s">
        <v>63</v>
      </c>
      <c r="K52" s="125" t="s">
        <v>63</v>
      </c>
      <c r="L52" s="6">
        <v>52</v>
      </c>
    </row>
    <row r="53" spans="1:12">
      <c r="A53" s="125" t="s">
        <v>63</v>
      </c>
      <c r="B53" s="123" t="s">
        <v>63</v>
      </c>
      <c r="C53" s="125" t="s">
        <v>63</v>
      </c>
      <c r="D53" s="123" t="s">
        <v>63</v>
      </c>
      <c r="E53" s="125" t="s">
        <v>63</v>
      </c>
      <c r="F53" s="123" t="s">
        <v>63</v>
      </c>
      <c r="G53" s="125" t="s">
        <v>63</v>
      </c>
      <c r="H53" s="123" t="s">
        <v>63</v>
      </c>
      <c r="I53" s="125" t="s">
        <v>63</v>
      </c>
      <c r="K53" s="125" t="s">
        <v>63</v>
      </c>
      <c r="L53" s="6">
        <v>53</v>
      </c>
    </row>
    <row r="54" spans="1:12">
      <c r="A54" s="125" t="s">
        <v>63</v>
      </c>
      <c r="B54" s="123" t="s">
        <v>63</v>
      </c>
      <c r="C54" s="125" t="s">
        <v>63</v>
      </c>
      <c r="D54" s="123" t="s">
        <v>63</v>
      </c>
      <c r="E54" s="125" t="s">
        <v>63</v>
      </c>
      <c r="F54" s="123" t="s">
        <v>63</v>
      </c>
      <c r="G54" s="125" t="s">
        <v>63</v>
      </c>
      <c r="H54" s="123" t="s">
        <v>63</v>
      </c>
      <c r="I54" s="125" t="s">
        <v>63</v>
      </c>
      <c r="K54" s="125" t="s">
        <v>63</v>
      </c>
      <c r="L54" s="6">
        <v>54</v>
      </c>
    </row>
    <row r="55" spans="1:12">
      <c r="A55" s="125" t="s">
        <v>63</v>
      </c>
      <c r="B55" s="123" t="s">
        <v>63</v>
      </c>
      <c r="C55" s="125" t="s">
        <v>63</v>
      </c>
      <c r="D55" s="123" t="s">
        <v>63</v>
      </c>
      <c r="E55" s="125" t="s">
        <v>63</v>
      </c>
      <c r="F55" s="123" t="s">
        <v>63</v>
      </c>
      <c r="G55" s="125" t="s">
        <v>63</v>
      </c>
      <c r="H55" s="123" t="s">
        <v>63</v>
      </c>
      <c r="I55" s="125" t="s">
        <v>63</v>
      </c>
      <c r="K55" s="125" t="s">
        <v>63</v>
      </c>
      <c r="L55" s="6">
        <v>55</v>
      </c>
    </row>
    <row r="56" spans="1:12">
      <c r="A56" s="125" t="s">
        <v>63</v>
      </c>
      <c r="B56" s="123" t="s">
        <v>63</v>
      </c>
      <c r="C56" s="125" t="s">
        <v>63</v>
      </c>
      <c r="D56" s="123" t="s">
        <v>63</v>
      </c>
      <c r="E56" s="125" t="s">
        <v>63</v>
      </c>
      <c r="F56" s="123" t="s">
        <v>63</v>
      </c>
      <c r="G56" s="125" t="s">
        <v>63</v>
      </c>
      <c r="H56" s="123" t="s">
        <v>63</v>
      </c>
      <c r="I56" s="125" t="s">
        <v>63</v>
      </c>
      <c r="K56" s="125" t="s">
        <v>63</v>
      </c>
      <c r="L56" s="6">
        <v>56</v>
      </c>
    </row>
    <row r="57" spans="1:12">
      <c r="A57" s="125" t="s">
        <v>63</v>
      </c>
      <c r="B57" s="123" t="s">
        <v>63</v>
      </c>
      <c r="C57" s="125" t="s">
        <v>63</v>
      </c>
      <c r="D57" s="123" t="s">
        <v>63</v>
      </c>
      <c r="E57" s="125" t="s">
        <v>63</v>
      </c>
      <c r="F57" s="123" t="s">
        <v>63</v>
      </c>
      <c r="G57" s="125" t="s">
        <v>63</v>
      </c>
      <c r="H57" s="123" t="s">
        <v>63</v>
      </c>
      <c r="I57" s="125" t="s">
        <v>63</v>
      </c>
      <c r="K57" s="125" t="s">
        <v>63</v>
      </c>
      <c r="L57" s="6">
        <v>57</v>
      </c>
    </row>
    <row r="58" spans="1:12">
      <c r="A58" s="125" t="s">
        <v>63</v>
      </c>
      <c r="B58" s="123" t="s">
        <v>63</v>
      </c>
      <c r="C58" s="125" t="s">
        <v>63</v>
      </c>
      <c r="D58" s="123" t="s">
        <v>63</v>
      </c>
      <c r="E58" s="125" t="s">
        <v>63</v>
      </c>
      <c r="F58" s="123" t="s">
        <v>63</v>
      </c>
      <c r="G58" s="125" t="s">
        <v>63</v>
      </c>
      <c r="H58" s="123" t="s">
        <v>63</v>
      </c>
      <c r="I58" s="125" t="s">
        <v>63</v>
      </c>
      <c r="K58" s="125" t="s">
        <v>63</v>
      </c>
      <c r="L58" s="6">
        <v>58</v>
      </c>
    </row>
    <row r="59" spans="1:12">
      <c r="A59" s="125" t="s">
        <v>63</v>
      </c>
      <c r="B59" s="123" t="s">
        <v>63</v>
      </c>
      <c r="C59" s="125" t="s">
        <v>63</v>
      </c>
      <c r="D59" s="123" t="s">
        <v>63</v>
      </c>
      <c r="E59" s="125" t="s">
        <v>63</v>
      </c>
      <c r="F59" s="123" t="s">
        <v>63</v>
      </c>
      <c r="G59" s="125" t="s">
        <v>63</v>
      </c>
      <c r="H59" s="123" t="s">
        <v>63</v>
      </c>
      <c r="I59" s="125" t="s">
        <v>63</v>
      </c>
      <c r="K59" s="125" t="s">
        <v>63</v>
      </c>
      <c r="L59" s="6">
        <v>59</v>
      </c>
    </row>
    <row r="60" spans="1:12">
      <c r="A60" s="125" t="s">
        <v>63</v>
      </c>
      <c r="B60" s="123" t="s">
        <v>63</v>
      </c>
      <c r="C60" s="125" t="s">
        <v>63</v>
      </c>
      <c r="D60" s="123" t="s">
        <v>63</v>
      </c>
      <c r="E60" s="125" t="s">
        <v>63</v>
      </c>
      <c r="F60" s="123" t="s">
        <v>63</v>
      </c>
      <c r="G60" s="125" t="s">
        <v>63</v>
      </c>
      <c r="H60" s="123" t="s">
        <v>63</v>
      </c>
      <c r="I60" s="125" t="s">
        <v>63</v>
      </c>
      <c r="K60" s="125" t="s">
        <v>63</v>
      </c>
      <c r="L60" s="6">
        <v>60</v>
      </c>
    </row>
    <row r="61" spans="1:12">
      <c r="A61" s="125" t="s">
        <v>63</v>
      </c>
      <c r="B61" s="123" t="s">
        <v>63</v>
      </c>
      <c r="C61" s="125" t="s">
        <v>63</v>
      </c>
      <c r="D61" s="123" t="s">
        <v>63</v>
      </c>
      <c r="E61" s="125" t="s">
        <v>63</v>
      </c>
      <c r="F61" s="123" t="s">
        <v>63</v>
      </c>
      <c r="G61" s="125" t="s">
        <v>63</v>
      </c>
      <c r="H61" s="123" t="s">
        <v>63</v>
      </c>
      <c r="I61" s="125" t="s">
        <v>63</v>
      </c>
      <c r="K61" s="125" t="s">
        <v>63</v>
      </c>
      <c r="L61" s="6">
        <v>61</v>
      </c>
    </row>
    <row r="62" spans="1:12">
      <c r="A62" s="125" t="s">
        <v>63</v>
      </c>
      <c r="B62" s="123" t="s">
        <v>63</v>
      </c>
      <c r="C62" s="125" t="s">
        <v>63</v>
      </c>
      <c r="D62" s="123" t="s">
        <v>63</v>
      </c>
      <c r="E62" s="125" t="s">
        <v>63</v>
      </c>
      <c r="F62" s="123" t="s">
        <v>63</v>
      </c>
      <c r="G62" s="125" t="s">
        <v>63</v>
      </c>
      <c r="H62" s="123" t="s">
        <v>63</v>
      </c>
      <c r="I62" s="125" t="s">
        <v>63</v>
      </c>
      <c r="K62" s="125" t="s">
        <v>63</v>
      </c>
      <c r="L62" s="6">
        <v>62</v>
      </c>
    </row>
    <row r="63" spans="1:12">
      <c r="A63" s="125" t="s">
        <v>63</v>
      </c>
      <c r="B63" s="123" t="s">
        <v>63</v>
      </c>
      <c r="C63" s="125" t="s">
        <v>63</v>
      </c>
      <c r="D63" s="123" t="s">
        <v>63</v>
      </c>
      <c r="E63" s="125" t="s">
        <v>63</v>
      </c>
      <c r="F63" s="123" t="s">
        <v>63</v>
      </c>
      <c r="G63" s="125" t="s">
        <v>63</v>
      </c>
      <c r="H63" s="123" t="s">
        <v>63</v>
      </c>
      <c r="I63" s="125" t="s">
        <v>63</v>
      </c>
      <c r="K63" s="125" t="s">
        <v>63</v>
      </c>
      <c r="L63" s="6">
        <v>63</v>
      </c>
    </row>
    <row r="64" spans="1:12">
      <c r="A64" s="125" t="s">
        <v>63</v>
      </c>
      <c r="B64" s="123" t="s">
        <v>63</v>
      </c>
      <c r="C64" s="125" t="s">
        <v>63</v>
      </c>
      <c r="D64" s="123" t="s">
        <v>63</v>
      </c>
      <c r="E64" s="125" t="s">
        <v>63</v>
      </c>
      <c r="F64" s="123" t="s">
        <v>63</v>
      </c>
      <c r="G64" s="125" t="s">
        <v>63</v>
      </c>
      <c r="H64" s="123" t="s">
        <v>63</v>
      </c>
      <c r="I64" s="125" t="s">
        <v>63</v>
      </c>
      <c r="K64" s="125" t="s">
        <v>63</v>
      </c>
      <c r="L64" s="6">
        <v>64</v>
      </c>
    </row>
    <row r="65" spans="1:12">
      <c r="A65" s="125" t="s">
        <v>63</v>
      </c>
      <c r="B65" s="123" t="s">
        <v>63</v>
      </c>
      <c r="C65" s="125" t="s">
        <v>63</v>
      </c>
      <c r="D65" s="123" t="s">
        <v>63</v>
      </c>
      <c r="E65" s="125" t="s">
        <v>63</v>
      </c>
      <c r="F65" s="123" t="s">
        <v>63</v>
      </c>
      <c r="G65" s="125" t="s">
        <v>63</v>
      </c>
      <c r="H65" s="123" t="s">
        <v>63</v>
      </c>
      <c r="I65" s="125" t="s">
        <v>63</v>
      </c>
      <c r="K65" s="125" t="s">
        <v>63</v>
      </c>
      <c r="L65" s="6">
        <v>65</v>
      </c>
    </row>
    <row r="66" spans="1:12">
      <c r="A66" s="125" t="s">
        <v>63</v>
      </c>
      <c r="B66" s="123" t="s">
        <v>63</v>
      </c>
      <c r="C66" s="125" t="s">
        <v>63</v>
      </c>
      <c r="D66" s="123" t="s">
        <v>63</v>
      </c>
      <c r="E66" s="125" t="s">
        <v>63</v>
      </c>
      <c r="F66" s="123" t="s">
        <v>63</v>
      </c>
      <c r="G66" s="125" t="s">
        <v>63</v>
      </c>
      <c r="H66" s="123" t="s">
        <v>63</v>
      </c>
      <c r="I66" s="125" t="s">
        <v>63</v>
      </c>
      <c r="K66" s="125" t="s">
        <v>63</v>
      </c>
      <c r="L66" s="6">
        <v>66</v>
      </c>
    </row>
    <row r="67" spans="1:12">
      <c r="A67" s="125" t="s">
        <v>63</v>
      </c>
      <c r="B67" s="123" t="s">
        <v>63</v>
      </c>
      <c r="C67" s="125" t="s">
        <v>63</v>
      </c>
      <c r="D67" s="123" t="s">
        <v>63</v>
      </c>
      <c r="E67" s="125" t="s">
        <v>63</v>
      </c>
      <c r="F67" s="123" t="s">
        <v>63</v>
      </c>
      <c r="G67" s="125" t="s">
        <v>63</v>
      </c>
      <c r="H67" s="123" t="s">
        <v>63</v>
      </c>
      <c r="I67" s="125" t="s">
        <v>63</v>
      </c>
      <c r="K67" s="125" t="s">
        <v>63</v>
      </c>
      <c r="L67" s="6">
        <v>67</v>
      </c>
    </row>
    <row r="68" spans="1:12">
      <c r="A68" s="125" t="s">
        <v>63</v>
      </c>
      <c r="B68" s="123" t="s">
        <v>63</v>
      </c>
      <c r="C68" s="125" t="s">
        <v>63</v>
      </c>
      <c r="D68" s="123" t="s">
        <v>63</v>
      </c>
      <c r="E68" s="125" t="s">
        <v>63</v>
      </c>
      <c r="F68" s="123" t="s">
        <v>63</v>
      </c>
      <c r="G68" s="125" t="s">
        <v>63</v>
      </c>
      <c r="H68" s="123" t="s">
        <v>63</v>
      </c>
      <c r="I68" s="125" t="s">
        <v>63</v>
      </c>
      <c r="K68" s="125" t="s">
        <v>63</v>
      </c>
      <c r="L68" s="6">
        <v>68</v>
      </c>
    </row>
    <row r="69" spans="1:12">
      <c r="A69" s="125" t="s">
        <v>63</v>
      </c>
      <c r="B69" s="123" t="s">
        <v>63</v>
      </c>
      <c r="C69" s="125" t="s">
        <v>63</v>
      </c>
      <c r="D69" s="123" t="s">
        <v>63</v>
      </c>
      <c r="E69" s="125" t="s">
        <v>63</v>
      </c>
      <c r="F69" s="123" t="s">
        <v>63</v>
      </c>
      <c r="G69" s="125" t="s">
        <v>63</v>
      </c>
      <c r="H69" s="123" t="s">
        <v>63</v>
      </c>
      <c r="I69" s="125" t="s">
        <v>63</v>
      </c>
      <c r="K69" s="125" t="s">
        <v>63</v>
      </c>
      <c r="L69" s="6">
        <v>69</v>
      </c>
    </row>
    <row r="70" spans="1:12">
      <c r="A70" s="125" t="s">
        <v>63</v>
      </c>
      <c r="B70" s="123" t="s">
        <v>63</v>
      </c>
      <c r="C70" s="125" t="s">
        <v>63</v>
      </c>
      <c r="D70" s="123" t="s">
        <v>63</v>
      </c>
      <c r="E70" s="125" t="s">
        <v>63</v>
      </c>
      <c r="F70" s="123" t="s">
        <v>63</v>
      </c>
      <c r="G70" s="125" t="s">
        <v>63</v>
      </c>
      <c r="H70" s="123" t="s">
        <v>63</v>
      </c>
      <c r="I70" s="125" t="s">
        <v>63</v>
      </c>
      <c r="K70" s="125" t="s">
        <v>63</v>
      </c>
      <c r="L70" s="6">
        <v>70</v>
      </c>
    </row>
    <row r="71" spans="1:12">
      <c r="A71" s="125"/>
      <c r="B71" s="123"/>
      <c r="C71" s="125"/>
      <c r="D71" s="123"/>
      <c r="E71" s="125"/>
      <c r="F71" s="123"/>
      <c r="G71" s="125"/>
      <c r="H71" s="123"/>
      <c r="I71" s="125"/>
      <c r="K71" s="125"/>
      <c r="L71"/>
    </row>
    <row r="72" spans="1:12">
      <c r="A72" s="125"/>
      <c r="B72" s="123"/>
      <c r="C72" s="125"/>
      <c r="D72" s="123"/>
      <c r="E72" s="125"/>
      <c r="F72" s="123"/>
      <c r="G72" s="125"/>
      <c r="H72" s="123"/>
      <c r="I72" s="125"/>
      <c r="K72" s="125"/>
      <c r="L72"/>
    </row>
    <row r="73" spans="1:12">
      <c r="A73" s="125"/>
      <c r="B73" s="123"/>
      <c r="C73" s="125"/>
      <c r="D73" s="123"/>
      <c r="E73" s="125"/>
      <c r="F73" s="123"/>
      <c r="G73" s="125"/>
      <c r="H73" s="123"/>
      <c r="I73" s="125"/>
      <c r="K73" s="125"/>
    </row>
    <row r="74" spans="1:12">
      <c r="A74" s="125"/>
      <c r="B74" s="123"/>
      <c r="C74" s="125"/>
      <c r="D74" s="123"/>
      <c r="E74" s="125"/>
      <c r="F74" s="123"/>
      <c r="G74" s="125"/>
      <c r="H74" s="123"/>
      <c r="I74" s="125"/>
      <c r="K74" s="125"/>
    </row>
    <row r="75" spans="1:12">
      <c r="A75" s="125"/>
      <c r="B75" s="123"/>
      <c r="C75" s="125"/>
      <c r="D75" s="123"/>
      <c r="E75" s="125"/>
      <c r="F75" s="123"/>
      <c r="G75" s="125"/>
      <c r="H75" s="123"/>
      <c r="I75" s="125"/>
      <c r="K75" s="125"/>
    </row>
    <row r="76" spans="1:12">
      <c r="A76" s="125"/>
      <c r="B76" s="123"/>
      <c r="C76" s="125"/>
      <c r="D76" s="123"/>
      <c r="E76" s="125"/>
      <c r="F76" s="123"/>
      <c r="G76" s="125"/>
      <c r="H76" s="123"/>
      <c r="I76" s="125"/>
      <c r="K76" s="125"/>
    </row>
    <row r="77" spans="1:12">
      <c r="A77" s="125"/>
      <c r="B77" s="123"/>
      <c r="C77" s="125"/>
      <c r="D77" s="123"/>
      <c r="E77" s="125"/>
      <c r="F77" s="123"/>
      <c r="G77" s="125"/>
      <c r="H77" s="123"/>
      <c r="I77" s="125"/>
      <c r="K77" s="125"/>
    </row>
    <row r="78" spans="1:12">
      <c r="A78" s="125"/>
      <c r="B78" s="123"/>
      <c r="C78" s="125"/>
      <c r="D78" s="123"/>
      <c r="E78" s="125"/>
      <c r="F78" s="123"/>
      <c r="G78" s="125"/>
      <c r="H78" s="123"/>
      <c r="I78" s="125"/>
      <c r="K78" s="125"/>
    </row>
    <row r="79" spans="1:12">
      <c r="A79" s="125"/>
      <c r="B79" s="123"/>
      <c r="C79" s="125"/>
      <c r="D79" s="123"/>
      <c r="E79" s="125"/>
      <c r="F79" s="123"/>
      <c r="G79" s="125"/>
      <c r="H79" s="123"/>
      <c r="I79" s="125"/>
      <c r="K79" s="125"/>
    </row>
    <row r="80" spans="1:12">
      <c r="A80" s="125"/>
      <c r="B80" s="123"/>
      <c r="C80" s="125"/>
      <c r="D80" s="123"/>
      <c r="E80" s="125"/>
      <c r="F80" s="123"/>
      <c r="G80" s="125"/>
      <c r="H80" s="123"/>
      <c r="I80" s="125"/>
      <c r="K80" s="125"/>
    </row>
  </sheetData>
  <sheetProtection algorithmName="SHA-512" hashValue="JKL0n2axmTYyQtxBeLsxdDS33a+cExuBOqerUUl9bAW2wuJqyiDtJkn9W+L7SeosPW/K/Wp5gKifOZ9dAf1rCA==" saltValue="XXAo+mTp7fpIIuZTp4kB7g==" spinCount="100000" sheet="1" objects="1" scenarios="1" selectLockedCells="1"/>
  <phoneticPr fontId="6" type="noConversion"/>
  <pageMargins left="0.75" right="0.75" top="1" bottom="1" header="0.5" footer="0.5"/>
  <pageSetup paperSize="9" orientation="portrait" horizontalDpi="4294967294"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291DCDDA291374CBBE4303D719A3367" ma:contentTypeVersion="10" ma:contentTypeDescription="Create a new document." ma:contentTypeScope="" ma:versionID="d5a1428e15161e55a1715e1ffc50a763">
  <xsd:schema xmlns:xsd="http://www.w3.org/2001/XMLSchema" xmlns:xs="http://www.w3.org/2001/XMLSchema" xmlns:p="http://schemas.microsoft.com/office/2006/metadata/properties" xmlns:ns2="f63290e2-c5a8-4adb-813d-17b3209dd0af" xmlns:ns3="9ba43358-80a9-4963-bae6-0f838e7eebd2" xmlns:ns4="http://schemas.microsoft.com/sharepoint/v3/fields" targetNamespace="http://schemas.microsoft.com/office/2006/metadata/properties" ma:root="true" ma:fieldsID="8e19a6758b94000020b3f96a5528df0a" ns2:_="" ns3:_="" ns4:_="">
    <xsd:import namespace="f63290e2-c5a8-4adb-813d-17b3209dd0af"/>
    <xsd:import namespace="9ba43358-80a9-4963-bae6-0f838e7eebd2"/>
    <xsd:import namespace="http://schemas.microsoft.com/sharepoint/v3/fields"/>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4:_Versio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3290e2-c5a8-4adb-813d-17b3209dd0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a43358-80a9-4963-bae6-0f838e7eebd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14"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6C30DE-8B8E-4441-B67F-17569059492B}">
  <ds:schemaRefs>
    <ds:schemaRef ds:uri="http://schemas.microsoft.com/sharepoint/v3/contenttype/forms"/>
  </ds:schemaRefs>
</ds:datastoreItem>
</file>

<file path=customXml/itemProps2.xml><?xml version="1.0" encoding="utf-8"?>
<ds:datastoreItem xmlns:ds="http://schemas.openxmlformats.org/officeDocument/2006/customXml" ds:itemID="{CD8F7AAA-8A87-4ACD-8A96-CA0DF23D1C23}">
  <ds:schemaRefs>
    <ds:schemaRef ds:uri="f63290e2-c5a8-4adb-813d-17b3209dd0af"/>
    <ds:schemaRef ds:uri="http://www.w3.org/XML/1998/namespace"/>
    <ds:schemaRef ds:uri="http://schemas.microsoft.com/sharepoint/v3/field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dcmitype/"/>
    <ds:schemaRef ds:uri="9ba43358-80a9-4963-bae6-0f838e7eebd2"/>
    <ds:schemaRef ds:uri="http://purl.org/dc/terms/"/>
  </ds:schemaRefs>
</ds:datastoreItem>
</file>

<file path=customXml/itemProps3.xml><?xml version="1.0" encoding="utf-8"?>
<ds:datastoreItem xmlns:ds="http://schemas.openxmlformats.org/officeDocument/2006/customXml" ds:itemID="{BD4E9692-AE42-44BD-97CD-8DF356625A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3290e2-c5a8-4adb-813d-17b3209dd0af"/>
    <ds:schemaRef ds:uri="9ba43358-80a9-4963-bae6-0f838e7eebd2"/>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25</vt:i4>
      </vt:variant>
    </vt:vector>
  </HeadingPairs>
  <TitlesOfParts>
    <vt:vector size="31" baseType="lpstr">
      <vt:lpstr>Entries</vt:lpstr>
      <vt:lpstr>Payment &amp; Authorisation</vt:lpstr>
      <vt:lpstr>Privacy Policy</vt:lpstr>
      <vt:lpstr>Technical Information</vt:lpstr>
      <vt:lpstr>Schools</vt:lpstr>
      <vt:lpstr>Lists</vt:lpstr>
      <vt:lpstr>Ages</vt:lpstr>
      <vt:lpstr>B6x4</vt:lpstr>
      <vt:lpstr>B6x6</vt:lpstr>
      <vt:lpstr>Beds</vt:lpstr>
      <vt:lpstr>Clubnames</vt:lpstr>
      <vt:lpstr>ElBed</vt:lpstr>
      <vt:lpstr>Gender</vt:lpstr>
      <vt:lpstr>Grade</vt:lpstr>
      <vt:lpstr>GradeAges</vt:lpstr>
      <vt:lpstr>Half</vt:lpstr>
      <vt:lpstr>Individual</vt:lpstr>
      <vt:lpstr>Jobs</vt:lpstr>
      <vt:lpstr>Judges</vt:lpstr>
      <vt:lpstr>NovBed</vt:lpstr>
      <vt:lpstr>Entries!Print_Area</vt:lpstr>
      <vt:lpstr>Lists!Print_Area</vt:lpstr>
      <vt:lpstr>'Payment &amp; Authorisation'!Print_Area</vt:lpstr>
      <vt:lpstr>'Privacy Policy'!Print_Area</vt:lpstr>
      <vt:lpstr>'Technical Information'!Print_Area</vt:lpstr>
      <vt:lpstr>'Privacy Policy'!Print_Titles</vt:lpstr>
      <vt:lpstr>SchoolAgeGroup</vt:lpstr>
      <vt:lpstr>SchoolClass</vt:lpstr>
      <vt:lpstr>SchoolYear</vt:lpstr>
      <vt:lpstr>Teams</vt:lpstr>
      <vt:lpstr>When</vt:lpstr>
    </vt:vector>
  </TitlesOfParts>
  <Company>Intercede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Edwards</dc:creator>
  <cp:lastModifiedBy>Andi Revell</cp:lastModifiedBy>
  <cp:lastPrinted>2009-11-10T23:32:41Z</cp:lastPrinted>
  <dcterms:created xsi:type="dcterms:W3CDTF">2006-11-30T14:34:18Z</dcterms:created>
  <dcterms:modified xsi:type="dcterms:W3CDTF">2022-10-29T23:58:02Z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0x0101008291DCDDA291374CBBE4303D719A3367</vt:lpwstr>
  </property>
</Properties>
</file>