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d.docs.live.net/e063162a254d322d/Documents/Competitions/2026-02-22 - Regional Qualifier 2/"/>
    </mc:Choice>
  </mc:AlternateContent>
  <xr:revisionPtr revIDLastSave="960" documentId="8_{784F4D7C-9B4F-FC43-8A72-48E1E64540B8}" xr6:coauthVersionLast="47" xr6:coauthVersionMax="47" xr10:uidLastSave="{9B77D180-02CB-4F3C-AADB-B7CF968315B4}"/>
  <workbookProtection workbookAlgorithmName="SHA-512" workbookHashValue="juLROvvRUfU2Q4S15Yqsm17GPAW2bzNf5jbYj9KWw1iphfXs08y3L5XCkbDGGOT8zXfrBZxX27KfV+UGloi1UA==" workbookSaltValue="YMaqZ2YJxqVWu/3vD5Pjaw==" workbookSpinCount="100000" lockStructure="1"/>
  <bookViews>
    <workbookView xWindow="-108" yWindow="-108" windowWidth="23256" windowHeight="13896" tabRatio="796" xr2:uid="{00000000-000D-0000-FFFF-FFFF00000000}"/>
  </bookViews>
  <sheets>
    <sheet name="Competition Structure" sheetId="13" r:id="rId1"/>
    <sheet name="Entries" sheetId="1" r:id="rId2"/>
    <sheet name="Entries DMT" sheetId="7" r:id="rId3"/>
    <sheet name="Payment" sheetId="2" r:id="rId4"/>
    <sheet name="Privacy" sheetId="10" r:id="rId5"/>
    <sheet name="Instructions" sheetId="6" state="hidden" r:id="rId6"/>
    <sheet name="Clubs" sheetId="4" state="hidden" r:id="rId7"/>
    <sheet name="Lists" sheetId="3" state="hidden" r:id="rId8"/>
    <sheet name="ListsDMT" sheetId="9" state="hidden" r:id="rId9"/>
    <sheet name="ListsAll" sheetId="11" state="hidden" r:id="rId10"/>
  </sheets>
  <definedNames>
    <definedName name="_xlnm._FilterDatabase" localSheetId="1" hidden="1">Entries!$B$11:$H$119</definedName>
    <definedName name="_xlnm._FilterDatabase" localSheetId="2" hidden="1">'Entries DMT'!$B$11:$H$117</definedName>
    <definedName name="Ages" localSheetId="8">ListsDMT!$R$2:$R$80</definedName>
    <definedName name="Ages">Lists!$S$2:$S$80</definedName>
    <definedName name="Clubnames">Clubs!$A$2:$A$103</definedName>
    <definedName name="Gender">ListsAll!$F$4:$F$5</definedName>
    <definedName name="Grade">Lists!$U$6:$U$23</definedName>
    <definedName name="GradeAges">Lists!$A$1:$R$70</definedName>
    <definedName name="GradeAgesDMT">ListsDMT!$A$1:$Q$70</definedName>
    <definedName name="GradeDMT">ListsDMT!$T$6:$T$22</definedName>
    <definedName name="Half">ListsAll!$E$4:$E$5</definedName>
    <definedName name="Jobs">ListsAll!$B$4:$B$20</definedName>
    <definedName name="Judges">ListsAll!$C$4:$C$20</definedName>
    <definedName name="_xlnm.Print_Area" localSheetId="1">Entries!$A$1:$I$119</definedName>
    <definedName name="_xlnm.Print_Area" localSheetId="2">'Entries DMT'!$A$1:$I$117</definedName>
    <definedName name="_xlnm.Print_Area" localSheetId="5">Instructions!$A$1:$B$34</definedName>
    <definedName name="_xlnm.Print_Area" localSheetId="7">Lists!$A$1:$X$80</definedName>
    <definedName name="_xlnm.Print_Area" localSheetId="8">ListsDMT!$A$1:$W$80</definedName>
    <definedName name="_xlnm.Print_Area" localSheetId="3">Payment!$A$1:$H$54</definedName>
    <definedName name="_xlnm.Print_Area" localSheetId="4">Privacy!$A$1:$E$35</definedName>
    <definedName name="_xlnm.Print_Titles" localSheetId="4">Privacy!$1:$1</definedName>
    <definedName name="Teams">ListsAll!$A$4:$A$20</definedName>
    <definedName name="When">ListsAll!$D$4:$D$6</definedName>
    <definedName name="Years">Lists!$Z$2:$Z$60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G9" i="7"/>
  <c r="G8" i="7"/>
  <c r="G7" i="7"/>
  <c r="G6" i="7"/>
  <c r="I3" i="7"/>
  <c r="C9" i="7"/>
  <c r="C6" i="7"/>
  <c r="C5" i="7"/>
  <c r="A3" i="7" s="1"/>
  <c r="C4" i="7"/>
  <c r="G8" i="2"/>
  <c r="G5" i="7"/>
  <c r="G4" i="7"/>
  <c r="B3" i="2"/>
  <c r="A3" i="1"/>
  <c r="C7" i="2" l="1"/>
  <c r="C6" i="2"/>
  <c r="H88" i="1" l="1"/>
  <c r="E88" i="1"/>
  <c r="A88" i="1"/>
  <c r="H113" i="7"/>
  <c r="H22" i="7"/>
  <c r="H24" i="7"/>
  <c r="H70" i="1"/>
  <c r="H107" i="1"/>
  <c r="H113" i="1"/>
  <c r="H33" i="7"/>
  <c r="H83" i="7"/>
  <c r="H67" i="1"/>
  <c r="H100" i="7"/>
  <c r="H112" i="1"/>
  <c r="H97" i="7"/>
  <c r="H112" i="7"/>
  <c r="H70" i="7"/>
  <c r="H90" i="7"/>
  <c r="H31" i="1"/>
  <c r="H52" i="1"/>
  <c r="H51" i="7"/>
  <c r="H115" i="1"/>
  <c r="H94" i="1"/>
  <c r="H98" i="1"/>
  <c r="H69" i="1"/>
  <c r="H12" i="1"/>
  <c r="H86" i="1"/>
  <c r="H42" i="1"/>
  <c r="H45" i="1"/>
  <c r="H79" i="1"/>
  <c r="H101" i="1"/>
  <c r="H84" i="7"/>
  <c r="H56" i="7"/>
  <c r="H55" i="1"/>
  <c r="H91" i="1"/>
  <c r="H109" i="1"/>
  <c r="H31" i="7"/>
  <c r="H72" i="7"/>
  <c r="H18" i="7"/>
  <c r="H74" i="7"/>
  <c r="H109" i="7"/>
  <c r="H77" i="1"/>
  <c r="H94" i="7"/>
  <c r="H96" i="7"/>
  <c r="H37" i="7"/>
  <c r="H117" i="7"/>
  <c r="H108" i="1"/>
  <c r="H90" i="1"/>
  <c r="H67" i="7"/>
  <c r="H47" i="7"/>
  <c r="H87" i="7"/>
  <c r="H102" i="1"/>
  <c r="H25" i="1"/>
  <c r="H30" i="1"/>
  <c r="H52" i="7"/>
  <c r="H62" i="7"/>
  <c r="H45" i="7"/>
  <c r="H60" i="7"/>
  <c r="H56" i="1"/>
  <c r="H32" i="7"/>
  <c r="H97" i="1"/>
  <c r="H110" i="7"/>
  <c r="H58" i="1"/>
  <c r="H96" i="1"/>
  <c r="H61" i="7"/>
  <c r="H71" i="7"/>
  <c r="H81" i="7"/>
  <c r="H39" i="7"/>
  <c r="H40" i="1"/>
  <c r="H42" i="7"/>
  <c r="H106" i="1"/>
  <c r="H69" i="7"/>
  <c r="H57" i="7"/>
  <c r="H29" i="1"/>
  <c r="H66" i="1"/>
  <c r="H57" i="1"/>
  <c r="H49" i="1"/>
  <c r="H80" i="7"/>
  <c r="H48" i="1"/>
  <c r="H92" i="1"/>
  <c r="H62" i="1"/>
  <c r="H25" i="7"/>
  <c r="H91" i="7"/>
  <c r="H105" i="1"/>
  <c r="H51" i="1"/>
  <c r="H13" i="7"/>
  <c r="H41" i="7"/>
  <c r="H116" i="1"/>
  <c r="H61" i="1"/>
  <c r="H68" i="7"/>
  <c r="H85" i="1"/>
  <c r="H22" i="1"/>
  <c r="H83" i="1"/>
  <c r="H108" i="7"/>
  <c r="H117" i="1"/>
  <c r="H24" i="1"/>
  <c r="H48" i="7"/>
  <c r="H107" i="7"/>
  <c r="H18" i="1"/>
  <c r="H115" i="7"/>
  <c r="H72" i="1"/>
  <c r="H59" i="7"/>
  <c r="H19" i="1"/>
  <c r="H58" i="7"/>
  <c r="H111" i="1"/>
  <c r="H23" i="7"/>
  <c r="H92" i="7"/>
  <c r="H36" i="1"/>
  <c r="H85" i="7"/>
  <c r="H84" i="1"/>
  <c r="H29" i="7"/>
  <c r="H38" i="1"/>
  <c r="H74" i="1"/>
  <c r="H79" i="7"/>
  <c r="H73" i="7"/>
  <c r="H119" i="1"/>
  <c r="H28" i="7"/>
  <c r="H73" i="1"/>
  <c r="H106" i="7"/>
  <c r="H82" i="1"/>
  <c r="H17" i="7"/>
  <c r="H38" i="7"/>
  <c r="H99" i="7"/>
  <c r="H46" i="1"/>
  <c r="H28" i="1"/>
  <c r="H32" i="1"/>
  <c r="H95" i="1"/>
  <c r="H81" i="1"/>
  <c r="H37" i="1"/>
  <c r="H50" i="1"/>
  <c r="H60" i="1"/>
  <c r="H103" i="7"/>
  <c r="H80" i="1"/>
  <c r="H110" i="1"/>
  <c r="H59" i="1"/>
  <c r="H77" i="7"/>
  <c r="H17" i="1"/>
  <c r="H114" i="7"/>
  <c r="H19" i="7"/>
  <c r="H78" i="7"/>
  <c r="H47" i="1"/>
  <c r="H116" i="7"/>
  <c r="H93" i="7"/>
  <c r="H86" i="7"/>
  <c r="H16" i="1"/>
  <c r="H33" i="1"/>
  <c r="H111" i="7"/>
  <c r="H82" i="7"/>
  <c r="H12" i="7"/>
  <c r="H78" i="1"/>
  <c r="H101" i="7"/>
  <c r="H41" i="1"/>
  <c r="H114" i="1"/>
  <c r="H104" i="7"/>
  <c r="H36" i="7"/>
  <c r="H93" i="1"/>
  <c r="H99" i="1"/>
  <c r="H39" i="1"/>
  <c r="H23" i="1"/>
  <c r="H98" i="7"/>
  <c r="H16" i="7"/>
  <c r="H65" i="1"/>
  <c r="H68" i="1"/>
  <c r="H100" i="1"/>
  <c r="H50" i="7"/>
  <c r="H65" i="7"/>
  <c r="H71" i="1"/>
  <c r="H13" i="1"/>
  <c r="H30" i="7"/>
  <c r="H118" i="1"/>
  <c r="H46" i="7"/>
  <c r="H102" i="7"/>
  <c r="H104" i="1"/>
  <c r="H89" i="7"/>
  <c r="H49" i="7"/>
  <c r="H66" i="7"/>
  <c r="H105" i="7"/>
  <c r="H89" i="1"/>
  <c r="H88" i="7"/>
  <c r="H40" i="7"/>
  <c r="H103" i="1"/>
  <c r="H55" i="7"/>
  <c r="H95" i="7"/>
  <c r="H1" i="7" l="1"/>
  <c r="G7" i="2"/>
  <c r="G6" i="2"/>
  <c r="G9" i="2" s="1"/>
  <c r="H76" i="7"/>
  <c r="E76" i="7"/>
  <c r="A76" i="7"/>
  <c r="H64" i="7"/>
  <c r="E64" i="7"/>
  <c r="A64" i="7"/>
  <c r="H54" i="7"/>
  <c r="E54" i="7"/>
  <c r="A54" i="7"/>
  <c r="A51" i="7"/>
  <c r="A52" i="7" s="1"/>
  <c r="A55" i="7" s="1"/>
  <c r="A56" i="7" s="1"/>
  <c r="A57" i="7" s="1"/>
  <c r="A58" i="7" s="1"/>
  <c r="A59" i="7" s="1"/>
  <c r="A60" i="7" s="1"/>
  <c r="A61" i="7" s="1"/>
  <c r="A62" i="7" s="1"/>
  <c r="A65" i="7" s="1"/>
  <c r="A66" i="7" s="1"/>
  <c r="A67" i="7" s="1"/>
  <c r="A68" i="7" s="1"/>
  <c r="A69" i="7" s="1"/>
  <c r="A70" i="7" s="1"/>
  <c r="A71" i="7" s="1"/>
  <c r="A72" i="7" s="1"/>
  <c r="A73" i="7" s="1"/>
  <c r="A74"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H44" i="7"/>
  <c r="E44" i="7"/>
  <c r="A44" i="7"/>
  <c r="H35" i="7"/>
  <c r="E35" i="7"/>
  <c r="A35" i="7"/>
  <c r="H27" i="7"/>
  <c r="E27" i="7"/>
  <c r="A27" i="7"/>
  <c r="H21" i="7"/>
  <c r="E21" i="7"/>
  <c r="A21" i="7"/>
  <c r="H15" i="7"/>
  <c r="E15" i="7"/>
  <c r="A15" i="7"/>
  <c r="H76" i="1"/>
  <c r="E76" i="1"/>
  <c r="A76" i="1"/>
  <c r="H64" i="1"/>
  <c r="E64" i="1"/>
  <c r="A64" i="1"/>
  <c r="H44" i="1"/>
  <c r="E44" i="1"/>
  <c r="A44" i="1"/>
  <c r="H35" i="1"/>
  <c r="E35" i="1"/>
  <c r="A35" i="1"/>
  <c r="H54" i="1"/>
  <c r="E54" i="1"/>
  <c r="A54" i="1"/>
  <c r="H27" i="1"/>
  <c r="E27" i="1"/>
  <c r="A27" i="1"/>
  <c r="E21" i="1"/>
  <c r="E15" i="1"/>
  <c r="A21" i="1"/>
  <c r="A15" i="1"/>
  <c r="H21" i="1"/>
  <c r="B4" i="2"/>
  <c r="G4" i="2"/>
  <c r="E4" i="2"/>
  <c r="A4" i="2"/>
  <c r="G3" i="2"/>
  <c r="E3" i="2"/>
  <c r="A3" i="2"/>
  <c r="A51" i="1"/>
  <c r="A52" i="1" s="1"/>
  <c r="A55" i="1" s="1"/>
  <c r="A56" i="1" s="1"/>
  <c r="A57" i="1" s="1"/>
  <c r="A58" i="1" s="1"/>
  <c r="A59" i="1" s="1"/>
  <c r="A60" i="1" s="1"/>
  <c r="A61" i="1" s="1"/>
  <c r="A62" i="1" s="1"/>
  <c r="A65" i="1" s="1"/>
  <c r="A66" i="1" s="1"/>
  <c r="A67" i="1" s="1"/>
  <c r="A68" i="1" s="1"/>
  <c r="A69" i="1" s="1"/>
  <c r="A70" i="1" s="1"/>
  <c r="A71" i="1" s="1"/>
  <c r="A72" i="1" s="1"/>
  <c r="A73" i="1" s="1"/>
  <c r="A74" i="1" s="1"/>
  <c r="A77" i="1" s="1"/>
  <c r="A78" i="1" s="1"/>
  <c r="A79" i="1" s="1"/>
  <c r="A80" i="1" s="1"/>
  <c r="A81" i="1" s="1"/>
  <c r="A82" i="1" s="1"/>
  <c r="A83" i="1" s="1"/>
  <c r="A84" i="1" s="1"/>
  <c r="A85" i="1" s="1"/>
  <c r="A86"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0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000-000002000000}">
      <text>
        <r>
          <rPr>
            <b/>
            <sz val="8"/>
            <color rgb="FF000000"/>
            <rFont val="Tahoma"/>
            <family val="2"/>
          </rPr>
          <t>Changing the year here will recalculate the age groups automatically</t>
        </r>
      </text>
    </comment>
    <comment ref="C7" authorId="0" shapeId="0" xr:uid="{00000000-0006-0000-0000-000003000000}">
      <text>
        <r>
          <rPr>
            <b/>
            <sz val="8"/>
            <color rgb="FF000000"/>
            <rFont val="Tahoma"/>
            <family val="2"/>
          </rPr>
          <t>To change any of the club details fields, edit the entries on the 'Clubs' worksheet</t>
        </r>
        <r>
          <rPr>
            <sz val="8"/>
            <color rgb="FF000000"/>
            <rFont val="Tahoma"/>
            <family val="2"/>
          </rPr>
          <t xml:space="preserve">
</t>
        </r>
      </text>
    </comment>
    <comment ref="E11" authorId="0" shapeId="0" xr:uid="{00000000-0006-0000-0000-000004000000}">
      <text>
        <r>
          <rPr>
            <b/>
            <sz val="8"/>
            <color indexed="81"/>
            <rFont val="Tahoma"/>
            <family val="2"/>
          </rPr>
          <t xml:space="preserve">Please enter the year of birth.
</t>
        </r>
      </text>
    </comment>
    <comment ref="G11" authorId="0" shapeId="0" xr:uid="{00000000-0006-0000-0000-000005000000}">
      <text>
        <r>
          <rPr>
            <b/>
            <sz val="9"/>
            <color indexed="81"/>
            <rFont val="Tahoma"/>
            <family val="2"/>
            <charset val="161"/>
          </rPr>
          <t>Disability grades are by Level number and then category. 
Cat 1 is learning disability, Cat 2 is physical.</t>
        </r>
        <r>
          <rPr>
            <sz val="9"/>
            <color indexed="81"/>
            <rFont val="Tahoma"/>
            <family val="2"/>
            <charset val="161"/>
          </rPr>
          <t xml:space="preserve">
</t>
        </r>
      </text>
    </comment>
    <comment ref="H11" authorId="0" shapeId="0" xr:uid="{00000000-0006-0000-0000-000006000000}">
      <text>
        <r>
          <rPr>
            <b/>
            <sz val="8"/>
            <color indexed="81"/>
            <rFont val="Tahoma"/>
            <family val="2"/>
          </rPr>
          <t xml:space="preserve">Age groups are automatically  calculated from the date of birth.  Please do not override this!  Make up a DoB if you have to.
</t>
        </r>
      </text>
    </comment>
    <comment ref="I11" authorId="0" shapeId="0" xr:uid="{00000000-0006-0000-0000-000007000000}">
      <text>
        <r>
          <rPr>
            <b/>
            <sz val="8"/>
            <color indexed="81"/>
            <rFont val="Tahoma"/>
            <family val="2"/>
          </rPr>
          <t>Teams can be 3 or 4 from the same grade+age.  Use A for the 1st team in a class, B for the 2nd etc.</t>
        </r>
      </text>
    </comment>
    <comment ref="A14" authorId="0" shapeId="0" xr:uid="{00000000-0006-0000-0000-000008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000-000009000000}">
      <text>
        <r>
          <rPr>
            <b/>
            <sz val="8"/>
            <color rgb="FF000000"/>
            <rFont val="Tahoma"/>
            <family val="2"/>
          </rPr>
          <t>Pick the judge qualification level from the list.  Use 'novice' for anyone who has not yet passed a judging course.</t>
        </r>
      </text>
    </comment>
    <comment ref="H14" authorId="0" shapeId="0" xr:uid="{00000000-0006-0000-0000-00000A000000}">
      <text>
        <r>
          <rPr>
            <b/>
            <sz val="8"/>
            <color indexed="81"/>
            <rFont val="Tahoma"/>
            <family val="2"/>
          </rPr>
          <t>If your judge / official can only do half a day, choose morning / afternoon from here and provide a second judge / official for the other half day.
Only use the second line for an afternoon judge.</t>
        </r>
        <r>
          <rPr>
            <sz val="8"/>
            <color indexed="81"/>
            <rFont val="Tahoma"/>
            <family val="2"/>
          </rPr>
          <t xml:space="preserve">
</t>
        </r>
      </text>
    </comment>
    <comment ref="N14" authorId="0" shapeId="0" xr:uid="{00000000-0006-0000-0000-00000B000000}">
      <text>
        <r>
          <rPr>
            <b/>
            <sz val="10"/>
            <color indexed="81"/>
            <rFont val="Tahoma"/>
            <family val="2"/>
          </rPr>
          <t>Please put the judges BG number on the same row as the judge's name.  If you need to add comments, put them after the BG number.</t>
        </r>
      </text>
    </comment>
    <comment ref="A26" authorId="0" shapeId="0" xr:uid="{00000000-0006-0000-0000-00000C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26" authorId="0" shapeId="0" xr:uid="{00000000-0006-0000-0000-00000D000000}">
      <text>
        <r>
          <rPr>
            <b/>
            <sz val="8"/>
            <color rgb="FF000000"/>
            <rFont val="Tahoma"/>
            <family val="2"/>
          </rPr>
          <t>Pick the judge qualification level from the list.  Use 'novice' for anyone who has not yet passed a judging course.</t>
        </r>
      </text>
    </comment>
    <comment ref="H26" authorId="0" shapeId="0" xr:uid="{00000000-0006-0000-0000-00000E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E43" authorId="0" shapeId="0" xr:uid="{00000000-0006-0000-0000-00000F000000}">
      <text>
        <r>
          <rPr>
            <b/>
            <sz val="8"/>
            <color indexed="81"/>
            <rFont val="Tahoma"/>
            <family val="2"/>
          </rPr>
          <t>Pick the judge qualification level from the list.  Use 'novice' for anyone who has not yet passed a judging course.</t>
        </r>
      </text>
    </comment>
    <comment ref="A53" authorId="0" shapeId="0" xr:uid="{00000000-0006-0000-0000-000010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53" authorId="0" shapeId="0" xr:uid="{00000000-0006-0000-0000-000011000000}">
      <text>
        <r>
          <rPr>
            <b/>
            <sz val="8"/>
            <color indexed="81"/>
            <rFont val="Tahoma"/>
            <family val="2"/>
          </rPr>
          <t>Pick the judge qualification level from the list.  Use 'novice' for anyone who has not yet passed a judging course.</t>
        </r>
      </text>
    </comment>
    <comment ref="H53" authorId="0" shapeId="0" xr:uid="{00000000-0006-0000-00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0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000-000014000000}">
      <text>
        <r>
          <rPr>
            <b/>
            <sz val="8"/>
            <color indexed="81"/>
            <rFont val="Tahoma"/>
            <family val="2"/>
          </rPr>
          <t>Pick the judge qualification level from the list.  Use 'novice' for anyone who has not yet passed a judging course.</t>
        </r>
      </text>
    </comment>
    <comment ref="H75" authorId="0" shapeId="0" xr:uid="{00000000-0006-0000-00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87" authorId="0" shapeId="0" xr:uid="{00000000-0006-0000-0000-000016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87" authorId="0" shapeId="0" xr:uid="{00000000-0006-0000-0000-000017000000}">
      <text>
        <r>
          <rPr>
            <b/>
            <sz val="8"/>
            <color indexed="81"/>
            <rFont val="Tahoma"/>
            <family val="2"/>
          </rPr>
          <t>Pick the judge qualification level from the list.  Use 'novice' for anyone who has not yet passed a judging course.</t>
        </r>
      </text>
    </comment>
    <comment ref="H87" authorId="0" shapeId="0" xr:uid="{00000000-0006-0000-0000-000018000000}">
      <text>
        <r>
          <rPr>
            <b/>
            <sz val="8"/>
            <color rgb="FF000000"/>
            <rFont val="Tahoma"/>
            <family val="2"/>
          </rPr>
          <t>If your judge / official can only do half a day, choose morning / afternoon from here and provide a second judge / official for the other half day.</t>
        </r>
        <r>
          <rPr>
            <sz val="8"/>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1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100-000002000000}">
      <text>
        <r>
          <rPr>
            <b/>
            <sz val="8"/>
            <color rgb="FF000000"/>
            <rFont val="Tahoma"/>
            <family val="2"/>
          </rPr>
          <t>Changing the year here will recalculate the age groups automatically</t>
        </r>
      </text>
    </comment>
    <comment ref="C7" authorId="0" shapeId="0" xr:uid="{00000000-0006-0000-0100-000003000000}">
      <text>
        <r>
          <rPr>
            <b/>
            <sz val="8"/>
            <color rgb="FF000000"/>
            <rFont val="Tahoma"/>
            <family val="2"/>
          </rPr>
          <t>To change any of the club details fields, edit the entries on the 'Clubs' worksheet</t>
        </r>
        <r>
          <rPr>
            <sz val="8"/>
            <color rgb="FF000000"/>
            <rFont val="Tahoma"/>
            <family val="2"/>
          </rPr>
          <t xml:space="preserve">
</t>
        </r>
      </text>
    </comment>
    <comment ref="E11" authorId="0" shapeId="0" xr:uid="{00000000-0006-0000-0100-000004000000}">
      <text>
        <r>
          <rPr>
            <b/>
            <sz val="8"/>
            <color indexed="81"/>
            <rFont val="Tahoma"/>
            <family val="2"/>
          </rPr>
          <t>Please enter the year of birth only</t>
        </r>
      </text>
    </comment>
    <comment ref="H11" authorId="0" shapeId="0" xr:uid="{00000000-0006-0000-0100-000005000000}">
      <text>
        <r>
          <rPr>
            <b/>
            <sz val="8"/>
            <color rgb="FF000000"/>
            <rFont val="Tahoma"/>
            <family val="2"/>
          </rPr>
          <t xml:space="preserve">Age groups are automatically  calculated from the date of birth.  Please do not override this!  Make up a DoB if you have to.
</t>
        </r>
      </text>
    </comment>
    <comment ref="I11" authorId="0" shapeId="0" xr:uid="{00000000-0006-0000-0100-000006000000}">
      <text>
        <r>
          <rPr>
            <b/>
            <sz val="8"/>
            <color rgb="FF000000"/>
            <rFont val="Tahoma"/>
            <family val="2"/>
          </rPr>
          <t>Teams can be 3 or 4 from the same grade+age.  Use A for the 1st team in a class, B for the 2nd etc.</t>
        </r>
      </text>
    </comment>
    <comment ref="A14" authorId="0" shapeId="0" xr:uid="{00000000-0006-0000-0100-000007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100-000008000000}">
      <text>
        <r>
          <rPr>
            <b/>
            <sz val="8"/>
            <color rgb="FF000000"/>
            <rFont val="Tahoma"/>
            <family val="2"/>
          </rPr>
          <t>Pick the judge qualification level from the list.  Use 'novice' for anyone who has not yet passed a judging course.</t>
        </r>
      </text>
    </comment>
    <comment ref="H14" authorId="0" shapeId="0" xr:uid="{00000000-0006-0000-0100-000009000000}">
      <text>
        <r>
          <rPr>
            <b/>
            <sz val="8"/>
            <color indexed="81"/>
            <rFont val="Tahoma"/>
            <family val="2"/>
          </rPr>
          <t>If your judge / official can only do half a day, choose morning / afternoon from here and provide a second judge / official for the other half day.
Only use the second line for an afternoon judge.</t>
        </r>
        <r>
          <rPr>
            <sz val="8"/>
            <color indexed="81"/>
            <rFont val="Tahoma"/>
            <family val="2"/>
          </rPr>
          <t xml:space="preserve">
</t>
        </r>
      </text>
    </comment>
    <comment ref="N14" authorId="0" shapeId="0" xr:uid="{00000000-0006-0000-0100-00000A000000}">
      <text>
        <r>
          <rPr>
            <b/>
            <sz val="10"/>
            <color indexed="81"/>
            <rFont val="Tahoma"/>
            <family val="2"/>
          </rPr>
          <t>Please put the judges BG number on the same row as the judge's name.  If you need to add comments, put them after the BG number.</t>
        </r>
      </text>
    </comment>
    <comment ref="A26" authorId="0" shapeId="0" xr:uid="{00000000-0006-0000-0100-00000B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26" authorId="0" shapeId="0" xr:uid="{00000000-0006-0000-0100-00000C000000}">
      <text>
        <r>
          <rPr>
            <b/>
            <sz val="8"/>
            <color rgb="FF000000"/>
            <rFont val="Tahoma"/>
            <family val="2"/>
          </rPr>
          <t>Pick the judge qualification level from the list.  Use 'novice' for anyone who has not yet passed a judging course.</t>
        </r>
      </text>
    </comment>
    <comment ref="H26" authorId="0" shapeId="0" xr:uid="{00000000-0006-0000-0100-00000D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43" authorId="0" shapeId="0" xr:uid="{00000000-0006-0000-0100-00000E000000}">
      <text>
        <r>
          <rPr>
            <b/>
            <sz val="8"/>
            <color rgb="FF000000"/>
            <rFont val="Tahoma"/>
            <family val="2"/>
          </rPr>
          <t>You must supply judges / officials according to the number of entrants you have.  3 or more need 1 judge, 8 or more need 1 judge + 1 official etc.</t>
        </r>
        <r>
          <rPr>
            <sz val="8"/>
            <color rgb="FF000000"/>
            <rFont val="Tahoma"/>
            <family val="2"/>
          </rPr>
          <t xml:space="preserve">
</t>
        </r>
      </text>
    </comment>
    <comment ref="E43" authorId="0" shapeId="0" xr:uid="{00000000-0006-0000-0100-00000F000000}">
      <text>
        <r>
          <rPr>
            <b/>
            <sz val="8"/>
            <color indexed="81"/>
            <rFont val="Tahoma"/>
            <family val="2"/>
          </rPr>
          <t>Pick the judge qualification level from the list.  Use 'novice' for anyone who has not yet passed a judging course.</t>
        </r>
      </text>
    </comment>
    <comment ref="A53" authorId="0" shapeId="0" xr:uid="{00000000-0006-0000-0100-000010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53" authorId="0" shapeId="0" xr:uid="{00000000-0006-0000-0100-000011000000}">
      <text>
        <r>
          <rPr>
            <b/>
            <sz val="8"/>
            <color indexed="81"/>
            <rFont val="Tahoma"/>
            <family val="2"/>
          </rPr>
          <t>Pick the judge qualification level from the list.  Use 'novice' for anyone who has not yet passed a judging course.</t>
        </r>
      </text>
    </comment>
    <comment ref="H53" authorId="0" shapeId="0" xr:uid="{00000000-0006-0000-01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1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100-000014000000}">
      <text>
        <r>
          <rPr>
            <b/>
            <sz val="8"/>
            <color indexed="81"/>
            <rFont val="Tahoma"/>
            <family val="2"/>
          </rPr>
          <t>Pick the judge qualification level from the list.  Use 'novice' for anyone who has not yet passed a judging course.</t>
        </r>
      </text>
    </comment>
    <comment ref="H75" authorId="0" shapeId="0" xr:uid="{00000000-0006-0000-01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List>
</comments>
</file>

<file path=xl/sharedStrings.xml><?xml version="1.0" encoding="utf-8"?>
<sst xmlns="http://schemas.openxmlformats.org/spreadsheetml/2006/main" count="3393" uniqueCount="808">
  <si>
    <t>Help!</t>
  </si>
  <si>
    <t>Regional</t>
  </si>
  <si>
    <t>rev 22.1 25/07/2021</t>
  </si>
  <si>
    <t>British Gymnastics Club &amp; Regional Trampolining</t>
  </si>
  <si>
    <t xml:space="preserve">Competition Entry Form </t>
  </si>
  <si>
    <t>Event</t>
  </si>
  <si>
    <t>Venue</t>
  </si>
  <si>
    <t>Club</t>
  </si>
  <si>
    <t>Date</t>
  </si>
  <si>
    <t>Contact</t>
  </si>
  <si>
    <t>BG Club No.</t>
  </si>
  <si>
    <t>Address</t>
  </si>
  <si>
    <t>Telephone No.</t>
  </si>
  <si>
    <t>E-Mail Address</t>
  </si>
  <si>
    <t>Postcode</t>
  </si>
  <si>
    <t>Club Colours</t>
  </si>
  <si>
    <t>#</t>
  </si>
  <si>
    <t>BG No.</t>
  </si>
  <si>
    <t>First Name</t>
  </si>
  <si>
    <t>Last Name</t>
  </si>
  <si>
    <t>Year of Birth</t>
  </si>
  <si>
    <t>M/F</t>
  </si>
  <si>
    <t>Grade</t>
  </si>
  <si>
    <t>Age</t>
  </si>
  <si>
    <t>Team</t>
  </si>
  <si>
    <r>
      <t xml:space="preserve">Notes </t>
    </r>
    <r>
      <rPr>
        <b/>
        <sz val="10"/>
        <color indexed="18"/>
        <rFont val="Calibri"/>
        <family val="2"/>
        <charset val="161"/>
        <scheme val="minor"/>
      </rPr>
      <t>including judge BG number</t>
    </r>
  </si>
  <si>
    <t>Judge:</t>
  </si>
  <si>
    <t>name of judge here please</t>
  </si>
  <si>
    <t xml:space="preserve">Level: </t>
  </si>
  <si>
    <t>All Day</t>
  </si>
  <si>
    <t>Judge's BG number here please!</t>
  </si>
  <si>
    <t>Official:</t>
  </si>
  <si>
    <t>name of offical here please</t>
  </si>
  <si>
    <t xml:space="preserve">Job: </t>
  </si>
  <si>
    <t>British Gymnastics Club &amp; Regional DMT</t>
  </si>
  <si>
    <t>DMT</t>
  </si>
  <si>
    <t>BG Regional / Club Trampoline &amp; DMT Competition Entry Form</t>
  </si>
  <si>
    <t>Number of TRA Entrants :</t>
  </si>
  <si>
    <t>at</t>
  </si>
  <si>
    <t xml:space="preserve"> =</t>
  </si>
  <si>
    <t>Number of DMT Entrants :</t>
  </si>
  <si>
    <t>Number of teams :</t>
  </si>
  <si>
    <t>Total :</t>
  </si>
  <si>
    <t>Send this form to:</t>
  </si>
  <si>
    <t>For the competitors listed be eligible to compete in this event the following requirements must be met.</t>
  </si>
  <si>
    <t>Data Protection</t>
  </si>
  <si>
    <t>It is important that you read, understand and consent to the privacy policy in force for this competition.
The full policy is shown in the Privacy worksheet.
As team manager or competition secretary, you must obtain explicit consent for each entrant whose details you provide.
This may be through your club's membership policy, or the British Gymnastics policy, provided it covers the data usage described on the Privacy worksheet.
In other cases, you must obtain explicit consent from each entrant by ensuring that they have read, understood and agreed to the policy.
The Policy worksheet has a consent section if you wish to use this directly. The fact that competition programmes, bounce orders and results will be in the public domain must be acknowledged.
We recommend that you keep copies of consent forms for your records.</t>
  </si>
  <si>
    <t>Please tick this box to confirm that you have obtained agreement from all entrants</t>
  </si>
  <si>
    <t>Each Competitor Must :</t>
  </si>
  <si>
    <r>
      <t xml:space="preserve">2.   </t>
    </r>
    <r>
      <rPr>
        <sz val="7"/>
        <rFont val="Calibri"/>
        <family val="2"/>
        <charset val="161"/>
        <scheme val="minor"/>
      </rPr>
      <t xml:space="preserve">  </t>
    </r>
    <r>
      <rPr>
        <sz val="12"/>
        <rFont val="Calibri"/>
        <family val="2"/>
        <charset val="161"/>
        <scheme val="minor"/>
      </rPr>
      <t>Be eligible to compete at this grade.</t>
    </r>
  </si>
  <si>
    <t>The Club Must :</t>
  </si>
  <si>
    <t>1.    Be registered with British Gymnastics and NEGA.</t>
  </si>
  <si>
    <t>2.    Have included full payment in respect of the entries overleaf.</t>
  </si>
  <si>
    <r>
      <t xml:space="preserve">3.   </t>
    </r>
    <r>
      <rPr>
        <sz val="7"/>
        <rFont val="Calibri"/>
        <family val="2"/>
        <charset val="161"/>
        <scheme val="minor"/>
      </rPr>
      <t xml:space="preserve"> </t>
    </r>
    <r>
      <rPr>
        <sz val="12"/>
        <rFont val="Calibri"/>
        <family val="2"/>
        <charset val="161"/>
        <scheme val="minor"/>
      </rPr>
      <t>Have provided the required number of suitable qualified and experienced officials.</t>
    </r>
  </si>
  <si>
    <t>Important Notes:</t>
  </si>
  <si>
    <t>Late entries may be accepted, at the discretion of the organiser, at x2 entry fee.</t>
  </si>
  <si>
    <t>Changes after the closing date may be accepted at the disctetion of the organiser with an additional x1 entry fee.</t>
  </si>
  <si>
    <t>They also have the right not to allow your competitors to compete if the officials nominated do not turn up for the competition.</t>
  </si>
  <si>
    <t>Entry fees and costs incurred on the day will be invoiced following the competition.</t>
  </si>
  <si>
    <t>Entries may be rejected by NETTC if there are outstanding invoices.</t>
  </si>
  <si>
    <t>The Team Manager is responsible for the behaviour of his/her club members.</t>
  </si>
  <si>
    <t>No responsibility will be accepted for loss or damage to property or persons.</t>
  </si>
  <si>
    <t>Team Manager :</t>
  </si>
  <si>
    <t>(please print)</t>
  </si>
  <si>
    <t>Signed :</t>
  </si>
  <si>
    <t>Date :</t>
  </si>
  <si>
    <t xml:space="preserve">Privacy Policy - Use of Personal Data </t>
  </si>
  <si>
    <t>version 2021-07-25</t>
  </si>
  <si>
    <t>The competition organiser has defined this privacy policy for entrants into this event and acts as the 'data controller' for any information provided in connection with your entry.
To enter the competition you must obtain agreement from every entrant to share the personal information that you provide, for the purposes described in this policy.
The data uses herein fall under the 'contractual' or 'legitimate interest' sections of GDPR and explicit consent is therefore not necessary.
In most cases, the consent given when registering for British Gymnastics membership is sufficient to cover the usage laid out in this policy.
You may print this sheet to use it as a record of agreement for each gymnast. This is necessary to comply with UK and EU GDPR regulations.</t>
  </si>
  <si>
    <t>What personal data do we need?</t>
  </si>
  <si>
    <t>We need the name, year of birth, gender and British Gymnastics membership number for each competitor. 
This is the absolute minimum data that we need to run the competition.</t>
  </si>
  <si>
    <t>What other data do we need?</t>
  </si>
  <si>
    <t>We also need details of your club (name, BG registration number), the name of the responsible coach, and, optionally, club contact phone number and email address.
Where possible, please provide a club email address rather than a personal one.</t>
  </si>
  <si>
    <t>Why do we need this information?</t>
  </si>
  <si>
    <r>
      <t xml:space="preserve">We need this information to identify each gymnast entered into the competition and to ensure they are in the correct age group and competing class. </t>
    </r>
    <r>
      <rPr>
        <i/>
        <sz val="12"/>
        <rFont val="Calibri"/>
        <family val="2"/>
        <charset val="161"/>
        <scheme val="minor"/>
      </rPr>
      <t>(This is a GDPR  'contractual purpose')</t>
    </r>
  </si>
  <si>
    <r>
      <t xml:space="preserve">We need contact details so that we can communicate information about the event, such as competing times, results and subsequent events. 
We need to know the responsible coach for safety reasons.
</t>
    </r>
    <r>
      <rPr>
        <i/>
        <sz val="12"/>
        <rFont val="Calibri"/>
        <family val="2"/>
        <charset val="161"/>
        <scheme val="minor"/>
      </rPr>
      <t>(These are GDPR 'legitimate interests')</t>
    </r>
  </si>
  <si>
    <t>What do we do with the data?</t>
  </si>
  <si>
    <t>The details you provide are all copied onto computers that are used to prepare and run the scoring system. This includes desktop and laptop computers that the competition organisers use at home or at club premises, and the computers used during the competition for recording and displaying the scores.</t>
  </si>
  <si>
    <t>Each entrants' name and gender may also appear in a printed programme for the competition, printed copies of the results generated during the event, emails sent to all clubs before and after the event, and on websites that list the entrants and results.
The entrants' BG membership numbers may also be included in the above publications and communications.
Each entrant must agree that we may publish their Personal Information as part of the results of the event and may pass such information to the governing body or any affiliated organisation for the purpose of insurance, licences or for publishing results either for the event alone or combined with or compared to other events. Results may include (but not be limited to) name, club affiliation, gender and age category</t>
  </si>
  <si>
    <t>How is the data protected?</t>
  </si>
  <si>
    <t>Reasonable measures are taken to protect personal information that is not in the public domain. We do not collect any data that is classified as 'sensitive', so levels of protection are appropriate to this category of data.</t>
  </si>
  <si>
    <t>Who has access to the data?</t>
  </si>
  <si>
    <t>Competition officials will have access to all of the information provided on this form. Some of the information is made available to the general public through the publication of programmes and results.(see below).</t>
  </si>
  <si>
    <t>Do we share your data with 3rd parties?</t>
  </si>
  <si>
    <t>We may use a third party to print programmes.  Competition results are considered to be in the public domain, so entrants' names and competition class (age group, grade and gender) will be published.
BG membership numbers may also be included in published results.
Contact details provided on the form may be shared with the governing body or subsequent competition organisers for the purposes of enabling communication with the club in direct connection with this or other competitions.</t>
  </si>
  <si>
    <t>How long with personal data be retained?</t>
  </si>
  <si>
    <t>We may need to keep records of who has competed at each event and at what level for up to 25 years.
These reasons include:
Verifying eligibility to enter future events
Health and safety enquiries
Insurance claims
It must be noted that once programmes and results have been published, the data they contain is no longer under our control, and therefore removal of that data from the public domain is genrally not possible.</t>
  </si>
  <si>
    <t>Can I check and correct the data that you have about me?</t>
  </si>
  <si>
    <t>Yes, you can make a Subject Access Request to the data controller (who is the competition organiser). Such requests will be handled in accordance wth the GDPR.  We reserve the right to charge a fee for excessive or unreasonable requests.</t>
  </si>
  <si>
    <t>What other personal data may be collected at the competition?</t>
  </si>
  <si>
    <t>There are usually photographers and people filming at competitions, which are held in public places. We do not have control over such images.</t>
  </si>
  <si>
    <t>In the event of an accident or illness, we may need to collect further information necessary to assist medical treatment or for later insurance purposes. This information may be shared with medical personnel (including first responders), staff at the facility, the sport governing body and other organisations where there is a legal obligation to do so.</t>
  </si>
  <si>
    <t>Changes to this policy</t>
  </si>
  <si>
    <t>This policy may be updated occasionally for legal or operational reasons. We will make best endeavours to contact all subjects in the event of any changes.</t>
  </si>
  <si>
    <t>Individual Consent</t>
  </si>
  <si>
    <t>If your existing club or BG privacy policy does not  include consent for the above use of personal data, you must obtain it explicitly from each entrant. 
You can print this sheet for this purpose, which should be retained for your records.</t>
  </si>
  <si>
    <t>I hereby agree to the use of my personal data as described in the privacy policy above.
I understand that I have the right to withdraw my consent at any point in the future by contacting the data controller. In this case, copies of my data provided under this agreement that are are not required for legal, contractual or legitimate interest purposes and are not in the public domain, will be destroyed.</t>
  </si>
  <si>
    <t>Subject Name:</t>
  </si>
  <si>
    <t>Signature if the subject is over 13 years of age:</t>
  </si>
  <si>
    <t>Date:</t>
  </si>
  <si>
    <t>And/or parent or guardian if the subject is under 16 :</t>
  </si>
  <si>
    <t>Signature:</t>
  </si>
  <si>
    <t>How to use the TScore Competition Entry Form</t>
  </si>
  <si>
    <t>Event Organiser:</t>
  </si>
  <si>
    <t>Fill in the event location and date on the 'Entries' worksheets</t>
  </si>
  <si>
    <t>Fill in the mailing address and entry fee on the 'Payment' worksheet</t>
  </si>
  <si>
    <t>Fill in the details for each club in the Clubs worksheet</t>
  </si>
  <si>
    <t>Email the form to all clubs</t>
  </si>
  <si>
    <t>IMPORTANT!  You should use Excel to complete the form - Open Office, Numbers and Libre Office do not work correctly!
Please let the organiser know if you have used something other than Excel, so that any errors can be corrected.</t>
  </si>
  <si>
    <t>Competition Secretary at each club:</t>
  </si>
  <si>
    <t>In the Entries worksheet, click on the ‘Club’ and pick the name from the list (add it to the 'Clubs' sheet if absent)</t>
  </si>
  <si>
    <t>All the other club related fields should be filled in automatically (see below for how to change or add missing info)</t>
  </si>
  <si>
    <t>Enter the names of the competitors, YoB ( as yyyy), gender (M or F) and grade (CLB1, REG2, DIS1 etc).</t>
  </si>
  <si>
    <t>If the competitor is in a team, pick 'A' in the team column.  If you have more than one team in the same class, use B, C etc.</t>
  </si>
  <si>
    <t>Fill in any judges / officials names</t>
  </si>
  <si>
    <t>Pick the judge qualification level from the list</t>
  </si>
  <si>
    <t>Pick the official’s job from the list</t>
  </si>
  <si>
    <t>If they cannot do a full day, pick morning/afternoon and put the second official’s name in.</t>
  </si>
  <si>
    <t>Email the completed form back to the organiser</t>
  </si>
  <si>
    <t>Print off a hard copy of sheet 1 (Entries) and sheet 3 (Payment) to send to the organiser if requested</t>
  </si>
  <si>
    <t>The correct payment should already be calculated – just sign the bottom of the sheet and post it off with your cheque.
      (If you use a standard size 'window' envelope, you won't even have to write the address on it!)</t>
  </si>
  <si>
    <t>This version of the form is quite resilient to 'pasting' errors.  
If you just paste into the name, DoB and grade fields you should be ok.</t>
  </si>
  <si>
    <t>To change club details, please go to the 'Clubs' worksheet and update the information there</t>
  </si>
  <si>
    <t>When you receive each entry, check it and then save a copy in a folder for all of the entries</t>
  </si>
  <si>
    <t>Run the "Tscore" program (email support@tscore.co.uk if you do not have a copy!)</t>
  </si>
  <si>
    <t>If you have previously created a competition, click 'Change' to choose the competition database.  
TScore will default to the last competition you worked on.</t>
  </si>
  <si>
    <t>Pick 'New Competition' and fill in the name, venue, date and a unique name for the database.
This will create the T-Score competition database for you.  If you want to change it later, use Change Competition Details</t>
  </si>
  <si>
    <t>Select the folder containing the entry forms and click 'Process Entries' to read the files.
This will load the entries directly into the competition database. 
If there are already entries in the database, you will be asked whether you want to replace them.
If you do choose to replace them, then ALL existing entries will be removed from the competition database.
(This is so you can simply keep reprocessing the entry forms until you are happy with them)
Once processed, the list will show you how many entries were found in each file.  
Double-click an entry form file to view and edit it.
When you have finished this stage, an initial programme and list of required trophies is produced.</t>
  </si>
  <si>
    <t>Click 'Timetable' to create, edit and save the timetable
The graphical timetable editor lets you see when each class is run
You can drag and drop each class to fit, or enter start times and panels directly
When you save the timetable, a printable copy is created in the timetable Excel file
Simply click on the 'Show Timetable' button to see this file</t>
  </si>
  <si>
    <t>Once all of your competitors are entered, you should click on 'Edit Competition' so you can set the start order.
The Competitor List screen is shown.  From here, you can view all of the entrants directly from the competition database
To set the Random Start Order, just click on the Randomise button.  
You should only do this BEFORE you have produced your final programme with bounce orders in!
From this screen, you can make other changes to the competitors much more simply than through SWESCORE
To find a competitor, just start typing their name, club or pick their class in the 'Find' panel.
Then click on the entrant in the list to view their current details.
To change their name, club or class, just alter the value in the 'Competitor Details' panel and click 'Change'
You will be asked to confirm the change.  Note that if a competitor changes classes after the bounce order has been set, their start value will be set so that they bounce last.
To withdraw a competitor, click on 'Withdraw' and to reinstate a previously withdrawn competitor, click 'Reinstate.  You will be asked to confirm the change in each case.
Note that it is not possible to change a competitor's class or to withdraw them once they have a score recorded against them.
To add a new competitor, enter their Name, Club and Class in the Competitor Details panel and click 'Add'.
To remove a  competitor, highlight their name in the list and click 'Remove'.
Note that the scores and start order cannot be changed!</t>
  </si>
  <si>
    <t>Click 'Create Checklists' to create the competition checklists.
If you have late entrants, you can either (a) put them into the LateEntries Excel file, (b) add them to the existing entry form and reprocess with the 'merge' option (risky if you have manually made changes) or (c) add them directly through Edit Database.
The next time you create the lists, the late entries will be added directly to database at the end of their class.
The program will check for duplicates, so you don't need to remove them from the LateEntries file once they have been processed.</t>
  </si>
  <si>
    <t>Note that all of the files created by the program will appear in a folder called 'CompDocs' below the entries folder.
These are all in Excel format, so you can edit them directly before printing if you wish.</t>
  </si>
  <si>
    <t xml:space="preserve">If you get stuck with any aspect of this form, please email me on: support@tscore.co.uk </t>
  </si>
  <si>
    <t>Post Code</t>
  </si>
  <si>
    <t>BG #</t>
  </si>
  <si>
    <t>Phone</t>
  </si>
  <si>
    <t>Club Email Address</t>
  </si>
  <si>
    <t>Colours</t>
  </si>
  <si>
    <t xml:space="preserve"> </t>
  </si>
  <si>
    <t>Club 25</t>
  </si>
  <si>
    <t>Address 25</t>
  </si>
  <si>
    <t>CODE25</t>
  </si>
  <si>
    <t>Contact 25</t>
  </si>
  <si>
    <t>7801 111001</t>
  </si>
  <si>
    <t>contact@club.025</t>
  </si>
  <si>
    <t>Club 26</t>
  </si>
  <si>
    <t>Address 26</t>
  </si>
  <si>
    <t>CODE26</t>
  </si>
  <si>
    <t>Contact 26</t>
  </si>
  <si>
    <t>7802 111001</t>
  </si>
  <si>
    <t>contact@club.026</t>
  </si>
  <si>
    <t>Club 27</t>
  </si>
  <si>
    <t>Address 27</t>
  </si>
  <si>
    <t>CODE27</t>
  </si>
  <si>
    <t>Contact 27</t>
  </si>
  <si>
    <t>7803 111001</t>
  </si>
  <si>
    <t>contact@club.027</t>
  </si>
  <si>
    <t>Club 28</t>
  </si>
  <si>
    <t>Address 28</t>
  </si>
  <si>
    <t>CODE28</t>
  </si>
  <si>
    <t>Contact 28</t>
  </si>
  <si>
    <t>7804 111001</t>
  </si>
  <si>
    <t>contact@club.028</t>
  </si>
  <si>
    <t>Club 29</t>
  </si>
  <si>
    <t>Address 29</t>
  </si>
  <si>
    <t>CODE29</t>
  </si>
  <si>
    <t>Contact 29</t>
  </si>
  <si>
    <t>7805 111001</t>
  </si>
  <si>
    <t>contact@club.029</t>
  </si>
  <si>
    <t>Club 30</t>
  </si>
  <si>
    <t>Address 30</t>
  </si>
  <si>
    <t>CODE30</t>
  </si>
  <si>
    <t>Contact 30</t>
  </si>
  <si>
    <t>7806 111001</t>
  </si>
  <si>
    <t>contact@club.030</t>
  </si>
  <si>
    <t>Club 31</t>
  </si>
  <si>
    <t>Address 31</t>
  </si>
  <si>
    <t>CODE31</t>
  </si>
  <si>
    <t>Contact 31</t>
  </si>
  <si>
    <t>7807 111001</t>
  </si>
  <si>
    <t>contact@club.031</t>
  </si>
  <si>
    <t>Club 32</t>
  </si>
  <si>
    <t>Address 32</t>
  </si>
  <si>
    <t>CODE32</t>
  </si>
  <si>
    <t>Contact 32</t>
  </si>
  <si>
    <t>7808 111001</t>
  </si>
  <si>
    <t>contact@club.032</t>
  </si>
  <si>
    <t>Club 33</t>
  </si>
  <si>
    <t>Address 33</t>
  </si>
  <si>
    <t>CODE33</t>
  </si>
  <si>
    <t>Contact 33</t>
  </si>
  <si>
    <t>7809 111001</t>
  </si>
  <si>
    <t>contact@club.033</t>
  </si>
  <si>
    <t>Club 34</t>
  </si>
  <si>
    <t>Address 34</t>
  </si>
  <si>
    <t>CODE34</t>
  </si>
  <si>
    <t>Contact 34</t>
  </si>
  <si>
    <t>7810 111001</t>
  </si>
  <si>
    <t>contact@club.034</t>
  </si>
  <si>
    <t>Club 35</t>
  </si>
  <si>
    <t>Address 35</t>
  </si>
  <si>
    <t>CODE35</t>
  </si>
  <si>
    <t>Contact 35</t>
  </si>
  <si>
    <t>7811 111001</t>
  </si>
  <si>
    <t>contact@club.035</t>
  </si>
  <si>
    <t>Club 36</t>
  </si>
  <si>
    <t>Address 36</t>
  </si>
  <si>
    <t>CODE36</t>
  </si>
  <si>
    <t>Contact 36</t>
  </si>
  <si>
    <t>7812 111001</t>
  </si>
  <si>
    <t>contact@club.036</t>
  </si>
  <si>
    <t>Club 37</t>
  </si>
  <si>
    <t>Address 37</t>
  </si>
  <si>
    <t>CODE37</t>
  </si>
  <si>
    <t>Contact 37</t>
  </si>
  <si>
    <t>7813 111001</t>
  </si>
  <si>
    <t>contact@club.037</t>
  </si>
  <si>
    <t>Club 38</t>
  </si>
  <si>
    <t>Address 38</t>
  </si>
  <si>
    <t>CODE38</t>
  </si>
  <si>
    <t>Contact 38</t>
  </si>
  <si>
    <t>7814 111001</t>
  </si>
  <si>
    <t>contact@club.038</t>
  </si>
  <si>
    <t>Club 39</t>
  </si>
  <si>
    <t>Address 39</t>
  </si>
  <si>
    <t>CODE39</t>
  </si>
  <si>
    <t>Contact 39</t>
  </si>
  <si>
    <t>7815 111001</t>
  </si>
  <si>
    <t>contact@club.039</t>
  </si>
  <si>
    <t>Club 40</t>
  </si>
  <si>
    <t>Address 40</t>
  </si>
  <si>
    <t>CODE40</t>
  </si>
  <si>
    <t>Contact 40</t>
  </si>
  <si>
    <t>7816 111001</t>
  </si>
  <si>
    <t>contact@club.040</t>
  </si>
  <si>
    <t>Club 41</t>
  </si>
  <si>
    <t>Address 41</t>
  </si>
  <si>
    <t>CODE41</t>
  </si>
  <si>
    <t>Contact 41</t>
  </si>
  <si>
    <t>7817 111001</t>
  </si>
  <si>
    <t>contact@club.041</t>
  </si>
  <si>
    <t>Club 42</t>
  </si>
  <si>
    <t>Address 42</t>
  </si>
  <si>
    <t>CODE42</t>
  </si>
  <si>
    <t>Contact 42</t>
  </si>
  <si>
    <t>7818 111001</t>
  </si>
  <si>
    <t>contact@club.042</t>
  </si>
  <si>
    <t>Club 43</t>
  </si>
  <si>
    <t>Address 43</t>
  </si>
  <si>
    <t>CODE43</t>
  </si>
  <si>
    <t>Contact 43</t>
  </si>
  <si>
    <t>7819 111001</t>
  </si>
  <si>
    <t>contact@club.043</t>
  </si>
  <si>
    <t>Club 44</t>
  </si>
  <si>
    <t>Address 44</t>
  </si>
  <si>
    <t>CODE44</t>
  </si>
  <si>
    <t>Contact 44</t>
  </si>
  <si>
    <t>7820 111001</t>
  </si>
  <si>
    <t>contact@club.044</t>
  </si>
  <si>
    <t>Club 45</t>
  </si>
  <si>
    <t>Address 45</t>
  </si>
  <si>
    <t>CODE45</t>
  </si>
  <si>
    <t>Contact 45</t>
  </si>
  <si>
    <t>7821 111001</t>
  </si>
  <si>
    <t>contact@club.045</t>
  </si>
  <si>
    <t>Club 46</t>
  </si>
  <si>
    <t>Address 46</t>
  </si>
  <si>
    <t>CODE46</t>
  </si>
  <si>
    <t>Contact 46</t>
  </si>
  <si>
    <t>7822 111001</t>
  </si>
  <si>
    <t>contact@club.046</t>
  </si>
  <si>
    <t>Club 47</t>
  </si>
  <si>
    <t>Address 47</t>
  </si>
  <si>
    <t>CODE47</t>
  </si>
  <si>
    <t>Contact 47</t>
  </si>
  <si>
    <t>7823 111001</t>
  </si>
  <si>
    <t>contact@club.047</t>
  </si>
  <si>
    <t>Club 48</t>
  </si>
  <si>
    <t>Address 48</t>
  </si>
  <si>
    <t>CODE48</t>
  </si>
  <si>
    <t>Contact 48</t>
  </si>
  <si>
    <t>7824 111001</t>
  </si>
  <si>
    <t>contact@club.048</t>
  </si>
  <si>
    <t>Club 49</t>
  </si>
  <si>
    <t>Address 49</t>
  </si>
  <si>
    <t>CODE49</t>
  </si>
  <si>
    <t>Contact 49</t>
  </si>
  <si>
    <t>7825 111001</t>
  </si>
  <si>
    <t>contact@club.049</t>
  </si>
  <si>
    <t>Club 50</t>
  </si>
  <si>
    <t>Address 50</t>
  </si>
  <si>
    <t>CODE50</t>
  </si>
  <si>
    <t>Contact 50</t>
  </si>
  <si>
    <t>7826 111001</t>
  </si>
  <si>
    <t>contact@club.050</t>
  </si>
  <si>
    <t>Club 51</t>
  </si>
  <si>
    <t>Address 51</t>
  </si>
  <si>
    <t>CODE51</t>
  </si>
  <si>
    <t>Contact 51</t>
  </si>
  <si>
    <t>7827 111001</t>
  </si>
  <si>
    <t>contact@club.051</t>
  </si>
  <si>
    <t>Club 52</t>
  </si>
  <si>
    <t>Address 52</t>
  </si>
  <si>
    <t>CODE52</t>
  </si>
  <si>
    <t>Contact 52</t>
  </si>
  <si>
    <t>7828 111001</t>
  </si>
  <si>
    <t>contact@club.052</t>
  </si>
  <si>
    <t>Club 53</t>
  </si>
  <si>
    <t>Address 53</t>
  </si>
  <si>
    <t>CODE53</t>
  </si>
  <si>
    <t>Contact 53</t>
  </si>
  <si>
    <t>7829 111001</t>
  </si>
  <si>
    <t>contact@club.053</t>
  </si>
  <si>
    <t>Club 54</t>
  </si>
  <si>
    <t>Address 54</t>
  </si>
  <si>
    <t>CODE54</t>
  </si>
  <si>
    <t>Contact 54</t>
  </si>
  <si>
    <t>7830 111001</t>
  </si>
  <si>
    <t>contact@club.054</t>
  </si>
  <si>
    <t>Club 55</t>
  </si>
  <si>
    <t>Address 55</t>
  </si>
  <si>
    <t>CODE55</t>
  </si>
  <si>
    <t>Contact 55</t>
  </si>
  <si>
    <t>7831 111001</t>
  </si>
  <si>
    <t>contact@club.055</t>
  </si>
  <si>
    <t>Club 56</t>
  </si>
  <si>
    <t>Address 56</t>
  </si>
  <si>
    <t>CODE56</t>
  </si>
  <si>
    <t>Contact 56</t>
  </si>
  <si>
    <t>7832 111001</t>
  </si>
  <si>
    <t>contact@club.056</t>
  </si>
  <si>
    <t>Club 57</t>
  </si>
  <si>
    <t>Address 57</t>
  </si>
  <si>
    <t>CODE57</t>
  </si>
  <si>
    <t>Contact 57</t>
  </si>
  <si>
    <t>7833 111001</t>
  </si>
  <si>
    <t>contact@club.057</t>
  </si>
  <si>
    <t>Club 58</t>
  </si>
  <si>
    <t>Address 58</t>
  </si>
  <si>
    <t>CODE58</t>
  </si>
  <si>
    <t>Contact 58</t>
  </si>
  <si>
    <t>7834 111001</t>
  </si>
  <si>
    <t>contact@club.058</t>
  </si>
  <si>
    <t>Club 59</t>
  </si>
  <si>
    <t>Address 59</t>
  </si>
  <si>
    <t>CODE59</t>
  </si>
  <si>
    <t>Contact 59</t>
  </si>
  <si>
    <t>7835 111001</t>
  </si>
  <si>
    <t>contact@club.059</t>
  </si>
  <si>
    <t>Club 60</t>
  </si>
  <si>
    <t>Address 60</t>
  </si>
  <si>
    <t>CODE60</t>
  </si>
  <si>
    <t>Contact 60</t>
  </si>
  <si>
    <t>7836 111001</t>
  </si>
  <si>
    <t>contact@club.060</t>
  </si>
  <si>
    <t>Club 61</t>
  </si>
  <si>
    <t>Address 61</t>
  </si>
  <si>
    <t>CODE61</t>
  </si>
  <si>
    <t>Contact 61</t>
  </si>
  <si>
    <t>7837 111001</t>
  </si>
  <si>
    <t>contact@club.061</t>
  </si>
  <si>
    <t>Club 62</t>
  </si>
  <si>
    <t>Address 62</t>
  </si>
  <si>
    <t>CODE62</t>
  </si>
  <si>
    <t>Contact 62</t>
  </si>
  <si>
    <t>7838 111001</t>
  </si>
  <si>
    <t>contact@club.062</t>
  </si>
  <si>
    <t>Club 63</t>
  </si>
  <si>
    <t>Address 63</t>
  </si>
  <si>
    <t>CODE63</t>
  </si>
  <si>
    <t>Contact 63</t>
  </si>
  <si>
    <t>7839 111001</t>
  </si>
  <si>
    <t>contact@club.063</t>
  </si>
  <si>
    <t>Club 64</t>
  </si>
  <si>
    <t>Address 64</t>
  </si>
  <si>
    <t>CODE64</t>
  </si>
  <si>
    <t>Contact 64</t>
  </si>
  <si>
    <t>7840 111001</t>
  </si>
  <si>
    <t>contact@club.064</t>
  </si>
  <si>
    <t>Club 65</t>
  </si>
  <si>
    <t>Address 65</t>
  </si>
  <si>
    <t>CODE65</t>
  </si>
  <si>
    <t>Contact 65</t>
  </si>
  <si>
    <t>7841 111001</t>
  </si>
  <si>
    <t>contact@club.065</t>
  </si>
  <si>
    <t>Club 66</t>
  </si>
  <si>
    <t>Address 66</t>
  </si>
  <si>
    <t>CODE66</t>
  </si>
  <si>
    <t>Contact 66</t>
  </si>
  <si>
    <t>7842 111001</t>
  </si>
  <si>
    <t>contact@club.066</t>
  </si>
  <si>
    <t>Club 67</t>
  </si>
  <si>
    <t>Address 67</t>
  </si>
  <si>
    <t>CODE67</t>
  </si>
  <si>
    <t>Contact 67</t>
  </si>
  <si>
    <t>7843 111001</t>
  </si>
  <si>
    <t>contact@club.067</t>
  </si>
  <si>
    <t>Club 68</t>
  </si>
  <si>
    <t>Address 68</t>
  </si>
  <si>
    <t>CODE68</t>
  </si>
  <si>
    <t>Contact 68</t>
  </si>
  <si>
    <t>7844 111001</t>
  </si>
  <si>
    <t>contact@club.068</t>
  </si>
  <si>
    <t>Club 69</t>
  </si>
  <si>
    <t>Address 69</t>
  </si>
  <si>
    <t>CODE69</t>
  </si>
  <si>
    <t>Contact 69</t>
  </si>
  <si>
    <t>7845 111001</t>
  </si>
  <si>
    <t>contact@club.069</t>
  </si>
  <si>
    <t>Club 70</t>
  </si>
  <si>
    <t>Address 70</t>
  </si>
  <si>
    <t>CODE70</t>
  </si>
  <si>
    <t>Contact 70</t>
  </si>
  <si>
    <t>7846 111001</t>
  </si>
  <si>
    <t>contact@club.070</t>
  </si>
  <si>
    <t>Club 71</t>
  </si>
  <si>
    <t>Address 71</t>
  </si>
  <si>
    <t>CODE71</t>
  </si>
  <si>
    <t>Contact 71</t>
  </si>
  <si>
    <t>7847 111001</t>
  </si>
  <si>
    <t>contact@club.071</t>
  </si>
  <si>
    <t>Club 72</t>
  </si>
  <si>
    <t>Address 72</t>
  </si>
  <si>
    <t>CODE72</t>
  </si>
  <si>
    <t>Contact 72</t>
  </si>
  <si>
    <t>7848 111001</t>
  </si>
  <si>
    <t>contact@club.072</t>
  </si>
  <si>
    <t>Club 73</t>
  </si>
  <si>
    <t>Address 73</t>
  </si>
  <si>
    <t>CODE73</t>
  </si>
  <si>
    <t>Contact 73</t>
  </si>
  <si>
    <t>7849 111001</t>
  </si>
  <si>
    <t>contact@club.073</t>
  </si>
  <si>
    <t>Club 74</t>
  </si>
  <si>
    <t>Address 74</t>
  </si>
  <si>
    <t>CODE74</t>
  </si>
  <si>
    <t>Contact 74</t>
  </si>
  <si>
    <t>7850 111001</t>
  </si>
  <si>
    <t>contact@club.074</t>
  </si>
  <si>
    <t>Club 75</t>
  </si>
  <si>
    <t>Address 75</t>
  </si>
  <si>
    <t>CODE75</t>
  </si>
  <si>
    <t>Contact 75</t>
  </si>
  <si>
    <t>7851 111001</t>
  </si>
  <si>
    <t>contact@club.075</t>
  </si>
  <si>
    <t>Club 76</t>
  </si>
  <si>
    <t>Address 76</t>
  </si>
  <si>
    <t>CODE76</t>
  </si>
  <si>
    <t>Contact 76</t>
  </si>
  <si>
    <t>7852 111001</t>
  </si>
  <si>
    <t>contact@club.076</t>
  </si>
  <si>
    <t>Club 77</t>
  </si>
  <si>
    <t>Address 77</t>
  </si>
  <si>
    <t>CODE77</t>
  </si>
  <si>
    <t>Contact 77</t>
  </si>
  <si>
    <t>7853 111001</t>
  </si>
  <si>
    <t>contact@club.077</t>
  </si>
  <si>
    <t>Club 78</t>
  </si>
  <si>
    <t>Address 78</t>
  </si>
  <si>
    <t>CODE78</t>
  </si>
  <si>
    <t>Contact 78</t>
  </si>
  <si>
    <t>7854 111001</t>
  </si>
  <si>
    <t>contact@club.078</t>
  </si>
  <si>
    <t>Club 79</t>
  </si>
  <si>
    <t>Address 79</t>
  </si>
  <si>
    <t>CODE79</t>
  </si>
  <si>
    <t>Contact 79</t>
  </si>
  <si>
    <t>7855 111001</t>
  </si>
  <si>
    <t>contact@club.079</t>
  </si>
  <si>
    <t>Club 80</t>
  </si>
  <si>
    <t>Address 80</t>
  </si>
  <si>
    <t>CODE80</t>
  </si>
  <si>
    <t>Contact 80</t>
  </si>
  <si>
    <t>7856 111001</t>
  </si>
  <si>
    <t>contact@club.080</t>
  </si>
  <si>
    <t>Club 81</t>
  </si>
  <si>
    <t>Address 81</t>
  </si>
  <si>
    <t>CODE81</t>
  </si>
  <si>
    <t>Contact 81</t>
  </si>
  <si>
    <t>7857 111001</t>
  </si>
  <si>
    <t>contact@club.081</t>
  </si>
  <si>
    <t>Club 82</t>
  </si>
  <si>
    <t>Address 82</t>
  </si>
  <si>
    <t>CODE82</t>
  </si>
  <si>
    <t>Contact 82</t>
  </si>
  <si>
    <t>7858 111001</t>
  </si>
  <si>
    <t>contact@club.082</t>
  </si>
  <si>
    <t>Club 83</t>
  </si>
  <si>
    <t>Address 83</t>
  </si>
  <si>
    <t>CODE83</t>
  </si>
  <si>
    <t>Contact 83</t>
  </si>
  <si>
    <t>7859 111001</t>
  </si>
  <si>
    <t>contact@club.083</t>
  </si>
  <si>
    <t>Club 84</t>
  </si>
  <si>
    <t>Address 84</t>
  </si>
  <si>
    <t>CODE84</t>
  </si>
  <si>
    <t>Contact 84</t>
  </si>
  <si>
    <t>7860 111001</t>
  </si>
  <si>
    <t>contact@club.084</t>
  </si>
  <si>
    <t>Club 85</t>
  </si>
  <si>
    <t>Address 85</t>
  </si>
  <si>
    <t>CODE85</t>
  </si>
  <si>
    <t>Contact 85</t>
  </si>
  <si>
    <t>7861 111001</t>
  </si>
  <si>
    <t>contact@club.085</t>
  </si>
  <si>
    <t>Club 86</t>
  </si>
  <si>
    <t>Address 86</t>
  </si>
  <si>
    <t>CODE86</t>
  </si>
  <si>
    <t>Contact 86</t>
  </si>
  <si>
    <t>7862 111001</t>
  </si>
  <si>
    <t>contact@club.086</t>
  </si>
  <si>
    <t>Club 87</t>
  </si>
  <si>
    <t>Address 87</t>
  </si>
  <si>
    <t>CODE87</t>
  </si>
  <si>
    <t>Contact 87</t>
  </si>
  <si>
    <t>7863 111001</t>
  </si>
  <si>
    <t>contact@club.087</t>
  </si>
  <si>
    <t>Club 88</t>
  </si>
  <si>
    <t>Address 88</t>
  </si>
  <si>
    <t>CODE88</t>
  </si>
  <si>
    <t>Contact 88</t>
  </si>
  <si>
    <t>7864 111001</t>
  </si>
  <si>
    <t>contact@club.088</t>
  </si>
  <si>
    <t>Club 89</t>
  </si>
  <si>
    <t>Address 89</t>
  </si>
  <si>
    <t>CODE89</t>
  </si>
  <si>
    <t>Contact 89</t>
  </si>
  <si>
    <t>7865 111001</t>
  </si>
  <si>
    <t>contact@club.089</t>
  </si>
  <si>
    <t>Club 90</t>
  </si>
  <si>
    <t>Address 90</t>
  </si>
  <si>
    <t>CODE90</t>
  </si>
  <si>
    <t>Contact 90</t>
  </si>
  <si>
    <t>7866 111001</t>
  </si>
  <si>
    <t>contact@club.090</t>
  </si>
  <si>
    <t>Club 91</t>
  </si>
  <si>
    <t>Address 91</t>
  </si>
  <si>
    <t>CODE91</t>
  </si>
  <si>
    <t>Contact 91</t>
  </si>
  <si>
    <t>7867 111001</t>
  </si>
  <si>
    <t>contact@club.091</t>
  </si>
  <si>
    <t>Club 92</t>
  </si>
  <si>
    <t>Address 92</t>
  </si>
  <si>
    <t>CODE92</t>
  </si>
  <si>
    <t>Contact 92</t>
  </si>
  <si>
    <t>7868 111001</t>
  </si>
  <si>
    <t>contact@club.092</t>
  </si>
  <si>
    <t>Club 93</t>
  </si>
  <si>
    <t>Address 93</t>
  </si>
  <si>
    <t>CODE93</t>
  </si>
  <si>
    <t>Contact 93</t>
  </si>
  <si>
    <t>7869 111001</t>
  </si>
  <si>
    <t>contact@club.093</t>
  </si>
  <si>
    <t>Club 94</t>
  </si>
  <si>
    <t>Address 94</t>
  </si>
  <si>
    <t>CODE94</t>
  </si>
  <si>
    <t>Contact 94</t>
  </si>
  <si>
    <t>7870 111001</t>
  </si>
  <si>
    <t>contact@club.094</t>
  </si>
  <si>
    <t>Club 95</t>
  </si>
  <si>
    <t>Address 95</t>
  </si>
  <si>
    <t>CODE95</t>
  </si>
  <si>
    <t>Contact 95</t>
  </si>
  <si>
    <t>7871 111001</t>
  </si>
  <si>
    <t>contact@club.095</t>
  </si>
  <si>
    <t>Club 96</t>
  </si>
  <si>
    <t>Address 96</t>
  </si>
  <si>
    <t>CODE96</t>
  </si>
  <si>
    <t>Contact 96</t>
  </si>
  <si>
    <t>7872 111001</t>
  </si>
  <si>
    <t>contact@club.096</t>
  </si>
  <si>
    <t>Club 97</t>
  </si>
  <si>
    <t>Address 97</t>
  </si>
  <si>
    <t>CODE97</t>
  </si>
  <si>
    <t>Contact 97</t>
  </si>
  <si>
    <t>7873 111001</t>
  </si>
  <si>
    <t>contact@club.097</t>
  </si>
  <si>
    <t>Club 98</t>
  </si>
  <si>
    <t>Address 98</t>
  </si>
  <si>
    <t>CODE98</t>
  </si>
  <si>
    <t>Contact 98</t>
  </si>
  <si>
    <t>7874 111001</t>
  </si>
  <si>
    <t>contact@club.098</t>
  </si>
  <si>
    <t>Club 99</t>
  </si>
  <si>
    <t>Address 99</t>
  </si>
  <si>
    <t>CODE99</t>
  </si>
  <si>
    <t>Contact 99</t>
  </si>
  <si>
    <t>7875 111001</t>
  </si>
  <si>
    <t>contact@club.099</t>
  </si>
  <si>
    <t>Club 100</t>
  </si>
  <si>
    <t>Address 100</t>
  </si>
  <si>
    <t>CODE100</t>
  </si>
  <si>
    <t>Contact 100</t>
  </si>
  <si>
    <t>7876 111001</t>
  </si>
  <si>
    <t>contact@club.100</t>
  </si>
  <si>
    <t>REG4</t>
  </si>
  <si>
    <t>REG3</t>
  </si>
  <si>
    <t>REG2</t>
  </si>
  <si>
    <t>REG1</t>
  </si>
  <si>
    <t>CLB3</t>
  </si>
  <si>
    <t>CLB2</t>
  </si>
  <si>
    <t>CLB1</t>
  </si>
  <si>
    <t>Display</t>
  </si>
  <si>
    <t>Age Group</t>
  </si>
  <si>
    <t>Age at this year's birthday</t>
  </si>
  <si>
    <t>-</t>
  </si>
  <si>
    <t>2020</t>
  </si>
  <si>
    <t>2019</t>
  </si>
  <si>
    <t>Grades</t>
  </si>
  <si>
    <t>2018</t>
  </si>
  <si>
    <t>2017</t>
  </si>
  <si>
    <t>2016</t>
  </si>
  <si>
    <t>2015</t>
  </si>
  <si>
    <t>2014</t>
  </si>
  <si>
    <t>9-10</t>
  </si>
  <si>
    <t>2013</t>
  </si>
  <si>
    <t>10</t>
  </si>
  <si>
    <t>2012</t>
  </si>
  <si>
    <t>11-12</t>
  </si>
  <si>
    <t>2011</t>
  </si>
  <si>
    <t>2010</t>
  </si>
  <si>
    <t>13-14</t>
  </si>
  <si>
    <t>13-17</t>
  </si>
  <si>
    <t>2009</t>
  </si>
  <si>
    <t>2008</t>
  </si>
  <si>
    <t>15-16</t>
  </si>
  <si>
    <t>15+</t>
  </si>
  <si>
    <t>2007</t>
  </si>
  <si>
    <t>2006</t>
  </si>
  <si>
    <t>17+</t>
  </si>
  <si>
    <t>2005</t>
  </si>
  <si>
    <t>18+</t>
  </si>
  <si>
    <t>2004</t>
  </si>
  <si>
    <t>2003</t>
  </si>
  <si>
    <t>2002</t>
  </si>
  <si>
    <t>2001</t>
  </si>
  <si>
    <t>2000</t>
  </si>
  <si>
    <t>1999</t>
  </si>
  <si>
    <t>1998</t>
  </si>
  <si>
    <t>1997</t>
  </si>
  <si>
    <t>1996</t>
  </si>
  <si>
    <t>1995</t>
  </si>
  <si>
    <t>1994</t>
  </si>
  <si>
    <t>1993</t>
  </si>
  <si>
    <t>1992</t>
  </si>
  <si>
    <t>1991</t>
  </si>
  <si>
    <t>1990</t>
  </si>
  <si>
    <t>1989</t>
  </si>
  <si>
    <t>1988</t>
  </si>
  <si>
    <t>1987</t>
  </si>
  <si>
    <t>1986</t>
  </si>
  <si>
    <t>1985</t>
  </si>
  <si>
    <t>1984</t>
  </si>
  <si>
    <t>1983</t>
  </si>
  <si>
    <t>1982</t>
  </si>
  <si>
    <t>1981</t>
  </si>
  <si>
    <t>1980</t>
  </si>
  <si>
    <t>1979</t>
  </si>
  <si>
    <t>1978</t>
  </si>
  <si>
    <t>1977</t>
  </si>
  <si>
    <t>1976</t>
  </si>
  <si>
    <t>1975</t>
  </si>
  <si>
    <t>1974</t>
  </si>
  <si>
    <t>1973</t>
  </si>
  <si>
    <t>1972</t>
  </si>
  <si>
    <t>1971</t>
  </si>
  <si>
    <t>1970</t>
  </si>
  <si>
    <t>1969</t>
  </si>
  <si>
    <t>1968</t>
  </si>
  <si>
    <t>1967</t>
  </si>
  <si>
    <t>1966</t>
  </si>
  <si>
    <t>1965</t>
  </si>
  <si>
    <t>1964</t>
  </si>
  <si>
    <t>1963</t>
  </si>
  <si>
    <t>1962</t>
  </si>
  <si>
    <t>1961</t>
  </si>
  <si>
    <t>1960</t>
  </si>
  <si>
    <t>1959</t>
  </si>
  <si>
    <t>1958</t>
  </si>
  <si>
    <t>1957</t>
  </si>
  <si>
    <t>1956</t>
  </si>
  <si>
    <t>1955</t>
  </si>
  <si>
    <t>1954</t>
  </si>
  <si>
    <t>1953</t>
  </si>
  <si>
    <t>1952</t>
  </si>
  <si>
    <t>1951</t>
  </si>
  <si>
    <t>1950</t>
  </si>
  <si>
    <t>1949</t>
  </si>
  <si>
    <t>9-12</t>
  </si>
  <si>
    <t>13+</t>
  </si>
  <si>
    <t>17-18</t>
  </si>
  <si>
    <t>19+</t>
  </si>
  <si>
    <t>These lists are shared by all disciplines</t>
  </si>
  <si>
    <t>Teams</t>
  </si>
  <si>
    <t>Jobs</t>
  </si>
  <si>
    <t>Judge</t>
  </si>
  <si>
    <t>When</t>
  </si>
  <si>
    <t>Half</t>
  </si>
  <si>
    <t>Gender</t>
  </si>
  <si>
    <t>A</t>
  </si>
  <si>
    <t>n/a</t>
  </si>
  <si>
    <t>F</t>
  </si>
  <si>
    <t>B</t>
  </si>
  <si>
    <t>M</t>
  </si>
  <si>
    <t>C</t>
  </si>
  <si>
    <t>Recorder C</t>
  </si>
  <si>
    <t>County</t>
  </si>
  <si>
    <t>D</t>
  </si>
  <si>
    <t>E</t>
  </si>
  <si>
    <t>Judge (HD)</t>
  </si>
  <si>
    <t>Zonal</t>
  </si>
  <si>
    <t>Judge (Exec)</t>
  </si>
  <si>
    <t>National</t>
  </si>
  <si>
    <t>G</t>
  </si>
  <si>
    <t>Judge (Diff)</t>
  </si>
  <si>
    <t>Brevet</t>
  </si>
  <si>
    <t>H</t>
  </si>
  <si>
    <t>Judge (Chair)</t>
  </si>
  <si>
    <t>I</t>
  </si>
  <si>
    <t>J</t>
  </si>
  <si>
    <t>K</t>
  </si>
  <si>
    <t>L</t>
  </si>
  <si>
    <t>N</t>
  </si>
  <si>
    <t>O</t>
  </si>
  <si>
    <t>P</t>
  </si>
  <si>
    <t>Q</t>
  </si>
  <si>
    <t>9-14</t>
  </si>
  <si>
    <t>8</t>
  </si>
  <si>
    <t>AAA Sports</t>
  </si>
  <si>
    <t>Aerodyne</t>
  </si>
  <si>
    <t>Apollo</t>
  </si>
  <si>
    <t>Aeronauts</t>
  </si>
  <si>
    <t>Belle Vue</t>
  </si>
  <si>
    <t>North Star</t>
  </si>
  <si>
    <t>Park Elite</t>
  </si>
  <si>
    <t>Trampoline Life</t>
  </si>
  <si>
    <t>Velocity</t>
  </si>
  <si>
    <t>Wansbeck GTC</t>
  </si>
  <si>
    <t>Carlisle TC</t>
  </si>
  <si>
    <t>Missing judges or officicials will incur a penalty of £100. The competition organiser reserves the right to reject entries should the club not provide sufficient judges/officials for th enumber of entrants.</t>
  </si>
  <si>
    <t>County (or higher) Judge:</t>
  </si>
  <si>
    <r>
      <t>1.</t>
    </r>
    <r>
      <rPr>
        <sz val="7"/>
        <rFont val="Calibri"/>
        <family val="2"/>
        <charset val="161"/>
        <scheme val="minor"/>
      </rPr>
      <t xml:space="preserve">      </t>
    </r>
    <r>
      <rPr>
        <sz val="12"/>
        <rFont val="Calibri"/>
        <family val="2"/>
        <charset val="161"/>
        <scheme val="minor"/>
      </rPr>
      <t>Be at least a fully paid-up 'recreational' member of British Gymnastics for display and NE club categories. Competitive for all regional categories.
      Competitors from the Home Nations must comply with the requirements of their governing body.</t>
    </r>
  </si>
  <si>
    <t>Time of flight will be awarded except in disabilities categories.</t>
  </si>
  <si>
    <t>NETTC will run regional level competition categories in accordance with the British Gymnastics 2026 structure which can be found at the following locations:</t>
  </si>
  <si>
    <t xml:space="preserve">NETTC will not run BG club categories in 2026 as this would require all club level competitiors to hold 'competitive' level membership. </t>
  </si>
  <si>
    <t>NETTC will run "North of England club level" categories which will require particiants to hold 'recreational' level membership</t>
  </si>
  <si>
    <t>North of England club level categories will run at level 1, level 2 and level 3 along with disabilities categories. Age groups will be separated but genders will be mixed.</t>
  </si>
  <si>
    <t>A "North of England Club Level 4" category will run for age 8 and age 18+. This level is intended to replace 'out of age' regional level categories. Competitors will perform two exercises, the first must have a minmum difficulty of 2.0 (equivalent to regional 1 compulsory exercise) although no difficulty will be awarded. The second exercise is voluntary with difficulty awarded.</t>
  </si>
  <si>
    <t>The second exercise will be voluntary and will not have difficulty awarded HOWEVER must be at least as difficult as the first exercise or the competitior will be ineligible to place or qualify.</t>
  </si>
  <si>
    <t>Competitiors will perform two qualification exercises. The first exercise will be compulsory (see below).</t>
  </si>
  <si>
    <t>North of England Club Categories</t>
  </si>
  <si>
    <t>There will be no 'out of age' Regional categories. There will be a 'North of England club level 4' category in which competitors will perofrm two voluntary routines with a difficulty not less than 2.0 (equivalent to regional 1). This is intended to allow participants to more easily transition within the 'North of England' levels.</t>
  </si>
  <si>
    <t>Level 1</t>
  </si>
  <si>
    <t>First exercise</t>
  </si>
  <si>
    <t>Front landing</t>
  </si>
  <si>
    <t>To feet</t>
  </si>
  <si>
    <t>Straddle jump</t>
  </si>
  <si>
    <t>Seat landing</t>
  </si>
  <si>
    <t>1/2 twist jump</t>
  </si>
  <si>
    <t>Back landing</t>
  </si>
  <si>
    <t>Tuck jump</t>
  </si>
  <si>
    <t>Pike jump</t>
  </si>
  <si>
    <t>Level 2</t>
  </si>
  <si>
    <t>Level 3</t>
  </si>
  <si>
    <t>Level 4</t>
  </si>
  <si>
    <t>1/2 twist to front landing</t>
  </si>
  <si>
    <t>1/2 twist to feet</t>
  </si>
  <si>
    <t>Full twist jump</t>
  </si>
  <si>
    <t>Front somersault (T)</t>
  </si>
  <si>
    <t>Voluntary exercise with minimum difficulty 2.0 (no difficulty awarded)</t>
  </si>
  <si>
    <t>Second exercise</t>
  </si>
  <si>
    <t>NETTC will provide display opportunities for participants turning 6 and 7 in the year of competition. All participants will require 'recreational' BG membership and will be awarded a medal of participation.</t>
  </si>
  <si>
    <t>Voluntary exercise with minimum difficulty 1.0 (no difficulty awarded)</t>
  </si>
  <si>
    <t>Voluntary exercise with minimum difficulty 1.2 (no difficulty awarded)</t>
  </si>
  <si>
    <t>Voluntary exercise with minimum difficulty 1.6 (no difficulty awarded)</t>
  </si>
  <si>
    <t>NETTC Competition Structure 2026</t>
  </si>
  <si>
    <t>Disabilities Level 1</t>
  </si>
  <si>
    <t>Disabilities Level 2</t>
  </si>
  <si>
    <t>CLB4</t>
  </si>
  <si>
    <t>DisR1Cat1</t>
  </si>
  <si>
    <t>DisR1Cat2</t>
  </si>
  <si>
    <t>DisR2Cat1</t>
  </si>
  <si>
    <t>DisR2Cat2</t>
  </si>
  <si>
    <t>Judge (SJ)</t>
  </si>
  <si>
    <t>6-7</t>
  </si>
  <si>
    <t>Trampoline</t>
  </si>
  <si>
    <t>All passes</t>
  </si>
  <si>
    <t>No somersaults are permitted.</t>
  </si>
  <si>
    <t>Passes may include somersaults but may not include more than one somersault.</t>
  </si>
  <si>
    <t>Each pass must contain at least one somersault.</t>
  </si>
  <si>
    <t xml:space="preserve">Competitors will perform two exercises. Both the first excersise will have execution and time of flight awarded. No difficulty will be awarded however a completed second exercise must be at least as difficult as the first or the competitor will recieve a 2.0 penalty and be ineligible to qualify to the finals. Both exercises must be completed to be eligible for the finals.
In mainstream, genders will be mixed at all levels and will run as age 8, age 9-10, age 11-12, age 13-14 and age 15+. In disabilities genders and Cat1/Cat2 will be mixed, running in age groups 8-12 and 13+. </t>
  </si>
  <si>
    <t>Competitors will complete four voluntary passes. Skills may not be repeated in passes 1 &amp; 2. Skills may not be repeated in passes 3 &amp; 4. Skills from passes 1 &amp; 2 may be repeated in passes 3 &amp; 4 but only if completed in a different area of the DMT. No difficulty will be awarded. Failing to meet the requirements or breaching the repeat rules will recieve a 2.0 penalty and make the competitor ineligible to progress to the final. All passes must be completed to be eligible to progress to the final.</t>
  </si>
  <si>
    <t>Mainstream Trampoline</t>
  </si>
  <si>
    <t>Disabilities Trampoline</t>
  </si>
  <si>
    <t>Mainstream DMT</t>
  </si>
  <si>
    <t>Disabilities DMT</t>
  </si>
  <si>
    <t>8-14</t>
  </si>
  <si>
    <t>DisCLB2Cat1</t>
  </si>
  <si>
    <t>DisCLB2Cat2</t>
  </si>
  <si>
    <t>DisCLB1Cat1</t>
  </si>
  <si>
    <t>DisCLB1Cat2</t>
  </si>
  <si>
    <t>DisC2Cat1</t>
  </si>
  <si>
    <t>DisC2Cat2</t>
  </si>
  <si>
    <t>DisC1Cat1</t>
  </si>
  <si>
    <t>DisC1Cat2</t>
  </si>
  <si>
    <t>NETTC Regional Qualifier 2</t>
  </si>
  <si>
    <t>Sunday 22nd February 2026</t>
  </si>
  <si>
    <t>Penrith LC, Southend Rd, CA11 8JH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</si>
</sst>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F800]dddd\,\ mmmm\ dd\,\ yyyy"/>
    <numFmt numFmtId="166" formatCode="[$-809]General"/>
    <numFmt numFmtId="167" formatCode="yyyy\-mm\-dd;@"/>
  </numFmts>
  <fonts count="66">
    <font>
      <sz val="10"/>
      <name val="Arial"/>
    </font>
    <font>
      <sz val="10"/>
      <name val="Arial"/>
      <family val="2"/>
      <charset val="161"/>
    </font>
    <font>
      <b/>
      <sz val="10"/>
      <name val="Arial"/>
      <family val="2"/>
    </font>
    <font>
      <sz val="8"/>
      <name val="Arial"/>
      <family val="2"/>
    </font>
    <font>
      <b/>
      <sz val="10"/>
      <name val="Tahoma"/>
      <family val="2"/>
    </font>
    <font>
      <sz val="10"/>
      <name val="Arial"/>
      <family val="2"/>
    </font>
    <font>
      <b/>
      <sz val="14"/>
      <color indexed="62"/>
      <name val="Tahoma"/>
      <family val="2"/>
    </font>
    <font>
      <b/>
      <sz val="14"/>
      <color indexed="62"/>
      <name val="Arial"/>
      <family val="2"/>
    </font>
    <font>
      <sz val="14"/>
      <color indexed="62"/>
      <name val="Arial"/>
      <family val="2"/>
    </font>
    <font>
      <sz val="8"/>
      <color indexed="81"/>
      <name val="Tahoma"/>
      <family val="2"/>
    </font>
    <font>
      <b/>
      <sz val="8"/>
      <color indexed="81"/>
      <name val="Tahoma"/>
      <family val="2"/>
    </font>
    <font>
      <b/>
      <sz val="8"/>
      <color indexed="18"/>
      <name val="Tahoma"/>
      <family val="2"/>
    </font>
    <font>
      <sz val="9"/>
      <name val="Tahoma"/>
      <family val="2"/>
    </font>
    <font>
      <b/>
      <sz val="10"/>
      <color indexed="81"/>
      <name val="Tahoma"/>
      <family val="2"/>
    </font>
    <font>
      <b/>
      <sz val="10"/>
      <color rgb="FF009900"/>
      <name val="Arial"/>
      <family val="2"/>
      <charset val="161"/>
    </font>
    <font>
      <sz val="9"/>
      <color indexed="81"/>
      <name val="Tahoma"/>
      <family val="2"/>
      <charset val="161"/>
    </font>
    <font>
      <b/>
      <sz val="9"/>
      <color indexed="81"/>
      <name val="Tahoma"/>
      <family val="2"/>
      <charset val="161"/>
    </font>
    <font>
      <sz val="10"/>
      <color rgb="FF000000"/>
      <name val="Arial1"/>
    </font>
    <font>
      <sz val="16"/>
      <name val="Arial"/>
      <family val="2"/>
      <charset val="161"/>
    </font>
    <font>
      <b/>
      <sz val="10"/>
      <color indexed="9"/>
      <name val="Calibri"/>
      <family val="2"/>
      <charset val="161"/>
      <scheme val="minor"/>
    </font>
    <font>
      <b/>
      <sz val="14"/>
      <color indexed="53"/>
      <name val="Calibri"/>
      <family val="2"/>
      <charset val="161"/>
      <scheme val="minor"/>
    </font>
    <font>
      <sz val="10"/>
      <name val="Calibri"/>
      <family val="2"/>
      <charset val="161"/>
      <scheme val="minor"/>
    </font>
    <font>
      <sz val="10"/>
      <color theme="0" tint="-4.9989318521683403E-2"/>
      <name val="Calibri"/>
      <family val="2"/>
      <charset val="161"/>
      <scheme val="minor"/>
    </font>
    <font>
      <i/>
      <sz val="8"/>
      <name val="Calibri"/>
      <family val="2"/>
      <charset val="161"/>
      <scheme val="minor"/>
    </font>
    <font>
      <b/>
      <sz val="18"/>
      <color theme="4" tint="-0.499984740745262"/>
      <name val="Calibri"/>
      <family val="2"/>
      <charset val="161"/>
      <scheme val="minor"/>
    </font>
    <font>
      <b/>
      <sz val="18"/>
      <color indexed="18"/>
      <name val="Calibri"/>
      <family val="2"/>
      <charset val="161"/>
      <scheme val="minor"/>
    </font>
    <font>
      <sz val="10"/>
      <color indexed="9"/>
      <name val="Calibri"/>
      <family val="2"/>
      <charset val="161"/>
      <scheme val="minor"/>
    </font>
    <font>
      <b/>
      <sz val="14"/>
      <color indexed="18"/>
      <name val="Calibri"/>
      <family val="2"/>
      <charset val="161"/>
      <scheme val="minor"/>
    </font>
    <font>
      <b/>
      <sz val="12"/>
      <name val="Calibri"/>
      <family val="2"/>
      <charset val="161"/>
      <scheme val="minor"/>
    </font>
    <font>
      <b/>
      <sz val="12"/>
      <color theme="9" tint="-0.249977111117893"/>
      <name val="Calibri"/>
      <family val="2"/>
      <charset val="161"/>
      <scheme val="minor"/>
    </font>
    <font>
      <b/>
      <sz val="12"/>
      <color indexed="12"/>
      <name val="Calibri"/>
      <family val="2"/>
      <charset val="161"/>
      <scheme val="minor"/>
    </font>
    <font>
      <b/>
      <sz val="11"/>
      <color theme="9" tint="-0.249977111117893"/>
      <name val="Calibri"/>
      <family val="2"/>
      <charset val="161"/>
      <scheme val="minor"/>
    </font>
    <font>
      <b/>
      <sz val="10"/>
      <name val="Calibri"/>
      <family val="2"/>
      <charset val="161"/>
      <scheme val="minor"/>
    </font>
    <font>
      <b/>
      <sz val="10"/>
      <color indexed="18"/>
      <name val="Calibri"/>
      <family val="2"/>
      <charset val="161"/>
      <scheme val="minor"/>
    </font>
    <font>
      <b/>
      <sz val="9"/>
      <color theme="9" tint="-0.249977111117893"/>
      <name val="Calibri"/>
      <family val="2"/>
      <charset val="161"/>
      <scheme val="minor"/>
    </font>
    <font>
      <b/>
      <sz val="12"/>
      <color theme="4" tint="-0.499984740745262"/>
      <name val="Calibri"/>
      <family val="2"/>
      <charset val="161"/>
      <scheme val="minor"/>
    </font>
    <font>
      <b/>
      <sz val="12"/>
      <color indexed="30"/>
      <name val="Calibri"/>
      <family val="2"/>
      <charset val="161"/>
      <scheme val="minor"/>
    </font>
    <font>
      <b/>
      <sz val="12"/>
      <color indexed="18"/>
      <name val="Calibri"/>
      <family val="2"/>
      <charset val="161"/>
      <scheme val="minor"/>
    </font>
    <font>
      <b/>
      <i/>
      <sz val="12"/>
      <color theme="5" tint="0.59999389629810485"/>
      <name val="Calibri"/>
      <family val="2"/>
      <charset val="161"/>
      <scheme val="minor"/>
    </font>
    <font>
      <b/>
      <i/>
      <sz val="12"/>
      <color theme="6" tint="0.79998168889431442"/>
      <name val="Calibri"/>
      <family val="2"/>
      <charset val="161"/>
      <scheme val="minor"/>
    </font>
    <font>
      <b/>
      <sz val="18"/>
      <color rgb="FFFF0000"/>
      <name val="Calibri"/>
      <family val="2"/>
      <charset val="161"/>
      <scheme val="minor"/>
    </font>
    <font>
      <b/>
      <i/>
      <sz val="12"/>
      <color rgb="FFDE9AD6"/>
      <name val="Calibri"/>
      <family val="2"/>
      <charset val="161"/>
      <scheme val="minor"/>
    </font>
    <font>
      <sz val="16"/>
      <name val="Calibri"/>
      <family val="2"/>
      <charset val="161"/>
      <scheme val="minor"/>
    </font>
    <font>
      <b/>
      <sz val="12"/>
      <color indexed="10"/>
      <name val="Calibri"/>
      <family val="2"/>
      <charset val="161"/>
      <scheme val="minor"/>
    </font>
    <font>
      <b/>
      <sz val="10"/>
      <color indexed="12"/>
      <name val="Calibri"/>
      <family val="2"/>
      <charset val="161"/>
      <scheme val="minor"/>
    </font>
    <font>
      <b/>
      <i/>
      <sz val="10"/>
      <name val="Calibri"/>
      <family val="2"/>
      <charset val="161"/>
      <scheme val="minor"/>
    </font>
    <font>
      <sz val="12"/>
      <name val="Calibri"/>
      <family val="2"/>
      <charset val="161"/>
      <scheme val="minor"/>
    </font>
    <font>
      <b/>
      <sz val="16"/>
      <color theme="0"/>
      <name val="Calibri"/>
      <family val="2"/>
      <charset val="161"/>
      <scheme val="minor"/>
    </font>
    <font>
      <sz val="7"/>
      <name val="Calibri"/>
      <family val="2"/>
      <charset val="161"/>
      <scheme val="minor"/>
    </font>
    <font>
      <b/>
      <sz val="20"/>
      <color theme="0"/>
      <name val="Calibri"/>
      <family val="2"/>
      <charset val="161"/>
      <scheme val="minor"/>
    </font>
    <font>
      <b/>
      <sz val="12"/>
      <color theme="0"/>
      <name val="Calibri"/>
      <family val="2"/>
      <charset val="161"/>
      <scheme val="minor"/>
    </font>
    <font>
      <i/>
      <sz val="12"/>
      <name val="Calibri"/>
      <family val="2"/>
      <charset val="161"/>
      <scheme val="minor"/>
    </font>
    <font>
      <i/>
      <sz val="10"/>
      <name val="Calibri"/>
      <family val="2"/>
      <charset val="161"/>
      <scheme val="minor"/>
    </font>
    <font>
      <sz val="10"/>
      <color rgb="FFE5786D"/>
      <name val="Arial"/>
      <family val="2"/>
    </font>
    <font>
      <sz val="10"/>
      <color rgb="FFFF0000"/>
      <name val="Arial"/>
      <family val="2"/>
    </font>
    <font>
      <sz val="8"/>
      <name val="Arial"/>
      <family val="2"/>
    </font>
    <font>
      <b/>
      <sz val="8"/>
      <color rgb="FF000000"/>
      <name val="Tahoma"/>
      <family val="2"/>
    </font>
    <font>
      <sz val="8"/>
      <color rgb="FF000000"/>
      <name val="Tahoma"/>
      <family val="2"/>
    </font>
    <font>
      <sz val="16"/>
      <name val="Arial"/>
      <family val="2"/>
    </font>
    <font>
      <b/>
      <sz val="24"/>
      <name val="Arial"/>
      <family val="2"/>
    </font>
    <font>
      <u/>
      <sz val="10"/>
      <color theme="10"/>
      <name val="Arial"/>
      <family val="2"/>
    </font>
    <font>
      <sz val="12"/>
      <name val="Arial"/>
      <family val="2"/>
    </font>
    <font>
      <sz val="14"/>
      <name val="Arial"/>
      <family val="2"/>
    </font>
    <font>
      <b/>
      <sz val="16"/>
      <name val="Arial"/>
      <family val="2"/>
    </font>
    <font>
      <b/>
      <sz val="12"/>
      <name val="Arial"/>
      <family val="2"/>
    </font>
    <font>
      <b/>
      <sz val="14"/>
      <name val="Arial"/>
      <family val="2"/>
    </font>
  </fonts>
  <fills count="22">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42"/>
        <bgColor indexed="27"/>
      </patternFill>
    </fill>
    <fill>
      <patternFill patternType="solid">
        <fgColor rgb="FFFF0000"/>
        <bgColor indexed="64"/>
      </patternFill>
    </fill>
    <fill>
      <patternFill patternType="solid">
        <fgColor rgb="FFFFFF99"/>
        <bgColor indexed="64"/>
      </patternFill>
    </fill>
    <fill>
      <patternFill patternType="solid">
        <fgColor rgb="FFE27878"/>
        <bgColor indexed="64"/>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6" fontId="17" fillId="0" borderId="0" applyBorder="0" applyProtection="0"/>
    <xf numFmtId="0" fontId="5" fillId="0" borderId="0"/>
    <xf numFmtId="0" fontId="60" fillId="0" borderId="0" applyNumberFormat="0" applyFill="0" applyBorder="0" applyAlignment="0" applyProtection="0"/>
  </cellStyleXfs>
  <cellXfs count="310">
    <xf numFmtId="0" fontId="0" fillId="0" borderId="0" xfId="0"/>
    <xf numFmtId="0" fontId="0" fillId="0" borderId="0" xfId="0" applyAlignment="1">
      <alignment horizontal="center"/>
    </xf>
    <xf numFmtId="0" fontId="0" fillId="2" borderId="0" xfId="0" applyFill="1" applyAlignment="1">
      <alignment horizontal="center"/>
    </xf>
    <xf numFmtId="0" fontId="0" fillId="0" borderId="3" xfId="0" applyBorder="1" applyAlignment="1">
      <alignment vertical="top"/>
    </xf>
    <xf numFmtId="0" fontId="0" fillId="0" borderId="3" xfId="0" applyBorder="1" applyAlignment="1">
      <alignment horizontal="left" vertical="top"/>
    </xf>
    <xf numFmtId="0" fontId="7" fillId="3" borderId="3" xfId="0" applyFont="1" applyFill="1" applyBorder="1" applyAlignment="1">
      <alignment horizontal="left" vertical="top"/>
    </xf>
    <xf numFmtId="0" fontId="2" fillId="4" borderId="0" xfId="0" applyFont="1" applyFill="1" applyAlignment="1">
      <alignment horizontal="center"/>
    </xf>
    <xf numFmtId="0" fontId="2" fillId="5" borderId="0" xfId="0" applyFont="1" applyFill="1" applyAlignment="1">
      <alignment horizontal="center"/>
    </xf>
    <xf numFmtId="0" fontId="2" fillId="6" borderId="0" xfId="0" applyFont="1"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2" fillId="7" borderId="0" xfId="0" applyFont="1" applyFill="1" applyAlignment="1">
      <alignment horizontal="center"/>
    </xf>
    <xf numFmtId="0" fontId="2" fillId="8" borderId="0" xfId="0" applyFont="1"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4" fillId="0" borderId="0" xfId="0" applyFont="1" applyAlignment="1">
      <alignment horizontal="center" wrapText="1"/>
    </xf>
    <xf numFmtId="0" fontId="12" fillId="3" borderId="3" xfId="0" applyFont="1" applyFill="1" applyBorder="1" applyAlignment="1">
      <alignment horizontal="left" vertical="top"/>
    </xf>
    <xf numFmtId="0" fontId="6" fillId="3" borderId="3" xfId="0" applyFont="1" applyFill="1" applyBorder="1" applyAlignment="1">
      <alignment vertical="top" wrapText="1"/>
    </xf>
    <xf numFmtId="0" fontId="7" fillId="3" borderId="3" xfId="0" applyFont="1" applyFill="1" applyBorder="1" applyAlignment="1">
      <alignment vertical="top"/>
    </xf>
    <xf numFmtId="0" fontId="8" fillId="0" borderId="3" xfId="0" applyFont="1" applyBorder="1" applyAlignment="1">
      <alignment vertical="top"/>
    </xf>
    <xf numFmtId="0" fontId="5" fillId="4" borderId="0" xfId="0" applyFont="1" applyFill="1" applyAlignment="1">
      <alignment horizontal="center"/>
    </xf>
    <xf numFmtId="49" fontId="2" fillId="9" borderId="0" xfId="0" applyNumberFormat="1" applyFont="1" applyFill="1" applyAlignment="1">
      <alignment horizontal="center"/>
    </xf>
    <xf numFmtId="49" fontId="2" fillId="10" borderId="0" xfId="0" applyNumberFormat="1" applyFont="1" applyFill="1" applyAlignment="1">
      <alignment horizontal="center"/>
    </xf>
    <xf numFmtId="49" fontId="0" fillId="10" borderId="0" xfId="0" applyNumberFormat="1" applyFill="1" applyAlignment="1">
      <alignment horizontal="center"/>
    </xf>
    <xf numFmtId="49" fontId="0" fillId="11" borderId="0" xfId="0" applyNumberFormat="1" applyFill="1" applyAlignment="1">
      <alignment horizontal="center"/>
    </xf>
    <xf numFmtId="49" fontId="0" fillId="11" borderId="0" xfId="0" applyNumberFormat="1" applyFill="1" applyAlignment="1">
      <alignment horizontal="center" vertical="top"/>
    </xf>
    <xf numFmtId="49" fontId="0" fillId="10" borderId="0" xfId="0" applyNumberFormat="1" applyFill="1" applyAlignment="1">
      <alignment horizontal="center" vertical="top"/>
    </xf>
    <xf numFmtId="49" fontId="5" fillId="10" borderId="0" xfId="0" applyNumberFormat="1" applyFont="1" applyFill="1" applyAlignment="1">
      <alignment horizontal="center" vertical="top"/>
    </xf>
    <xf numFmtId="49" fontId="0" fillId="0" borderId="0" xfId="0" applyNumberFormat="1"/>
    <xf numFmtId="49" fontId="5" fillId="14" borderId="0" xfId="0" applyNumberFormat="1" applyFont="1" applyFill="1" applyAlignment="1">
      <alignment horizontal="center" vertical="top"/>
    </xf>
    <xf numFmtId="49" fontId="5" fillId="15" borderId="0" xfId="0" applyNumberFormat="1" applyFont="1" applyFill="1" applyAlignment="1">
      <alignment horizontal="center" vertical="top"/>
    </xf>
    <xf numFmtId="0" fontId="5" fillId="0" borderId="0" xfId="0" applyFont="1" applyAlignment="1">
      <alignment horizontal="center" wrapText="1"/>
    </xf>
    <xf numFmtId="0" fontId="14" fillId="0" borderId="0" xfId="0" applyFont="1" applyAlignment="1">
      <alignment horizontal="center"/>
    </xf>
    <xf numFmtId="49" fontId="2" fillId="0" borderId="0" xfId="0" applyNumberFormat="1" applyFont="1" applyAlignment="1">
      <alignment horizontal="center"/>
    </xf>
    <xf numFmtId="49" fontId="0" fillId="0" borderId="0" xfId="0" applyNumberFormat="1" applyAlignment="1">
      <alignment horizontal="center" vertical="top"/>
    </xf>
    <xf numFmtId="49" fontId="0" fillId="0" borderId="0" xfId="0" applyNumberFormat="1" applyAlignment="1">
      <alignment horizontal="center"/>
    </xf>
    <xf numFmtId="0" fontId="2" fillId="2" borderId="0" xfId="0" applyFont="1" applyFill="1" applyAlignment="1">
      <alignment horizontal="center"/>
    </xf>
    <xf numFmtId="0" fontId="12" fillId="3" borderId="3" xfId="0" applyFont="1" applyFill="1" applyBorder="1" applyAlignment="1">
      <alignment vertical="top"/>
    </xf>
    <xf numFmtId="0" fontId="12" fillId="18" borderId="3" xfId="0" applyFont="1" applyFill="1" applyBorder="1" applyAlignment="1">
      <alignment vertical="top" wrapText="1"/>
    </xf>
    <xf numFmtId="0" fontId="12" fillId="18" borderId="3" xfId="0" applyFont="1" applyFill="1" applyBorder="1" applyAlignment="1">
      <alignment horizontal="left" vertical="top"/>
    </xf>
    <xf numFmtId="0" fontId="12" fillId="3" borderId="3" xfId="0" applyFont="1" applyFill="1" applyBorder="1" applyAlignment="1" applyProtection="1">
      <alignment horizontal="left" vertical="top"/>
      <protection locked="0"/>
    </xf>
    <xf numFmtId="0" fontId="1" fillId="0" borderId="0" xfId="0" applyFont="1"/>
    <xf numFmtId="0" fontId="1" fillId="0" borderId="0" xfId="0" applyFont="1" applyAlignment="1">
      <alignment wrapText="1"/>
    </xf>
    <xf numFmtId="0" fontId="1" fillId="0" borderId="3" xfId="0" applyFont="1" applyBorder="1" applyAlignment="1">
      <alignment vertical="top"/>
    </xf>
    <xf numFmtId="49" fontId="1" fillId="0" borderId="0" xfId="0" applyNumberFormat="1" applyFont="1" applyAlignment="1">
      <alignment horizontal="center" vertical="top"/>
    </xf>
    <xf numFmtId="0" fontId="19" fillId="0" borderId="0" xfId="0" applyFont="1" applyAlignment="1" applyProtection="1">
      <alignment horizontal="center"/>
      <protection hidden="1"/>
    </xf>
    <xf numFmtId="0" fontId="20" fillId="0" borderId="0" xfId="0" applyFont="1" applyAlignment="1">
      <alignment vertical="center"/>
    </xf>
    <xf numFmtId="0" fontId="21" fillId="0" borderId="0" xfId="0" applyFont="1" applyProtection="1">
      <protection locked="0"/>
    </xf>
    <xf numFmtId="0" fontId="22" fillId="0" borderId="0" xfId="0" applyFont="1" applyAlignment="1">
      <alignment horizontal="center" vertical="center"/>
    </xf>
    <xf numFmtId="0" fontId="21" fillId="0" borderId="0" xfId="0" applyFont="1" applyAlignment="1" applyProtection="1">
      <alignment horizontal="center"/>
      <protection locked="0"/>
    </xf>
    <xf numFmtId="0" fontId="21" fillId="0" borderId="0" xfId="0" applyFont="1" applyAlignment="1" applyProtection="1">
      <alignment horizontal="right"/>
      <protection locked="0"/>
    </xf>
    <xf numFmtId="1" fontId="21" fillId="0" borderId="0" xfId="0" applyNumberFormat="1" applyFont="1" applyAlignment="1" applyProtection="1">
      <alignment horizontal="center"/>
      <protection hidden="1"/>
    </xf>
    <xf numFmtId="0" fontId="21" fillId="0" borderId="0" xfId="0" applyFont="1" applyAlignment="1" applyProtection="1">
      <alignment horizontal="center"/>
      <protection hidden="1"/>
    </xf>
    <xf numFmtId="0" fontId="21" fillId="0" borderId="0" xfId="0" applyFont="1" applyProtection="1">
      <protection hidden="1"/>
    </xf>
    <xf numFmtId="0" fontId="25" fillId="0" borderId="0" xfId="0" applyFont="1" applyAlignment="1">
      <alignment horizontal="center"/>
    </xf>
    <xf numFmtId="0" fontId="26" fillId="0" borderId="0" xfId="0" applyFont="1" applyAlignment="1">
      <alignment horizontal="center"/>
    </xf>
    <xf numFmtId="1" fontId="27" fillId="0" borderId="1" xfId="0" applyNumberFormat="1" applyFont="1" applyBorder="1" applyAlignment="1" applyProtection="1">
      <alignment horizontal="left" vertical="center"/>
      <protection locked="0"/>
    </xf>
    <xf numFmtId="0" fontId="27" fillId="0" borderId="0" xfId="0" applyFont="1" applyAlignment="1">
      <alignment horizontal="center" vertical="center"/>
    </xf>
    <xf numFmtId="0" fontId="30" fillId="0" borderId="0" xfId="0" applyFont="1" applyAlignment="1" applyProtection="1">
      <alignment horizontal="center" vertical="top" wrapText="1"/>
      <protection locked="0"/>
    </xf>
    <xf numFmtId="1" fontId="32" fillId="0" borderId="0" xfId="0" applyNumberFormat="1" applyFont="1" applyAlignment="1" applyProtection="1">
      <alignment horizontal="center"/>
      <protection hidden="1"/>
    </xf>
    <xf numFmtId="0" fontId="33" fillId="0" borderId="0" xfId="0" applyFont="1" applyAlignment="1">
      <alignment horizontal="center" vertical="top" wrapText="1"/>
    </xf>
    <xf numFmtId="0" fontId="28" fillId="0" borderId="1" xfId="0" applyFont="1" applyBorder="1" applyAlignment="1" applyProtection="1">
      <alignment horizontal="center" vertical="top" wrapText="1"/>
      <protection locked="0"/>
    </xf>
    <xf numFmtId="0" fontId="28" fillId="0" borderId="2" xfId="0" applyFont="1" applyBorder="1" applyAlignment="1" applyProtection="1">
      <alignment vertical="top" wrapText="1"/>
      <protection locked="0"/>
    </xf>
    <xf numFmtId="0" fontId="28" fillId="0" borderId="1" xfId="0" applyFont="1" applyBorder="1" applyAlignment="1" applyProtection="1">
      <alignment vertical="top" wrapText="1"/>
      <protection locked="0"/>
    </xf>
    <xf numFmtId="0" fontId="28" fillId="0" borderId="2" xfId="0" applyFont="1" applyBorder="1" applyAlignment="1" applyProtection="1">
      <alignment horizontal="center" vertical="top" wrapText="1"/>
      <protection locked="0"/>
    </xf>
    <xf numFmtId="0" fontId="28" fillId="0" borderId="0" xfId="0" applyFont="1" applyAlignment="1" applyProtection="1">
      <alignment horizontal="center" vertical="top" wrapText="1"/>
      <protection locked="0"/>
    </xf>
    <xf numFmtId="0" fontId="28" fillId="0" borderId="0" xfId="0" applyFont="1" applyAlignment="1" applyProtection="1">
      <alignment vertical="top" wrapText="1"/>
      <protection locked="0"/>
    </xf>
    <xf numFmtId="1" fontId="28" fillId="0" borderId="0" xfId="0" applyNumberFormat="1" applyFont="1" applyAlignment="1" applyProtection="1">
      <alignment horizontal="right" vertical="top" wrapText="1"/>
      <protection locked="0"/>
    </xf>
    <xf numFmtId="0" fontId="28" fillId="0" borderId="0" xfId="0" applyFont="1" applyAlignment="1" applyProtection="1">
      <alignment horizontal="right" vertical="top" wrapText="1"/>
      <protection locked="0"/>
    </xf>
    <xf numFmtId="0" fontId="35" fillId="20" borderId="5" xfId="0" applyFont="1" applyFill="1" applyBorder="1" applyAlignment="1" applyProtection="1">
      <alignment horizontal="center" vertical="top" wrapText="1"/>
      <protection locked="0"/>
    </xf>
    <xf numFmtId="0" fontId="35" fillId="20" borderId="4" xfId="0" applyFont="1" applyFill="1" applyBorder="1" applyAlignment="1" applyProtection="1">
      <alignment horizontal="center" vertical="top" wrapText="1"/>
      <protection locked="0"/>
    </xf>
    <xf numFmtId="0" fontId="35" fillId="20" borderId="2" xfId="0" applyFont="1" applyFill="1" applyBorder="1" applyAlignment="1">
      <alignment vertical="top" wrapText="1"/>
    </xf>
    <xf numFmtId="0" fontId="35" fillId="20" borderId="11" xfId="0" applyFont="1" applyFill="1" applyBorder="1" applyAlignment="1">
      <alignment vertical="top" wrapText="1"/>
    </xf>
    <xf numFmtId="0" fontId="35" fillId="20" borderId="9" xfId="0" applyFont="1" applyFill="1" applyBorder="1" applyAlignment="1">
      <alignment horizontal="center" vertical="top" wrapText="1"/>
    </xf>
    <xf numFmtId="0" fontId="35" fillId="20" borderId="4" xfId="0" applyFont="1" applyFill="1" applyBorder="1" applyAlignment="1">
      <alignment horizontal="center" vertical="top" wrapText="1"/>
    </xf>
    <xf numFmtId="0" fontId="35" fillId="20" borderId="12" xfId="0" applyFont="1" applyFill="1" applyBorder="1" applyAlignment="1">
      <alignment horizontal="center" vertical="top" wrapText="1"/>
    </xf>
    <xf numFmtId="0" fontId="28" fillId="0" borderId="0" xfId="0" applyFont="1" applyAlignment="1">
      <alignment horizontal="center" vertical="top" wrapText="1"/>
    </xf>
    <xf numFmtId="0" fontId="32" fillId="0" borderId="0" xfId="0" applyFont="1" applyProtection="1">
      <protection hidden="1"/>
    </xf>
    <xf numFmtId="0" fontId="28" fillId="0" borderId="5" xfId="0" applyFont="1" applyBorder="1" applyAlignment="1">
      <alignment horizontal="center" vertical="top" wrapText="1"/>
    </xf>
    <xf numFmtId="0" fontId="36" fillId="0" borderId="9" xfId="0" applyFont="1" applyBorder="1" applyAlignment="1" applyProtection="1">
      <alignment vertical="top" wrapText="1"/>
      <protection locked="0"/>
    </xf>
    <xf numFmtId="0" fontId="36" fillId="0" borderId="10" xfId="0" applyFont="1" applyBorder="1" applyAlignment="1" applyProtection="1">
      <alignment vertical="top" wrapText="1"/>
      <protection locked="0"/>
    </xf>
    <xf numFmtId="1" fontId="36" fillId="0" borderId="10" xfId="0" applyNumberFormat="1" applyFont="1" applyBorder="1" applyAlignment="1" applyProtection="1">
      <alignment horizontal="center" vertical="top" wrapText="1"/>
      <protection locked="0"/>
    </xf>
    <xf numFmtId="0" fontId="36" fillId="0" borderId="10" xfId="0" applyFont="1" applyBorder="1" applyAlignment="1" applyProtection="1">
      <alignment horizontal="center" vertical="top" wrapText="1"/>
      <protection locked="0"/>
    </xf>
    <xf numFmtId="1" fontId="36" fillId="0" borderId="5" xfId="0" applyNumberFormat="1" applyFont="1" applyBorder="1" applyAlignment="1" applyProtection="1">
      <alignment horizontal="center" vertical="top"/>
      <protection locked="0"/>
    </xf>
    <xf numFmtId="0" fontId="36" fillId="0" borderId="4" xfId="0" applyFont="1" applyBorder="1" applyAlignment="1">
      <alignment horizontal="center" vertical="top"/>
    </xf>
    <xf numFmtId="0" fontId="36" fillId="13" borderId="4" xfId="0" applyFont="1" applyFill="1" applyBorder="1" applyAlignment="1" applyProtection="1">
      <alignment horizontal="center" vertical="top"/>
      <protection locked="0"/>
    </xf>
    <xf numFmtId="0" fontId="37" fillId="0" borderId="0" xfId="0" applyFont="1" applyAlignment="1" applyProtection="1">
      <alignment horizontal="right" vertical="top"/>
      <protection locked="0"/>
    </xf>
    <xf numFmtId="0" fontId="21" fillId="0" borderId="4" xfId="0" applyFont="1" applyBorder="1" applyAlignment="1" applyProtection="1">
      <alignment horizontal="center"/>
      <protection locked="0"/>
    </xf>
    <xf numFmtId="0" fontId="21" fillId="0" borderId="0" xfId="0" applyFont="1" applyAlignment="1" applyProtection="1">
      <alignment horizontal="right"/>
      <protection hidden="1"/>
    </xf>
    <xf numFmtId="0" fontId="28" fillId="20" borderId="9" xfId="0" applyFont="1" applyFill="1" applyBorder="1" applyAlignment="1">
      <alignment horizontal="right" vertical="top" wrapText="1"/>
    </xf>
    <xf numFmtId="0" fontId="37" fillId="0" borderId="0" xfId="0" applyFont="1" applyAlignment="1" applyProtection="1">
      <alignment horizontal="right" vertical="top" wrapText="1"/>
      <protection locked="0"/>
    </xf>
    <xf numFmtId="0" fontId="38" fillId="20" borderId="4" xfId="0" applyFont="1" applyFill="1" applyBorder="1" applyAlignment="1" applyProtection="1">
      <alignment horizontal="center" vertical="center" wrapText="1"/>
      <protection locked="0"/>
    </xf>
    <xf numFmtId="0" fontId="37" fillId="0" borderId="0" xfId="0" applyFont="1" applyAlignment="1">
      <alignment horizontal="right" vertical="top" wrapText="1"/>
    </xf>
    <xf numFmtId="0" fontId="28" fillId="0" borderId="6" xfId="0" applyFont="1" applyBorder="1" applyAlignment="1">
      <alignment horizontal="center" vertical="top" wrapText="1"/>
    </xf>
    <xf numFmtId="0" fontId="36" fillId="13" borderId="11" xfId="0" applyFont="1" applyFill="1" applyBorder="1" applyAlignment="1" applyProtection="1">
      <alignment horizontal="center" vertical="top"/>
      <protection locked="0"/>
    </xf>
    <xf numFmtId="0" fontId="28" fillId="0" borderId="4" xfId="0" applyFont="1" applyBorder="1" applyAlignment="1">
      <alignment horizontal="center" vertical="top" wrapText="1"/>
    </xf>
    <xf numFmtId="0" fontId="36" fillId="13" borderId="11" xfId="0" applyFont="1" applyFill="1" applyBorder="1" applyAlignment="1" applyProtection="1">
      <alignment horizontal="center" vertical="top" wrapText="1"/>
      <protection locked="0"/>
    </xf>
    <xf numFmtId="0" fontId="40" fillId="0" borderId="0" xfId="0" applyFont="1" applyAlignment="1">
      <alignment horizontal="center" vertical="center"/>
    </xf>
    <xf numFmtId="0" fontId="41" fillId="20" borderId="4" xfId="0" applyFont="1" applyFill="1" applyBorder="1" applyAlignment="1" applyProtection="1">
      <alignment horizontal="center" vertical="center" wrapText="1"/>
      <protection locked="0"/>
    </xf>
    <xf numFmtId="0" fontId="21" fillId="0" borderId="0" xfId="0" applyFont="1" applyAlignment="1">
      <alignment horizontal="left" vertical="top" wrapText="1"/>
    </xf>
    <xf numFmtId="0" fontId="21" fillId="0" borderId="0" xfId="0" applyFont="1" applyAlignment="1">
      <alignment vertical="top"/>
    </xf>
    <xf numFmtId="0" fontId="28" fillId="0" borderId="7" xfId="0" applyFont="1" applyBorder="1" applyAlignment="1">
      <alignment horizontal="left" vertical="top" wrapText="1"/>
    </xf>
    <xf numFmtId="0" fontId="44" fillId="0" borderId="15" xfId="0" applyFont="1" applyBorder="1" applyAlignment="1">
      <alignment vertical="top" wrapText="1"/>
    </xf>
    <xf numFmtId="0" fontId="32" fillId="0" borderId="0" xfId="0" applyFont="1" applyAlignment="1">
      <alignment horizontal="left" vertical="top" wrapText="1"/>
    </xf>
    <xf numFmtId="0" fontId="32" fillId="0" borderId="0" xfId="0" applyFont="1" applyAlignment="1">
      <alignment vertical="top"/>
    </xf>
    <xf numFmtId="0" fontId="28" fillId="0" borderId="8" xfId="0" applyFont="1" applyBorder="1" applyAlignment="1">
      <alignment horizontal="left" vertical="top" wrapText="1"/>
    </xf>
    <xf numFmtId="0" fontId="44" fillId="0" borderId="1" xfId="0" applyFont="1" applyBorder="1" applyAlignment="1">
      <alignment vertical="top" wrapText="1"/>
    </xf>
    <xf numFmtId="0" fontId="28" fillId="0" borderId="0" xfId="0" applyFont="1" applyAlignment="1">
      <alignment horizontal="left" vertical="top" wrapText="1"/>
    </xf>
    <xf numFmtId="0" fontId="30" fillId="0" borderId="0" xfId="0" applyFont="1" applyAlignment="1">
      <alignment vertical="top" wrapText="1"/>
    </xf>
    <xf numFmtId="0" fontId="44" fillId="0" borderId="0" xfId="0" applyFont="1" applyAlignment="1">
      <alignment vertical="top" wrapText="1"/>
    </xf>
    <xf numFmtId="0" fontId="30" fillId="0" borderId="0" xfId="0" applyFont="1" applyAlignment="1">
      <alignment horizontal="left" vertical="top" wrapText="1"/>
    </xf>
    <xf numFmtId="1" fontId="28" fillId="4" borderId="16" xfId="0" applyNumberFormat="1" applyFont="1" applyFill="1" applyBorder="1" applyAlignment="1">
      <alignment horizontal="center" vertical="top"/>
    </xf>
    <xf numFmtId="1" fontId="28" fillId="0" borderId="15" xfId="0" applyNumberFormat="1" applyFont="1" applyBorder="1" applyAlignment="1">
      <alignment horizontal="center" vertical="top"/>
    </xf>
    <xf numFmtId="164" fontId="28" fillId="0" borderId="15" xfId="0" applyNumberFormat="1" applyFont="1" applyBorder="1" applyAlignment="1">
      <alignment horizontal="center" vertical="top"/>
    </xf>
    <xf numFmtId="0" fontId="28" fillId="0" borderId="15" xfId="0" applyFont="1" applyBorder="1" applyAlignment="1">
      <alignment horizontal="justify" vertical="top"/>
    </xf>
    <xf numFmtId="164" fontId="28" fillId="4" borderId="17" xfId="0" applyNumberFormat="1" applyFont="1" applyFill="1" applyBorder="1" applyAlignment="1">
      <alignment horizontal="center" vertical="top"/>
    </xf>
    <xf numFmtId="1" fontId="28" fillId="4" borderId="18" xfId="0" applyNumberFormat="1" applyFont="1" applyFill="1" applyBorder="1" applyAlignment="1">
      <alignment horizontal="center" vertical="top"/>
    </xf>
    <xf numFmtId="1" fontId="28" fillId="0" borderId="0" xfId="0" applyNumberFormat="1" applyFont="1" applyAlignment="1">
      <alignment horizontal="center" vertical="top"/>
    </xf>
    <xf numFmtId="0" fontId="28" fillId="0" borderId="0" xfId="0" applyFont="1" applyAlignment="1">
      <alignment horizontal="justify" vertical="top"/>
    </xf>
    <xf numFmtId="164" fontId="28" fillId="4" borderId="19" xfId="0" applyNumberFormat="1" applyFont="1" applyFill="1" applyBorder="1" applyAlignment="1">
      <alignment horizontal="center" vertical="top"/>
    </xf>
    <xf numFmtId="164" fontId="28" fillId="16" borderId="20" xfId="0" applyNumberFormat="1" applyFont="1" applyFill="1" applyBorder="1" applyAlignment="1">
      <alignment horizontal="center" vertical="top"/>
    </xf>
    <xf numFmtId="0" fontId="32" fillId="0" borderId="0" xfId="0" applyFont="1" applyAlignment="1">
      <alignment horizontal="center" vertical="top"/>
    </xf>
    <xf numFmtId="0" fontId="46" fillId="0" borderId="0" xfId="0" applyFont="1" applyAlignment="1">
      <alignment horizontal="left" vertical="top" wrapText="1"/>
    </xf>
    <xf numFmtId="0" fontId="46" fillId="0" borderId="0" xfId="0" applyFont="1" applyAlignment="1">
      <alignment vertical="top"/>
    </xf>
    <xf numFmtId="0" fontId="46" fillId="0" borderId="0" xfId="0" applyFont="1" applyAlignment="1">
      <alignment horizontal="center" vertical="top" wrapText="1"/>
    </xf>
    <xf numFmtId="0" fontId="46" fillId="0" borderId="0" xfId="0" applyFont="1" applyAlignment="1">
      <alignment horizontal="justify" vertical="top" wrapText="1"/>
    </xf>
    <xf numFmtId="0" fontId="28" fillId="0" borderId="0" xfId="0" applyFont="1" applyAlignment="1">
      <alignment horizontal="justify" vertical="top" wrapText="1"/>
    </xf>
    <xf numFmtId="0" fontId="21" fillId="0" borderId="0" xfId="0" applyFont="1" applyAlignment="1">
      <alignment vertical="top" wrapText="1"/>
    </xf>
    <xf numFmtId="0" fontId="28" fillId="0" borderId="0" xfId="0" applyFont="1" applyAlignment="1">
      <alignment horizontal="right" vertical="top" wrapText="1"/>
    </xf>
    <xf numFmtId="0" fontId="21" fillId="0" borderId="1" xfId="0" applyFont="1" applyBorder="1" applyAlignment="1" applyProtection="1">
      <alignment horizontal="left" vertical="top" wrapText="1"/>
      <protection locked="0"/>
    </xf>
    <xf numFmtId="0" fontId="28" fillId="0" borderId="0" xfId="0" applyFont="1" applyAlignment="1">
      <alignment vertical="top" wrapText="1"/>
    </xf>
    <xf numFmtId="0" fontId="49" fillId="19" borderId="0" xfId="0" applyFont="1" applyFill="1" applyAlignment="1">
      <alignment vertical="center"/>
    </xf>
    <xf numFmtId="0" fontId="21" fillId="0" borderId="0" xfId="0" applyFont="1" applyAlignment="1">
      <alignment horizontal="center" vertical="center"/>
    </xf>
    <xf numFmtId="0" fontId="32" fillId="0" borderId="0" xfId="0" applyFont="1" applyAlignment="1">
      <alignment horizontal="center"/>
    </xf>
    <xf numFmtId="0" fontId="21" fillId="0" borderId="0" xfId="0" applyFont="1" applyAlignment="1">
      <alignment horizontal="center"/>
    </xf>
    <xf numFmtId="0" fontId="28" fillId="0" borderId="0" xfId="0" applyFont="1" applyAlignment="1">
      <alignment horizontal="center" wrapText="1"/>
    </xf>
    <xf numFmtId="0" fontId="28" fillId="0" borderId="0" xfId="0" applyFont="1" applyAlignment="1">
      <alignment horizontal="right" vertical="center" wrapText="1"/>
    </xf>
    <xf numFmtId="0" fontId="21" fillId="0" borderId="0" xfId="0" applyFont="1" applyAlignment="1">
      <alignment horizontal="center" vertical="center" wrapText="1"/>
    </xf>
    <xf numFmtId="0" fontId="32" fillId="0" borderId="23"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49" fillId="21" borderId="0" xfId="0" applyFont="1" applyFill="1" applyAlignment="1">
      <alignment vertical="center"/>
    </xf>
    <xf numFmtId="0" fontId="50" fillId="21" borderId="0" xfId="0" applyFont="1" applyFill="1" applyAlignment="1">
      <alignment horizontal="right" vertical="center"/>
    </xf>
    <xf numFmtId="0" fontId="42" fillId="0" borderId="0" xfId="0" applyFont="1" applyAlignment="1">
      <alignment horizontal="center" vertical="top"/>
    </xf>
    <xf numFmtId="0" fontId="21" fillId="0" borderId="0" xfId="0" applyFont="1" applyAlignment="1">
      <alignment horizontal="left" vertical="top"/>
    </xf>
    <xf numFmtId="0" fontId="52" fillId="0" borderId="0" xfId="0" applyFont="1" applyAlignment="1">
      <alignment horizontal="left" vertical="top" wrapText="1"/>
    </xf>
    <xf numFmtId="0" fontId="52" fillId="0" borderId="0" xfId="0" applyFont="1" applyAlignment="1">
      <alignment horizontal="left" vertical="top"/>
    </xf>
    <xf numFmtId="49" fontId="53" fillId="10" borderId="0" xfId="0" applyNumberFormat="1" applyFont="1" applyFill="1" applyAlignment="1">
      <alignment horizontal="center" vertical="top"/>
    </xf>
    <xf numFmtId="49" fontId="54" fillId="14" borderId="0" xfId="0" applyNumberFormat="1" applyFont="1" applyFill="1" applyAlignment="1">
      <alignment horizontal="center" vertical="top"/>
    </xf>
    <xf numFmtId="49" fontId="54" fillId="10" borderId="0" xfId="0" applyNumberFormat="1" applyFont="1" applyFill="1" applyAlignment="1">
      <alignment horizontal="center" vertical="top"/>
    </xf>
    <xf numFmtId="49" fontId="5" fillId="11" borderId="0" xfId="0" applyNumberFormat="1" applyFont="1" applyFill="1" applyAlignment="1">
      <alignment horizontal="center" vertical="top"/>
    </xf>
    <xf numFmtId="49" fontId="5" fillId="10" borderId="0" xfId="0" applyNumberFormat="1" applyFont="1" applyFill="1" applyAlignment="1">
      <alignment horizontal="center"/>
    </xf>
    <xf numFmtId="0" fontId="5" fillId="6" borderId="0" xfId="0" applyFont="1" applyFill="1" applyAlignment="1">
      <alignment horizontal="center"/>
    </xf>
    <xf numFmtId="0" fontId="5" fillId="5" borderId="0" xfId="0" applyFont="1" applyFill="1" applyAlignment="1">
      <alignment horizontal="center"/>
    </xf>
    <xf numFmtId="0" fontId="5" fillId="2" borderId="0" xfId="0" applyFont="1" applyFill="1" applyAlignment="1">
      <alignment horizontal="center"/>
    </xf>
    <xf numFmtId="1" fontId="28" fillId="4" borderId="18" xfId="0" applyNumberFormat="1" applyFont="1" applyFill="1" applyBorder="1" applyAlignment="1" applyProtection="1">
      <alignment horizontal="center" vertical="top"/>
      <protection locked="0"/>
    </xf>
    <xf numFmtId="1" fontId="27" fillId="0" borderId="1" xfId="0" applyNumberFormat="1" applyFont="1" applyBorder="1" applyAlignment="1">
      <alignment horizontal="left" vertical="center"/>
    </xf>
    <xf numFmtId="0" fontId="58" fillId="0" borderId="0" xfId="0" applyFont="1"/>
    <xf numFmtId="0" fontId="60" fillId="0" borderId="0" xfId="3"/>
    <xf numFmtId="0" fontId="61" fillId="0" borderId="0" xfId="0" applyFont="1"/>
    <xf numFmtId="0" fontId="62" fillId="0" borderId="0" xfId="0" applyFont="1"/>
    <xf numFmtId="0" fontId="61" fillId="0" borderId="3" xfId="0" applyFont="1" applyBorder="1" applyAlignment="1">
      <alignment vertical="top" wrapText="1"/>
    </xf>
    <xf numFmtId="0" fontId="64" fillId="0" borderId="18" xfId="0" applyFont="1" applyBorder="1"/>
    <xf numFmtId="0" fontId="61" fillId="0" borderId="18" xfId="0" applyFont="1" applyBorder="1"/>
    <xf numFmtId="0" fontId="61" fillId="0" borderId="34" xfId="0" applyFont="1" applyBorder="1"/>
    <xf numFmtId="0" fontId="61" fillId="0" borderId="35" xfId="0" applyFont="1" applyBorder="1"/>
    <xf numFmtId="0" fontId="64" fillId="16" borderId="29" xfId="0" applyFont="1" applyFill="1" applyBorder="1"/>
    <xf numFmtId="0" fontId="61" fillId="16" borderId="27" xfId="0" applyFont="1" applyFill="1" applyBorder="1" applyAlignment="1">
      <alignment vertical="top" wrapText="1"/>
    </xf>
    <xf numFmtId="49" fontId="28" fillId="0" borderId="8" xfId="0" applyNumberFormat="1" applyFont="1" applyBorder="1" applyAlignment="1" applyProtection="1">
      <alignment horizontal="center" vertical="top" wrapText="1"/>
      <protection locked="0"/>
    </xf>
    <xf numFmtId="0" fontId="63" fillId="0" borderId="0" xfId="0" applyFont="1"/>
    <xf numFmtId="0" fontId="0" fillId="0" borderId="0" xfId="0" applyAlignment="1">
      <alignment wrapText="1"/>
    </xf>
    <xf numFmtId="0" fontId="64" fillId="0" borderId="26" xfId="0" applyFont="1" applyBorder="1" applyAlignment="1">
      <alignment horizontal="right" vertical="top" wrapText="1"/>
    </xf>
    <xf numFmtId="0" fontId="65" fillId="0" borderId="28" xfId="0" applyFont="1" applyBorder="1"/>
    <xf numFmtId="0" fontId="65" fillId="16" borderId="29" xfId="0" applyFont="1" applyFill="1" applyBorder="1"/>
    <xf numFmtId="0" fontId="65" fillId="0" borderId="26" xfId="0" applyFont="1" applyBorder="1" applyAlignment="1">
      <alignment horizontal="right" vertical="top"/>
    </xf>
    <xf numFmtId="0" fontId="65" fillId="0" borderId="18" xfId="0" applyFont="1" applyBorder="1"/>
    <xf numFmtId="0" fontId="62" fillId="16" borderId="26" xfId="0" applyFont="1" applyFill="1" applyBorder="1" applyAlignment="1">
      <alignment horizontal="left" vertical="top" wrapText="1"/>
    </xf>
    <xf numFmtId="0" fontId="62" fillId="16" borderId="3" xfId="0" applyFont="1" applyFill="1" applyBorder="1" applyAlignment="1">
      <alignment horizontal="left" vertical="top" wrapText="1"/>
    </xf>
    <xf numFmtId="0" fontId="62" fillId="16" borderId="27" xfId="0" applyFont="1" applyFill="1" applyBorder="1" applyAlignment="1">
      <alignment horizontal="left" vertical="top" wrapText="1"/>
    </xf>
    <xf numFmtId="0" fontId="58" fillId="0" borderId="0" xfId="0" applyFont="1" applyAlignment="1">
      <alignment horizontal="left"/>
    </xf>
    <xf numFmtId="0" fontId="58" fillId="0" borderId="0" xfId="0" applyFont="1" applyAlignment="1">
      <alignment horizontal="left" wrapText="1"/>
    </xf>
    <xf numFmtId="0" fontId="59" fillId="0" borderId="0" xfId="0" applyFont="1" applyAlignment="1">
      <alignment horizontal="center"/>
    </xf>
    <xf numFmtId="0" fontId="58" fillId="16" borderId="0" xfId="0" applyFont="1" applyFill="1" applyAlignment="1">
      <alignment horizontal="left" wrapText="1"/>
    </xf>
    <xf numFmtId="0" fontId="63" fillId="0" borderId="0" xfId="0" applyFont="1" applyAlignment="1">
      <alignment horizontal="left"/>
    </xf>
    <xf numFmtId="0" fontId="61" fillId="16" borderId="29" xfId="0" applyFont="1" applyFill="1" applyBorder="1" applyAlignment="1">
      <alignment horizontal="left" vertical="top" wrapText="1"/>
    </xf>
    <xf numFmtId="0" fontId="61" fillId="16" borderId="31" xfId="0" applyFont="1" applyFill="1" applyBorder="1" applyAlignment="1">
      <alignment horizontal="left" vertical="top" wrapText="1"/>
    </xf>
    <xf numFmtId="0" fontId="61" fillId="16" borderId="33" xfId="0" applyFont="1" applyFill="1" applyBorder="1" applyAlignment="1">
      <alignment horizontal="left" vertical="top" wrapText="1"/>
    </xf>
    <xf numFmtId="0" fontId="64" fillId="0" borderId="28" xfId="0" applyFont="1" applyBorder="1" applyAlignment="1">
      <alignment horizontal="right" vertical="top"/>
    </xf>
    <xf numFmtId="0" fontId="64" fillId="0" borderId="30" xfId="0" applyFont="1" applyBorder="1" applyAlignment="1">
      <alignment horizontal="right" vertical="top"/>
    </xf>
    <xf numFmtId="0" fontId="64" fillId="0" borderId="32" xfId="0" applyFont="1" applyBorder="1" applyAlignment="1">
      <alignment horizontal="right" vertical="top"/>
    </xf>
    <xf numFmtId="0" fontId="28" fillId="20" borderId="9" xfId="0" applyFont="1" applyFill="1" applyBorder="1" applyAlignment="1">
      <alignment horizontal="right" vertical="top" wrapText="1"/>
    </xf>
    <xf numFmtId="0" fontId="28" fillId="20" borderId="10" xfId="0" applyFont="1" applyFill="1" applyBorder="1" applyAlignment="1">
      <alignment horizontal="right" vertical="top" wrapText="1"/>
    </xf>
    <xf numFmtId="0" fontId="38" fillId="20" borderId="9" xfId="0" applyFont="1" applyFill="1" applyBorder="1" applyAlignment="1" applyProtection="1">
      <alignment horizontal="center" vertical="center" wrapText="1"/>
      <protection locked="0"/>
    </xf>
    <xf numFmtId="0" fontId="38" fillId="20" borderId="10" xfId="0" applyFont="1" applyFill="1" applyBorder="1" applyAlignment="1" applyProtection="1">
      <alignment horizontal="center" vertical="center" wrapText="1"/>
      <protection locked="0"/>
    </xf>
    <xf numFmtId="0" fontId="30" fillId="20" borderId="2" xfId="0" applyFont="1" applyFill="1" applyBorder="1" applyAlignment="1" applyProtection="1">
      <alignment horizontal="center" vertical="top" wrapText="1"/>
      <protection locked="0"/>
    </xf>
    <xf numFmtId="0" fontId="30" fillId="20" borderId="10" xfId="0" applyFont="1" applyFill="1" applyBorder="1" applyAlignment="1" applyProtection="1">
      <alignment horizontal="center" vertical="top" wrapText="1"/>
      <protection locked="0"/>
    </xf>
    <xf numFmtId="0" fontId="30" fillId="20" borderId="8" xfId="0" applyFont="1" applyFill="1" applyBorder="1" applyAlignment="1" applyProtection="1">
      <alignment horizontal="center" vertical="top" wrapText="1"/>
      <protection locked="0"/>
    </xf>
    <xf numFmtId="0" fontId="30" fillId="20" borderId="11" xfId="0" applyFont="1" applyFill="1" applyBorder="1" applyAlignment="1" applyProtection="1">
      <alignment horizontal="center" vertical="top" wrapText="1"/>
      <protection locked="0"/>
    </xf>
    <xf numFmtId="0" fontId="28" fillId="20" borderId="9" xfId="0" applyFont="1" applyFill="1" applyBorder="1" applyAlignment="1">
      <alignment horizontal="right" vertical="center" wrapText="1"/>
    </xf>
    <xf numFmtId="0" fontId="28" fillId="20" borderId="10" xfId="0" applyFont="1" applyFill="1" applyBorder="1" applyAlignment="1">
      <alignment horizontal="right" vertical="center" wrapText="1"/>
    </xf>
    <xf numFmtId="0" fontId="39" fillId="20" borderId="9" xfId="0" applyFont="1" applyFill="1" applyBorder="1" applyAlignment="1" applyProtection="1">
      <alignment horizontal="center" vertical="center" wrapText="1"/>
      <protection locked="0"/>
    </xf>
    <xf numFmtId="0" fontId="39" fillId="20" borderId="10" xfId="0" applyFont="1" applyFill="1" applyBorder="1" applyAlignment="1" applyProtection="1">
      <alignment horizontal="center" vertical="center" wrapText="1"/>
      <protection locked="0"/>
    </xf>
    <xf numFmtId="0" fontId="30" fillId="20" borderId="9" xfId="0" applyFont="1" applyFill="1" applyBorder="1" applyAlignment="1">
      <alignment horizontal="center" vertical="top" wrapText="1"/>
    </xf>
    <xf numFmtId="0" fontId="30" fillId="20" borderId="10" xfId="0" applyFont="1" applyFill="1" applyBorder="1" applyAlignment="1">
      <alignment horizontal="center" vertical="top" wrapText="1"/>
    </xf>
    <xf numFmtId="0" fontId="23" fillId="0" borderId="0" xfId="0" applyFont="1" applyAlignment="1">
      <alignment horizontal="right"/>
    </xf>
    <xf numFmtId="0" fontId="29" fillId="0" borderId="9" xfId="0" applyFont="1" applyBorder="1" applyAlignment="1">
      <alignment horizontal="left" vertical="top" wrapText="1"/>
    </xf>
    <xf numFmtId="0" fontId="29" fillId="0" borderId="10" xfId="0" applyFont="1" applyBorder="1" applyAlignment="1">
      <alignment horizontal="left" vertical="top" wrapText="1"/>
    </xf>
    <xf numFmtId="0" fontId="28" fillId="0" borderId="9" xfId="0" applyFont="1" applyBorder="1" applyAlignment="1">
      <alignment vertical="top" wrapText="1"/>
    </xf>
    <xf numFmtId="0" fontId="28" fillId="0" borderId="10" xfId="0" applyFont="1" applyBorder="1" applyAlignment="1">
      <alignment vertical="top" wrapText="1"/>
    </xf>
    <xf numFmtId="0" fontId="31" fillId="12" borderId="9" xfId="0" applyFont="1" applyFill="1" applyBorder="1" applyAlignment="1">
      <alignment horizontal="center" vertical="top" wrapText="1"/>
    </xf>
    <xf numFmtId="0" fontId="31" fillId="12" borderId="2" xfId="0" applyFont="1" applyFill="1" applyBorder="1" applyAlignment="1">
      <alignment horizontal="center" vertical="top" wrapText="1"/>
    </xf>
    <xf numFmtId="0" fontId="31" fillId="12" borderId="10" xfId="0" applyFont="1" applyFill="1" applyBorder="1" applyAlignment="1">
      <alignment horizontal="center" vertical="top" wrapText="1"/>
    </xf>
    <xf numFmtId="0" fontId="27" fillId="0" borderId="1" xfId="0" applyFont="1" applyBorder="1" applyAlignment="1">
      <alignment horizontal="center" vertical="center"/>
    </xf>
    <xf numFmtId="0" fontId="24" fillId="20" borderId="0" xfId="0" applyFont="1" applyFill="1" applyAlignment="1">
      <alignment horizontal="center"/>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165" fontId="29" fillId="12" borderId="9" xfId="0" applyNumberFormat="1" applyFont="1" applyFill="1" applyBorder="1" applyAlignment="1">
      <alignment horizontal="center" vertical="top" wrapText="1"/>
    </xf>
    <xf numFmtId="165" fontId="29" fillId="12" borderId="2" xfId="0" applyNumberFormat="1" applyFont="1" applyFill="1" applyBorder="1" applyAlignment="1">
      <alignment horizontal="center" vertical="top" wrapText="1"/>
    </xf>
    <xf numFmtId="165" fontId="29" fillId="12" borderId="10" xfId="0" applyNumberFormat="1" applyFont="1" applyFill="1" applyBorder="1" applyAlignment="1">
      <alignment horizontal="center" vertical="top" wrapText="1"/>
    </xf>
    <xf numFmtId="0" fontId="31" fillId="0" borderId="9" xfId="0" applyFont="1" applyBorder="1" applyAlignment="1" applyProtection="1">
      <alignment horizontal="left" vertical="top" wrapText="1"/>
      <protection locked="0"/>
    </xf>
    <xf numFmtId="0" fontId="31" fillId="0" borderId="10" xfId="0" applyFont="1" applyBorder="1" applyAlignment="1" applyProtection="1">
      <alignment horizontal="left" vertical="top" wrapText="1"/>
      <protection locked="0"/>
    </xf>
    <xf numFmtId="0" fontId="31" fillId="12" borderId="9" xfId="0" applyFont="1" applyFill="1" applyBorder="1" applyAlignment="1" applyProtection="1">
      <alignment horizontal="center" vertical="top" wrapText="1"/>
      <protection locked="0"/>
    </xf>
    <xf numFmtId="0" fontId="31" fillId="12" borderId="2" xfId="0" applyFont="1" applyFill="1" applyBorder="1" applyAlignment="1" applyProtection="1">
      <alignment horizontal="center" vertical="top" wrapText="1"/>
      <protection locked="0"/>
    </xf>
    <xf numFmtId="0" fontId="31" fillId="12" borderId="10" xfId="0" applyFont="1" applyFill="1" applyBorder="1" applyAlignment="1" applyProtection="1">
      <alignment horizontal="center" vertical="top" wrapText="1"/>
      <protection locked="0"/>
    </xf>
    <xf numFmtId="0" fontId="28" fillId="20" borderId="2" xfId="0" applyFont="1" applyFill="1" applyBorder="1" applyAlignment="1">
      <alignment horizontal="right" vertical="top" wrapText="1"/>
    </xf>
    <xf numFmtId="0" fontId="28" fillId="20" borderId="2" xfId="0" applyFont="1" applyFill="1" applyBorder="1" applyAlignment="1">
      <alignment horizontal="right" vertical="center" wrapText="1"/>
    </xf>
    <xf numFmtId="0" fontId="30" fillId="20" borderId="9" xfId="0" applyFont="1" applyFill="1" applyBorder="1" applyAlignment="1" applyProtection="1">
      <alignment horizontal="center" vertical="top" wrapText="1"/>
      <protection locked="0"/>
    </xf>
    <xf numFmtId="0" fontId="28" fillId="0" borderId="7" xfId="0" applyFont="1" applyBorder="1" applyAlignment="1">
      <alignment horizontal="left" vertical="top" wrapText="1"/>
    </xf>
    <xf numFmtId="0" fontId="28" fillId="0" borderId="12" xfId="0" applyFont="1" applyBorder="1" applyAlignment="1">
      <alignment horizontal="left" vertical="top" wrapText="1"/>
    </xf>
    <xf numFmtId="0" fontId="28" fillId="0" borderId="8" xfId="0" applyFont="1" applyBorder="1" applyAlignment="1">
      <alignment horizontal="left" vertical="top" wrapText="1"/>
    </xf>
    <xf numFmtId="0" fontId="28" fillId="0" borderId="11" xfId="0" applyFont="1" applyBorder="1" applyAlignment="1">
      <alignment horizontal="left" vertical="top" wrapText="1"/>
    </xf>
    <xf numFmtId="0" fontId="31" fillId="0" borderId="7" xfId="0" applyFont="1" applyBorder="1" applyAlignment="1" applyProtection="1">
      <alignment horizontal="left" vertical="top" wrapText="1"/>
      <protection locked="0"/>
    </xf>
    <xf numFmtId="0" fontId="31" fillId="0" borderId="12" xfId="0" applyFont="1" applyBorder="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34" fillId="12" borderId="9" xfId="0" applyFont="1" applyFill="1" applyBorder="1" applyAlignment="1" applyProtection="1">
      <alignment horizontal="center" vertical="center" wrapText="1" shrinkToFit="1"/>
      <protection locked="0"/>
    </xf>
    <xf numFmtId="0" fontId="34" fillId="12" borderId="2" xfId="0" applyFont="1" applyFill="1" applyBorder="1" applyAlignment="1" applyProtection="1">
      <alignment horizontal="center" vertical="center" wrapText="1" shrinkToFit="1"/>
      <protection locked="0"/>
    </xf>
    <xf numFmtId="0" fontId="34" fillId="12" borderId="10" xfId="0" applyFont="1" applyFill="1" applyBorder="1" applyAlignment="1" applyProtection="1">
      <alignment horizontal="center" vertical="center" wrapText="1" shrinkToFit="1"/>
      <protection locked="0"/>
    </xf>
    <xf numFmtId="0" fontId="31" fillId="0" borderId="9" xfId="0" applyFont="1" applyBorder="1" applyAlignment="1" applyProtection="1">
      <alignment vertical="top" wrapText="1"/>
      <protection locked="0"/>
    </xf>
    <xf numFmtId="0" fontId="31" fillId="0" borderId="10" xfId="0" applyFont="1" applyBorder="1" applyAlignment="1" applyProtection="1">
      <alignment vertical="top" wrapText="1"/>
      <protection locked="0"/>
    </xf>
    <xf numFmtId="0" fontId="29" fillId="12" borderId="9" xfId="0" applyFont="1" applyFill="1" applyBorder="1" applyAlignment="1">
      <alignment horizontal="center" vertical="top" wrapText="1"/>
    </xf>
    <xf numFmtId="0" fontId="29" fillId="12" borderId="2" xfId="0" applyFont="1" applyFill="1" applyBorder="1" applyAlignment="1">
      <alignment horizontal="center" vertical="top" wrapText="1"/>
    </xf>
    <xf numFmtId="0" fontId="29" fillId="12" borderId="10" xfId="0" applyFont="1" applyFill="1" applyBorder="1" applyAlignment="1">
      <alignment horizontal="center" vertical="top" wrapText="1"/>
    </xf>
    <xf numFmtId="0" fontId="31" fillId="0" borderId="9" xfId="0" applyFont="1" applyBorder="1" applyAlignment="1">
      <alignment vertical="top" wrapText="1"/>
    </xf>
    <xf numFmtId="0" fontId="31" fillId="0" borderId="10" xfId="0" applyFont="1" applyBorder="1" applyAlignment="1">
      <alignment vertical="top" wrapText="1"/>
    </xf>
    <xf numFmtId="0" fontId="31" fillId="0" borderId="7" xfId="0" applyFont="1" applyBorder="1" applyAlignment="1">
      <alignment horizontal="left" vertical="top" wrapText="1"/>
    </xf>
    <xf numFmtId="0" fontId="31" fillId="0" borderId="12" xfId="0" applyFont="1" applyBorder="1" applyAlignment="1">
      <alignment horizontal="left" vertical="top" wrapText="1"/>
    </xf>
    <xf numFmtId="0" fontId="31" fillId="0" borderId="8" xfId="0" applyFont="1" applyBorder="1" applyAlignment="1">
      <alignment horizontal="left" vertical="top" wrapText="1"/>
    </xf>
    <xf numFmtId="0" fontId="31" fillId="0" borderId="11" xfId="0" applyFont="1" applyBorder="1" applyAlignment="1">
      <alignment horizontal="left" vertical="top" wrapText="1"/>
    </xf>
    <xf numFmtId="0" fontId="41" fillId="20" borderId="9" xfId="0" applyFont="1" applyFill="1" applyBorder="1" applyAlignment="1" applyProtection="1">
      <alignment horizontal="center" vertical="center" wrapText="1"/>
      <protection locked="0"/>
    </xf>
    <xf numFmtId="0" fontId="41" fillId="20" borderId="10" xfId="0" applyFont="1" applyFill="1" applyBorder="1" applyAlignment="1" applyProtection="1">
      <alignment horizontal="center" vertical="center" wrapText="1"/>
      <protection locked="0"/>
    </xf>
    <xf numFmtId="0" fontId="30" fillId="0" borderId="15" xfId="0" applyFont="1" applyBorder="1" applyAlignment="1">
      <alignment vertical="top" wrapText="1"/>
    </xf>
    <xf numFmtId="0" fontId="44" fillId="0" borderId="15" xfId="0" applyFont="1" applyBorder="1" applyAlignment="1">
      <alignment vertical="top" wrapText="1"/>
    </xf>
    <xf numFmtId="0" fontId="30" fillId="0" borderId="1" xfId="0" applyFont="1" applyBorder="1" applyAlignment="1">
      <alignment vertical="top" wrapText="1"/>
    </xf>
    <xf numFmtId="0" fontId="44" fillId="0" borderId="1" xfId="0" applyFont="1" applyBorder="1" applyAlignment="1">
      <alignment vertical="top" wrapText="1"/>
    </xf>
    <xf numFmtId="0" fontId="47" fillId="21" borderId="7" xfId="0" applyFont="1" applyFill="1" applyBorder="1" applyAlignment="1">
      <alignment horizontal="center" vertical="top" wrapText="1"/>
    </xf>
    <xf numFmtId="0" fontId="47" fillId="21" borderId="15" xfId="0" applyFont="1" applyFill="1" applyBorder="1" applyAlignment="1">
      <alignment horizontal="center" vertical="top" wrapText="1"/>
    </xf>
    <xf numFmtId="0" fontId="47" fillId="21" borderId="12" xfId="0" applyFont="1" applyFill="1" applyBorder="1" applyAlignment="1">
      <alignment horizontal="center" vertical="top" wrapText="1"/>
    </xf>
    <xf numFmtId="0" fontId="46" fillId="0" borderId="14" xfId="0" applyFont="1" applyBorder="1" applyAlignment="1">
      <alignment horizontal="left" vertical="top" wrapText="1"/>
    </xf>
    <xf numFmtId="0" fontId="46" fillId="0" borderId="0" xfId="0" applyFont="1" applyAlignment="1">
      <alignment horizontal="left" vertical="top" wrapText="1"/>
    </xf>
    <xf numFmtId="0" fontId="46" fillId="0" borderId="13" xfId="0" applyFont="1" applyBorder="1" applyAlignment="1">
      <alignment horizontal="left" vertical="top" wrapText="1"/>
    </xf>
    <xf numFmtId="0" fontId="28" fillId="20" borderId="8" xfId="0" applyFont="1" applyFill="1" applyBorder="1" applyAlignment="1">
      <alignment horizontal="center" vertical="center" wrapText="1"/>
    </xf>
    <xf numFmtId="0" fontId="28" fillId="20" borderId="1" xfId="0" applyFont="1" applyFill="1" applyBorder="1" applyAlignment="1">
      <alignment horizontal="center" vertical="center" wrapText="1"/>
    </xf>
    <xf numFmtId="0" fontId="28" fillId="20" borderId="11" xfId="0" applyFont="1" applyFill="1" applyBorder="1" applyAlignment="1">
      <alignment horizontal="center" vertical="center" wrapText="1"/>
    </xf>
    <xf numFmtId="0" fontId="28" fillId="0" borderId="14" xfId="0" applyFont="1" applyBorder="1" applyAlignment="1">
      <alignment horizontal="right" vertical="top"/>
    </xf>
    <xf numFmtId="0" fontId="28" fillId="0" borderId="0" xfId="0" applyFont="1" applyAlignment="1">
      <alignment horizontal="right" vertical="top"/>
    </xf>
    <xf numFmtId="0" fontId="28" fillId="0" borderId="7" xfId="0" applyFont="1" applyBorder="1" applyAlignment="1" applyProtection="1">
      <alignment horizontal="left" vertical="top"/>
      <protection locked="0"/>
    </xf>
    <xf numFmtId="0" fontId="21" fillId="0" borderId="15" xfId="0" applyFont="1" applyBorder="1" applyAlignment="1">
      <alignment horizontal="left" vertical="top"/>
    </xf>
    <xf numFmtId="0" fontId="21" fillId="0" borderId="12" xfId="0" applyFont="1" applyBorder="1" applyAlignment="1">
      <alignment horizontal="left" vertical="top"/>
    </xf>
    <xf numFmtId="0" fontId="28" fillId="0" borderId="14" xfId="0" applyFont="1" applyBorder="1" applyAlignment="1" applyProtection="1">
      <alignment horizontal="left" vertical="top"/>
      <protection locked="0"/>
    </xf>
    <xf numFmtId="0" fontId="21" fillId="0" borderId="0" xfId="0" applyFont="1" applyAlignment="1">
      <alignment horizontal="left" vertical="top"/>
    </xf>
    <xf numFmtId="0" fontId="21" fillId="0" borderId="13" xfId="0" applyFont="1" applyBorder="1" applyAlignment="1">
      <alignment horizontal="left" vertical="top"/>
    </xf>
    <xf numFmtId="0" fontId="28" fillId="0" borderId="1" xfId="0" applyFont="1" applyBorder="1" applyAlignment="1">
      <alignment horizontal="right" vertical="top" wrapText="1"/>
    </xf>
    <xf numFmtId="0" fontId="45" fillId="0" borderId="0" xfId="0" applyFont="1" applyAlignment="1">
      <alignment horizontal="left" vertical="top"/>
    </xf>
    <xf numFmtId="0" fontId="32" fillId="0" borderId="0" xfId="0" applyFont="1" applyAlignment="1">
      <alignment horizontal="left" vertical="top"/>
    </xf>
    <xf numFmtId="0" fontId="43" fillId="0" borderId="0" xfId="0" applyFont="1" applyAlignment="1">
      <alignment horizontal="center" vertical="top" wrapText="1"/>
    </xf>
    <xf numFmtId="0" fontId="28" fillId="0" borderId="0" xfId="0" applyFont="1" applyAlignment="1">
      <alignment horizontal="left" vertical="top" wrapText="1"/>
    </xf>
    <xf numFmtId="0" fontId="28" fillId="0" borderId="14" xfId="0" applyFont="1" applyBorder="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1" fillId="0" borderId="1" xfId="0" applyFont="1" applyBorder="1" applyAlignment="1">
      <alignment horizontal="left" vertical="top"/>
    </xf>
    <xf numFmtId="0" fontId="21" fillId="0" borderId="11" xfId="0" applyFont="1" applyBorder="1" applyAlignment="1">
      <alignment horizontal="left" vertical="top"/>
    </xf>
    <xf numFmtId="0" fontId="28" fillId="0" borderId="1" xfId="0" applyFont="1" applyBorder="1" applyAlignment="1" applyProtection="1">
      <alignment horizontal="left" vertical="top" wrapText="1"/>
      <protection locked="0"/>
    </xf>
    <xf numFmtId="0" fontId="28" fillId="0" borderId="0" xfId="0" applyFont="1" applyAlignment="1">
      <alignment horizontal="right" vertical="top" wrapText="1"/>
    </xf>
    <xf numFmtId="0" fontId="42" fillId="0" borderId="0" xfId="0" applyFont="1" applyAlignment="1">
      <alignment horizontal="center" vertical="top" wrapText="1"/>
    </xf>
    <xf numFmtId="0" fontId="46" fillId="0" borderId="0" xfId="0" applyFont="1" applyAlignment="1">
      <alignment horizontal="justify" vertical="top" wrapText="1"/>
    </xf>
    <xf numFmtId="0" fontId="21" fillId="0" borderId="0" xfId="0" applyFont="1" applyAlignment="1">
      <alignment horizontal="left" vertical="top" wrapText="1"/>
    </xf>
    <xf numFmtId="0" fontId="30" fillId="0" borderId="15" xfId="0" applyFont="1" applyBorder="1" applyAlignment="1">
      <alignment horizontal="left" vertical="top" wrapText="1"/>
    </xf>
    <xf numFmtId="0" fontId="30" fillId="0" borderId="12" xfId="0" applyFont="1" applyBorder="1" applyAlignment="1">
      <alignment horizontal="left" vertical="top" wrapText="1"/>
    </xf>
    <xf numFmtId="167" fontId="30" fillId="0" borderId="1" xfId="0" applyNumberFormat="1" applyFont="1" applyBorder="1" applyAlignment="1">
      <alignment horizontal="left" vertical="top" wrapText="1"/>
    </xf>
    <xf numFmtId="167" fontId="30" fillId="0" borderId="11" xfId="0" applyNumberFormat="1" applyFont="1" applyBorder="1" applyAlignment="1">
      <alignment horizontal="left" vertical="top" wrapText="1"/>
    </xf>
    <xf numFmtId="0" fontId="28" fillId="0" borderId="7" xfId="0" applyFont="1" applyBorder="1" applyAlignment="1">
      <alignment horizontal="right" vertical="top"/>
    </xf>
    <xf numFmtId="0" fontId="28" fillId="0" borderId="15" xfId="0" applyFont="1" applyBorder="1" applyAlignment="1">
      <alignment horizontal="right" vertical="top"/>
    </xf>
    <xf numFmtId="0" fontId="43" fillId="20" borderId="0" xfId="0" applyFont="1" applyFill="1" applyAlignment="1">
      <alignment horizontal="center" vertical="top" wrapText="1"/>
    </xf>
    <xf numFmtId="0" fontId="28" fillId="16" borderId="21" xfId="0" applyFont="1" applyFill="1" applyBorder="1" applyAlignment="1">
      <alignment horizontal="right" vertical="top"/>
    </xf>
    <xf numFmtId="0" fontId="28" fillId="16" borderId="22" xfId="0" applyFont="1" applyFill="1" applyBorder="1" applyAlignment="1">
      <alignment horizontal="right" vertical="top"/>
    </xf>
    <xf numFmtId="0" fontId="28" fillId="16" borderId="25" xfId="0" applyFont="1" applyFill="1" applyBorder="1" applyAlignment="1">
      <alignment horizontal="right" vertical="top"/>
    </xf>
    <xf numFmtId="0" fontId="28" fillId="0" borderId="15" xfId="0" applyFont="1" applyBorder="1" applyAlignment="1">
      <alignment horizontal="right" vertical="top" wrapText="1"/>
    </xf>
    <xf numFmtId="0" fontId="46" fillId="0" borderId="0" xfId="0" applyFont="1" applyAlignment="1">
      <alignment horizontal="left" vertical="center" wrapText="1"/>
    </xf>
    <xf numFmtId="0" fontId="21" fillId="0" borderId="24" xfId="0" applyFont="1" applyBorder="1" applyAlignment="1">
      <alignment horizontal="center" vertical="center" wrapText="1"/>
    </xf>
    <xf numFmtId="0" fontId="49" fillId="21" borderId="0" xfId="0" applyFont="1" applyFill="1" applyAlignment="1">
      <alignment horizontal="right" vertical="center"/>
    </xf>
    <xf numFmtId="0" fontId="52"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center" wrapText="1"/>
    </xf>
    <xf numFmtId="0" fontId="21" fillId="0" borderId="23" xfId="0" applyFont="1" applyBorder="1" applyAlignment="1">
      <alignment horizontal="center" vertical="center" wrapText="1"/>
    </xf>
    <xf numFmtId="0" fontId="28" fillId="0" borderId="0" xfId="0" applyFont="1" applyAlignment="1">
      <alignment horizontal="center"/>
    </xf>
    <xf numFmtId="0" fontId="32" fillId="2" borderId="0" xfId="0" applyFont="1" applyFill="1" applyAlignment="1">
      <alignment vertical="top"/>
    </xf>
    <xf numFmtId="0" fontId="21" fillId="0" borderId="0" xfId="0" applyFont="1" applyAlignment="1">
      <alignment vertical="top"/>
    </xf>
    <xf numFmtId="0" fontId="32" fillId="17" borderId="0" xfId="0" applyFont="1" applyFill="1" applyAlignment="1">
      <alignment horizontal="center" vertical="top" wrapText="1"/>
    </xf>
    <xf numFmtId="0" fontId="32" fillId="17" borderId="0" xfId="0" applyFont="1" applyFill="1" applyAlignment="1">
      <alignment horizontal="center" vertical="top"/>
    </xf>
    <xf numFmtId="0" fontId="18" fillId="0" borderId="0" xfId="0" applyFont="1" applyAlignment="1">
      <alignment horizontal="left"/>
    </xf>
  </cellXfs>
  <cellStyles count="4">
    <cellStyle name="Excel Built-in Normal" xfId="1" xr:uid="{00000000-0005-0000-0000-000000000000}"/>
    <cellStyle name="Hyperlink" xfId="3" builtinId="8"/>
    <cellStyle name="Normal" xfId="0" builtinId="0"/>
    <cellStyle name="Normal 2" xfId="2" xr:uid="{00000000-0005-0000-0000-000002000000}"/>
  </cellStyles>
  <dxfs count="6">
    <dxf>
      <font>
        <b/>
        <i/>
        <color rgb="FF0000FF"/>
      </font>
    </dxf>
    <dxf>
      <font>
        <b/>
        <i/>
        <color rgb="FF0000FF"/>
      </font>
    </dxf>
    <dxf>
      <font>
        <b/>
        <i/>
        <color rgb="FF0000FF"/>
      </font>
    </dxf>
    <dxf>
      <font>
        <b/>
        <i/>
        <color rgb="FF0000FF"/>
      </font>
    </dxf>
    <dxf>
      <font>
        <b/>
        <i/>
        <strike val="0"/>
        <color rgb="FF0000FF"/>
      </font>
    </dxf>
    <dxf>
      <font>
        <b/>
        <i/>
        <strike val="0"/>
        <color rgb="FF0000FF"/>
      </font>
    </dxf>
  </dxfs>
  <tableStyles count="0" defaultTableStyle="TableStyleMedium9" defaultPivotStyle="PivotStyleLight16"/>
  <colors>
    <mruColors>
      <color rgb="FFFFFF99"/>
      <color rgb="FFE27878"/>
      <color rgb="FFE5786D"/>
      <color rgb="FFDE9AD6"/>
      <color rgb="FFFFFFCC"/>
      <color rgb="FFAD88F8"/>
      <color rgb="FFCDC671"/>
      <color rgb="FFCCFFCC"/>
      <color rgb="FFB19CD6"/>
      <color rgb="FF91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22</xdr:row>
          <xdr:rowOff>60960</xdr:rowOff>
        </xdr:from>
        <xdr:to>
          <xdr:col>0</xdr:col>
          <xdr:colOff>670560</xdr:colOff>
          <xdr:row>22</xdr:row>
          <xdr:rowOff>419100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CCFF">
            <a:alpha val="89999"/>
          </a:srgbClr>
        </a:solidFill>
        <a:ln w="9525" cap="flat" cmpd="sng" algn="ctr">
          <a:solidFill>
            <a:srgbClr val="00008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CCCCFF">
            <a:alpha val="89999"/>
          </a:srgbClr>
        </a:solidFill>
        <a:ln w="9525" cap="flat" cmpd="sng" algn="ctr">
          <a:solidFill>
            <a:srgbClr val="00008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3.amazonaws.com/a.storyblok.com/f/83342/x/4a5fd1d7b9/dmt-technical-requirements-2026-regional-pathway.pdf" TargetMode="External"/><Relationship Id="rId2" Type="http://schemas.openxmlformats.org/officeDocument/2006/relationships/hyperlink" Target="https://s3.amazonaws.com/a.storyblok.com/f/83342/x/aeeac655ba/tra-technical-requirements-2026-disabilities-pathway.pdf" TargetMode="External"/><Relationship Id="rId1" Type="http://schemas.openxmlformats.org/officeDocument/2006/relationships/hyperlink" Target="https://s3.amazonaws.com/a.storyblok.com/f/83342/x/d8cd574e43/tra-technical-requirements-2026-regional-pathway.pdf" TargetMode="External"/><Relationship Id="rId4" Type="http://schemas.openxmlformats.org/officeDocument/2006/relationships/hyperlink" Target="https://s3.amazonaws.com/a.storyblok.com/f/83342/x/2b27402501/dmt-technical-requirements-2026-disabilities-pathway.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C749-A89F-CA45-A51E-9386C46847C4}">
  <dimension ref="A1:H41"/>
  <sheetViews>
    <sheetView tabSelected="1" zoomScale="88" workbookViewId="0">
      <selection activeCell="E6" sqref="E6"/>
    </sheetView>
  </sheetViews>
  <sheetFormatPr defaultColWidth="11.5546875" defaultRowHeight="13.2"/>
  <cols>
    <col min="1" max="5" width="23.77734375" customWidth="1"/>
    <col min="6" max="6" width="21" customWidth="1"/>
    <col min="7" max="8" width="23.77734375" customWidth="1"/>
  </cols>
  <sheetData>
    <row r="1" spans="1:8" ht="30">
      <c r="A1" s="181" t="s">
        <v>775</v>
      </c>
      <c r="B1" s="181"/>
      <c r="C1" s="181"/>
      <c r="D1" s="181"/>
      <c r="E1" s="181"/>
      <c r="F1" s="181"/>
      <c r="G1" s="181"/>
      <c r="H1" s="181"/>
    </row>
    <row r="3" spans="1:8" ht="20.399999999999999">
      <c r="A3" s="157" t="s">
        <v>743</v>
      </c>
    </row>
    <row r="4" spans="1:8">
      <c r="A4" s="158" t="s">
        <v>792</v>
      </c>
      <c r="C4" s="158" t="s">
        <v>794</v>
      </c>
    </row>
    <row r="5" spans="1:8">
      <c r="A5" s="158" t="s">
        <v>793</v>
      </c>
      <c r="C5" s="158" t="s">
        <v>795</v>
      </c>
    </row>
    <row r="6" spans="1:8" ht="20.399999999999999">
      <c r="A6" s="157"/>
    </row>
    <row r="7" spans="1:8" ht="20.399999999999999">
      <c r="A7" s="179" t="s">
        <v>744</v>
      </c>
      <c r="B7" s="179"/>
      <c r="C7" s="179"/>
      <c r="D7" s="179"/>
      <c r="E7" s="179"/>
      <c r="F7" s="179"/>
      <c r="G7" s="179"/>
      <c r="H7" s="179"/>
    </row>
    <row r="8" spans="1:8" ht="20.399999999999999">
      <c r="A8" s="179" t="s">
        <v>745</v>
      </c>
      <c r="B8" s="179"/>
      <c r="C8" s="179"/>
      <c r="D8" s="179"/>
      <c r="E8" s="179"/>
      <c r="F8" s="179"/>
      <c r="G8" s="179"/>
      <c r="H8" s="179"/>
    </row>
    <row r="9" spans="1:8" ht="40.049999999999997" customHeight="1">
      <c r="A9" s="180" t="s">
        <v>746</v>
      </c>
      <c r="B9" s="180"/>
      <c r="C9" s="180"/>
      <c r="D9" s="180"/>
      <c r="E9" s="180"/>
      <c r="F9" s="180"/>
      <c r="G9" s="180"/>
      <c r="H9" s="180"/>
    </row>
    <row r="10" spans="1:8" ht="60" customHeight="1">
      <c r="A10" s="180" t="s">
        <v>747</v>
      </c>
      <c r="B10" s="180"/>
      <c r="C10" s="180"/>
      <c r="D10" s="180"/>
      <c r="E10" s="180"/>
      <c r="F10" s="180"/>
      <c r="G10" s="180"/>
      <c r="H10" s="180"/>
    </row>
    <row r="11" spans="1:8" ht="60" customHeight="1">
      <c r="A11" s="182" t="s">
        <v>751</v>
      </c>
      <c r="B11" s="182"/>
      <c r="C11" s="182"/>
      <c r="D11" s="182"/>
      <c r="E11" s="182"/>
      <c r="F11" s="182"/>
      <c r="G11" s="182"/>
      <c r="H11" s="182"/>
    </row>
    <row r="12" spans="1:8" ht="20.399999999999999">
      <c r="A12" s="179" t="s">
        <v>749</v>
      </c>
      <c r="B12" s="179"/>
      <c r="C12" s="179"/>
      <c r="D12" s="179"/>
      <c r="E12" s="179"/>
      <c r="F12" s="179"/>
      <c r="G12" s="179"/>
      <c r="H12" s="179"/>
    </row>
    <row r="13" spans="1:8" ht="40.049999999999997" customHeight="1">
      <c r="A13" s="180" t="s">
        <v>748</v>
      </c>
      <c r="B13" s="180"/>
      <c r="C13" s="180"/>
      <c r="D13" s="180"/>
      <c r="E13" s="180"/>
      <c r="F13" s="180"/>
      <c r="G13" s="180"/>
      <c r="H13" s="180"/>
    </row>
    <row r="14" spans="1:8" ht="20.399999999999999">
      <c r="A14" s="179" t="s">
        <v>742</v>
      </c>
      <c r="B14" s="179"/>
      <c r="C14" s="179"/>
      <c r="D14" s="179"/>
      <c r="E14" s="179"/>
      <c r="F14" s="179"/>
      <c r="G14" s="179"/>
      <c r="H14" s="179"/>
    </row>
    <row r="15" spans="1:8" ht="20.399999999999999">
      <c r="A15" s="157"/>
    </row>
    <row r="16" spans="1:8" ht="40.049999999999997" customHeight="1">
      <c r="A16" s="180" t="s">
        <v>771</v>
      </c>
      <c r="B16" s="180"/>
      <c r="C16" s="180"/>
      <c r="D16" s="180"/>
      <c r="E16" s="180"/>
      <c r="F16" s="180"/>
      <c r="G16" s="180"/>
      <c r="H16" s="180"/>
    </row>
    <row r="17" spans="1:8" ht="20.399999999999999">
      <c r="A17" s="157"/>
    </row>
    <row r="18" spans="1:8" ht="20.399999999999999">
      <c r="A18" s="157"/>
    </row>
    <row r="19" spans="1:8" ht="22.05" customHeight="1">
      <c r="A19" s="183" t="s">
        <v>750</v>
      </c>
      <c r="B19" s="183"/>
      <c r="C19" s="183"/>
      <c r="D19" s="183"/>
      <c r="E19" s="183"/>
      <c r="F19" s="183"/>
      <c r="G19" s="183"/>
      <c r="H19" s="183"/>
    </row>
    <row r="21" spans="1:8" ht="21">
      <c r="A21" s="169" t="s">
        <v>785</v>
      </c>
    </row>
    <row r="22" spans="1:8" ht="84" customHeight="1">
      <c r="A22" s="180" t="s">
        <v>790</v>
      </c>
      <c r="B22" s="180"/>
      <c r="C22" s="180"/>
      <c r="D22" s="180"/>
      <c r="E22" s="180"/>
      <c r="F22" s="180"/>
      <c r="G22" s="180"/>
      <c r="H22" s="180"/>
    </row>
    <row r="24" spans="1:8" ht="15.6">
      <c r="A24" s="159"/>
      <c r="B24" s="162" t="s">
        <v>752</v>
      </c>
      <c r="C24" s="162" t="s">
        <v>762</v>
      </c>
      <c r="D24" s="162" t="s">
        <v>763</v>
      </c>
      <c r="E24" s="166" t="s">
        <v>764</v>
      </c>
      <c r="G24" s="162" t="s">
        <v>776</v>
      </c>
      <c r="H24" s="162" t="s">
        <v>777</v>
      </c>
    </row>
    <row r="25" spans="1:8" ht="15">
      <c r="A25" s="187" t="s">
        <v>753</v>
      </c>
      <c r="B25" s="163" t="s">
        <v>754</v>
      </c>
      <c r="C25" s="163" t="s">
        <v>765</v>
      </c>
      <c r="D25" s="163" t="s">
        <v>767</v>
      </c>
      <c r="E25" s="184" t="s">
        <v>769</v>
      </c>
      <c r="G25" s="164" t="s">
        <v>765</v>
      </c>
      <c r="H25" s="163" t="s">
        <v>767</v>
      </c>
    </row>
    <row r="26" spans="1:8" ht="15">
      <c r="A26" s="188"/>
      <c r="B26" s="164" t="s">
        <v>755</v>
      </c>
      <c r="C26" s="164" t="s">
        <v>755</v>
      </c>
      <c r="D26" s="164" t="s">
        <v>756</v>
      </c>
      <c r="E26" s="185"/>
      <c r="G26" s="164" t="s">
        <v>755</v>
      </c>
      <c r="H26" s="164" t="s">
        <v>756</v>
      </c>
    </row>
    <row r="27" spans="1:8" ht="15">
      <c r="A27" s="188"/>
      <c r="B27" s="164" t="s">
        <v>756</v>
      </c>
      <c r="C27" s="164" t="s">
        <v>756</v>
      </c>
      <c r="D27" s="164" t="s">
        <v>757</v>
      </c>
      <c r="E27" s="185"/>
      <c r="G27" s="164" t="s">
        <v>756</v>
      </c>
      <c r="H27" s="164" t="s">
        <v>757</v>
      </c>
    </row>
    <row r="28" spans="1:8" ht="15">
      <c r="A28" s="188"/>
      <c r="B28" s="164" t="s">
        <v>757</v>
      </c>
      <c r="C28" s="164" t="s">
        <v>757</v>
      </c>
      <c r="D28" s="164" t="s">
        <v>766</v>
      </c>
      <c r="E28" s="185"/>
      <c r="G28" s="164" t="s">
        <v>757</v>
      </c>
      <c r="H28" s="164" t="s">
        <v>766</v>
      </c>
    </row>
    <row r="29" spans="1:8" ht="15">
      <c r="A29" s="188"/>
      <c r="B29" s="164" t="s">
        <v>755</v>
      </c>
      <c r="C29" s="164" t="s">
        <v>766</v>
      </c>
      <c r="D29" s="164" t="s">
        <v>758</v>
      </c>
      <c r="E29" s="185"/>
      <c r="G29" s="164" t="s">
        <v>766</v>
      </c>
      <c r="H29" s="164" t="s">
        <v>758</v>
      </c>
    </row>
    <row r="30" spans="1:8" ht="15">
      <c r="A30" s="188"/>
      <c r="B30" s="164" t="s">
        <v>758</v>
      </c>
      <c r="C30" s="164" t="s">
        <v>758</v>
      </c>
      <c r="D30" s="164" t="s">
        <v>761</v>
      </c>
      <c r="E30" s="185"/>
      <c r="G30" s="164" t="s">
        <v>758</v>
      </c>
      <c r="H30" s="164" t="s">
        <v>761</v>
      </c>
    </row>
    <row r="31" spans="1:8" ht="15">
      <c r="A31" s="188"/>
      <c r="B31" s="164" t="s">
        <v>760</v>
      </c>
      <c r="C31" s="164" t="s">
        <v>760</v>
      </c>
      <c r="D31" s="164" t="s">
        <v>759</v>
      </c>
      <c r="E31" s="185"/>
      <c r="G31" s="164" t="s">
        <v>760</v>
      </c>
      <c r="H31" s="164" t="s">
        <v>759</v>
      </c>
    </row>
    <row r="32" spans="1:8" ht="15">
      <c r="A32" s="188"/>
      <c r="B32" s="164" t="s">
        <v>761</v>
      </c>
      <c r="C32" s="164" t="s">
        <v>761</v>
      </c>
      <c r="D32" s="164" t="s">
        <v>766</v>
      </c>
      <c r="E32" s="185"/>
      <c r="G32" s="164" t="s">
        <v>761</v>
      </c>
      <c r="H32" s="164" t="s">
        <v>766</v>
      </c>
    </row>
    <row r="33" spans="1:8" ht="15">
      <c r="A33" s="188"/>
      <c r="B33" s="164" t="s">
        <v>759</v>
      </c>
      <c r="C33" s="164" t="s">
        <v>759</v>
      </c>
      <c r="D33" s="164" t="s">
        <v>760</v>
      </c>
      <c r="E33" s="185"/>
      <c r="G33" s="164" t="s">
        <v>759</v>
      </c>
      <c r="H33" s="164" t="s">
        <v>760</v>
      </c>
    </row>
    <row r="34" spans="1:8" ht="15">
      <c r="A34" s="189"/>
      <c r="B34" s="165" t="s">
        <v>755</v>
      </c>
      <c r="C34" s="165" t="s">
        <v>766</v>
      </c>
      <c r="D34" s="165" t="s">
        <v>768</v>
      </c>
      <c r="E34" s="186"/>
      <c r="G34" s="164" t="s">
        <v>766</v>
      </c>
      <c r="H34" s="165" t="s">
        <v>768</v>
      </c>
    </row>
    <row r="35" spans="1:8" ht="55.05" customHeight="1">
      <c r="A35" s="171" t="s">
        <v>770</v>
      </c>
      <c r="B35" s="161" t="s">
        <v>772</v>
      </c>
      <c r="C35" s="161" t="s">
        <v>773</v>
      </c>
      <c r="D35" s="161" t="s">
        <v>774</v>
      </c>
      <c r="E35" s="167" t="s">
        <v>769</v>
      </c>
      <c r="G35" s="161" t="s">
        <v>773</v>
      </c>
      <c r="H35" s="161" t="s">
        <v>774</v>
      </c>
    </row>
    <row r="37" spans="1:8" ht="21">
      <c r="A37" s="169" t="s">
        <v>35</v>
      </c>
    </row>
    <row r="38" spans="1:8" s="170" customFormat="1" ht="79.95" customHeight="1">
      <c r="A38" s="180" t="s">
        <v>791</v>
      </c>
      <c r="B38" s="180"/>
      <c r="C38" s="180"/>
      <c r="D38" s="180"/>
      <c r="E38" s="180"/>
      <c r="F38" s="180"/>
      <c r="G38" s="180"/>
      <c r="H38" s="180"/>
    </row>
    <row r="40" spans="1:8" ht="17.399999999999999">
      <c r="A40" s="160"/>
      <c r="B40" s="172" t="s">
        <v>752</v>
      </c>
      <c r="C40" s="175" t="s">
        <v>762</v>
      </c>
      <c r="D40" s="173" t="s">
        <v>763</v>
      </c>
      <c r="G40" s="162" t="s">
        <v>776</v>
      </c>
    </row>
    <row r="41" spans="1:8" ht="79.95" customHeight="1">
      <c r="A41" s="174" t="s">
        <v>786</v>
      </c>
      <c r="B41" s="176" t="s">
        <v>787</v>
      </c>
      <c r="C41" s="177" t="s">
        <v>788</v>
      </c>
      <c r="D41" s="178" t="s">
        <v>789</v>
      </c>
      <c r="G41" s="177" t="s">
        <v>787</v>
      </c>
    </row>
  </sheetData>
  <mergeCells count="15">
    <mergeCell ref="A19:H19"/>
    <mergeCell ref="A22:H22"/>
    <mergeCell ref="E25:E34"/>
    <mergeCell ref="A25:A34"/>
    <mergeCell ref="A38:H38"/>
    <mergeCell ref="A12:H12"/>
    <mergeCell ref="A13:H13"/>
    <mergeCell ref="A14:H14"/>
    <mergeCell ref="A16:H16"/>
    <mergeCell ref="A1:H1"/>
    <mergeCell ref="A11:H11"/>
    <mergeCell ref="A7:H7"/>
    <mergeCell ref="A8:H8"/>
    <mergeCell ref="A9:H9"/>
    <mergeCell ref="A10:H10"/>
  </mergeCells>
  <hyperlinks>
    <hyperlink ref="A4" r:id="rId1" display="Mainstream" xr:uid="{A9DCBE74-C6F5-0544-9C93-1C1D5E2B0EEE}"/>
    <hyperlink ref="A5" r:id="rId2" display="Disabilities" xr:uid="{E0E63B9A-560C-904F-B705-16737F864EF3}"/>
    <hyperlink ref="C4" r:id="rId3" xr:uid="{6F22931E-BBEC-9A4B-83BD-4A52443BDCAA}"/>
    <hyperlink ref="C5" r:id="rId4" xr:uid="{041E634B-7DD5-C94D-9CA4-C1016078DE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workbookViewId="0">
      <selection activeCell="D13" sqref="D13"/>
    </sheetView>
  </sheetViews>
  <sheetFormatPr defaultColWidth="8.77734375" defaultRowHeight="13.2"/>
  <cols>
    <col min="1" max="12" width="16.6640625" customWidth="1"/>
  </cols>
  <sheetData>
    <row r="1" spans="1:12" ht="20.399999999999999">
      <c r="A1" s="309" t="s">
        <v>692</v>
      </c>
      <c r="B1" s="309"/>
      <c r="C1" s="309"/>
      <c r="D1" s="309"/>
      <c r="E1" s="309"/>
      <c r="F1" s="309"/>
      <c r="G1" s="309"/>
      <c r="H1" s="309"/>
      <c r="I1" s="309"/>
      <c r="J1" s="309"/>
      <c r="K1" s="309"/>
      <c r="L1" s="309"/>
    </row>
    <row r="3" spans="1:12">
      <c r="A3" s="6" t="s">
        <v>693</v>
      </c>
      <c r="B3" s="36" t="s">
        <v>694</v>
      </c>
      <c r="C3" s="12" t="s">
        <v>695</v>
      </c>
      <c r="D3" s="7" t="s">
        <v>696</v>
      </c>
      <c r="E3" s="8" t="s">
        <v>697</v>
      </c>
      <c r="F3" s="11" t="s">
        <v>698</v>
      </c>
    </row>
    <row r="4" spans="1:12">
      <c r="A4" s="9" t="s">
        <v>699</v>
      </c>
      <c r="B4" s="2" t="s">
        <v>705</v>
      </c>
      <c r="C4" s="14" t="s">
        <v>7</v>
      </c>
      <c r="D4" s="10" t="s">
        <v>29</v>
      </c>
      <c r="E4" s="152" t="s">
        <v>700</v>
      </c>
      <c r="F4" s="13" t="s">
        <v>701</v>
      </c>
    </row>
    <row r="5" spans="1:12">
      <c r="A5" s="9" t="s">
        <v>702</v>
      </c>
      <c r="B5" s="154" t="s">
        <v>709</v>
      </c>
      <c r="C5" s="14" t="s">
        <v>706</v>
      </c>
      <c r="D5" s="153" t="s">
        <v>700</v>
      </c>
      <c r="E5" s="152" t="s">
        <v>700</v>
      </c>
      <c r="F5" s="13" t="s">
        <v>703</v>
      </c>
    </row>
    <row r="6" spans="1:12">
      <c r="A6" s="9" t="s">
        <v>704</v>
      </c>
      <c r="B6" s="154" t="s">
        <v>711</v>
      </c>
      <c r="C6" s="14" t="s">
        <v>1</v>
      </c>
      <c r="D6" s="153" t="s">
        <v>700</v>
      </c>
    </row>
    <row r="7" spans="1:12">
      <c r="A7" s="9" t="s">
        <v>707</v>
      </c>
      <c r="B7" s="154" t="s">
        <v>714</v>
      </c>
      <c r="C7" s="14" t="s">
        <v>710</v>
      </c>
    </row>
    <row r="8" spans="1:12">
      <c r="A8" s="9" t="s">
        <v>708</v>
      </c>
      <c r="B8" s="154" t="s">
        <v>717</v>
      </c>
      <c r="C8" s="14" t="s">
        <v>712</v>
      </c>
    </row>
    <row r="9" spans="1:12">
      <c r="A9" s="20" t="s">
        <v>701</v>
      </c>
      <c r="B9" s="154" t="s">
        <v>783</v>
      </c>
      <c r="C9" s="14" t="s">
        <v>715</v>
      </c>
    </row>
    <row r="10" spans="1:12">
      <c r="A10" s="20" t="s">
        <v>713</v>
      </c>
      <c r="B10" s="154"/>
      <c r="C10" s="14"/>
    </row>
    <row r="11" spans="1:12">
      <c r="A11" s="20" t="s">
        <v>716</v>
      </c>
      <c r="B11" s="154"/>
      <c r="C11" s="14"/>
    </row>
    <row r="12" spans="1:12">
      <c r="A12" s="20" t="s">
        <v>718</v>
      </c>
      <c r="B12" s="2"/>
      <c r="C12" s="14"/>
    </row>
    <row r="13" spans="1:12">
      <c r="A13" s="20" t="s">
        <v>719</v>
      </c>
      <c r="B13" s="2"/>
      <c r="C13" s="14"/>
    </row>
    <row r="14" spans="1:12">
      <c r="A14" s="20" t="s">
        <v>720</v>
      </c>
      <c r="B14" s="2"/>
      <c r="C14" s="14"/>
    </row>
    <row r="15" spans="1:12">
      <c r="A15" s="20" t="s">
        <v>721</v>
      </c>
      <c r="B15" s="2"/>
      <c r="C15" s="14"/>
    </row>
    <row r="16" spans="1:12">
      <c r="A16" s="20" t="s">
        <v>703</v>
      </c>
      <c r="B16" s="2"/>
      <c r="C16" s="14"/>
    </row>
    <row r="17" spans="1:3">
      <c r="A17" s="20" t="s">
        <v>722</v>
      </c>
      <c r="B17" s="2"/>
      <c r="C17" s="14"/>
    </row>
    <row r="18" spans="1:3">
      <c r="A18" s="20" t="s">
        <v>723</v>
      </c>
      <c r="B18" s="2"/>
      <c r="C18" s="14"/>
    </row>
    <row r="19" spans="1:3">
      <c r="A19" s="20" t="s">
        <v>724</v>
      </c>
      <c r="B19" s="2"/>
      <c r="C19" s="14"/>
    </row>
    <row r="20" spans="1:3">
      <c r="A20" s="20" t="s">
        <v>725</v>
      </c>
      <c r="B20" s="2"/>
      <c r="C20" s="14"/>
    </row>
    <row r="22" spans="1:3">
      <c r="A22" s="15"/>
    </row>
  </sheetData>
  <mergeCells count="1">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19"/>
  <sheetViews>
    <sheetView workbookViewId="0">
      <selection activeCell="J5" sqref="J5"/>
    </sheetView>
  </sheetViews>
  <sheetFormatPr defaultColWidth="9.109375" defaultRowHeight="13.8"/>
  <cols>
    <col min="1" max="1" width="4.6640625" style="49" customWidth="1"/>
    <col min="2" max="2" width="17.33203125" style="49" customWidth="1"/>
    <col min="3" max="4" width="20.6640625" style="47" customWidth="1"/>
    <col min="5" max="5" width="14.44140625" style="49" customWidth="1"/>
    <col min="6" max="6" width="7.77734375" style="49" customWidth="1"/>
    <col min="7" max="7" width="13.77734375" style="47" customWidth="1"/>
    <col min="8" max="8" width="10.44140625" style="50" customWidth="1"/>
    <col min="9" max="9" width="11.6640625" style="49" customWidth="1"/>
    <col min="10" max="10" width="1.6640625" style="50" customWidth="1"/>
    <col min="11" max="13" width="1.6640625" style="51" customWidth="1"/>
    <col min="14" max="14" width="54.6640625" style="52" customWidth="1"/>
    <col min="15" max="15" width="12.44140625" style="53" customWidth="1"/>
    <col min="16" max="16384" width="9.109375" style="47"/>
  </cols>
  <sheetData>
    <row r="1" spans="1:15" ht="18">
      <c r="A1" s="45">
        <v>60</v>
      </c>
      <c r="B1" s="46" t="s">
        <v>0</v>
      </c>
      <c r="D1" s="48" t="s">
        <v>1</v>
      </c>
      <c r="H1" s="204" t="s">
        <v>2</v>
      </c>
      <c r="I1" s="204"/>
    </row>
    <row r="2" spans="1:15" ht="23.4">
      <c r="A2" s="213" t="s">
        <v>3</v>
      </c>
      <c r="B2" s="213"/>
      <c r="C2" s="213"/>
      <c r="D2" s="213"/>
      <c r="E2" s="213"/>
      <c r="F2" s="213"/>
      <c r="G2" s="213"/>
      <c r="H2" s="213"/>
      <c r="I2" s="213"/>
      <c r="J2" s="54"/>
    </row>
    <row r="3" spans="1:15" ht="23.25" customHeight="1" thickBot="1">
      <c r="A3" s="55">
        <f>IF(C5="",2,1+MATCH(C5,Clubs!A2:A102,0))</f>
        <v>2</v>
      </c>
      <c r="B3" s="55"/>
      <c r="C3" s="212" t="s">
        <v>4</v>
      </c>
      <c r="D3" s="212"/>
      <c r="E3" s="212"/>
      <c r="F3" s="212"/>
      <c r="G3" s="212"/>
      <c r="H3" s="212"/>
      <c r="I3" s="56">
        <v>2026</v>
      </c>
      <c r="J3" s="57"/>
    </row>
    <row r="4" spans="1:15" ht="16.5" customHeight="1" thickBot="1">
      <c r="A4" s="214" t="s">
        <v>5</v>
      </c>
      <c r="B4" s="215"/>
      <c r="C4" s="205" t="s">
        <v>805</v>
      </c>
      <c r="D4" s="206"/>
      <c r="E4" s="207" t="s">
        <v>6</v>
      </c>
      <c r="F4" s="208"/>
      <c r="G4" s="209" t="s">
        <v>807</v>
      </c>
      <c r="H4" s="210"/>
      <c r="I4" s="211"/>
      <c r="J4" s="58"/>
    </row>
    <row r="5" spans="1:15" ht="16.5" customHeight="1" thickBot="1">
      <c r="A5" s="214" t="s">
        <v>7</v>
      </c>
      <c r="B5" s="215"/>
      <c r="C5" s="238"/>
      <c r="D5" s="239"/>
      <c r="E5" s="207" t="s">
        <v>8</v>
      </c>
      <c r="F5" s="208"/>
      <c r="G5" s="216" t="s">
        <v>806</v>
      </c>
      <c r="H5" s="217"/>
      <c r="I5" s="218"/>
      <c r="J5" s="58"/>
      <c r="L5" s="59"/>
      <c r="M5" s="59"/>
    </row>
    <row r="6" spans="1:15" ht="16.5" customHeight="1" thickBot="1">
      <c r="A6" s="214" t="s">
        <v>9</v>
      </c>
      <c r="B6" s="215"/>
      <c r="C6" s="219"/>
      <c r="D6" s="220"/>
      <c r="E6" s="207" t="s">
        <v>10</v>
      </c>
      <c r="F6" s="208"/>
      <c r="G6" s="221"/>
      <c r="H6" s="222"/>
      <c r="I6" s="223"/>
      <c r="J6" s="60"/>
    </row>
    <row r="7" spans="1:15" ht="18" customHeight="1" thickBot="1">
      <c r="A7" s="227" t="s">
        <v>11</v>
      </c>
      <c r="B7" s="228"/>
      <c r="C7" s="231"/>
      <c r="D7" s="232"/>
      <c r="E7" s="207" t="s">
        <v>12</v>
      </c>
      <c r="F7" s="208"/>
      <c r="G7" s="221"/>
      <c r="H7" s="222"/>
      <c r="I7" s="223"/>
      <c r="J7" s="60"/>
    </row>
    <row r="8" spans="1:15" ht="34.5" customHeight="1" thickBot="1">
      <c r="A8" s="229"/>
      <c r="B8" s="230"/>
      <c r="C8" s="233"/>
      <c r="D8" s="234"/>
      <c r="E8" s="207" t="s">
        <v>13</v>
      </c>
      <c r="F8" s="208"/>
      <c r="G8" s="235"/>
      <c r="H8" s="236"/>
      <c r="I8" s="237"/>
      <c r="J8" s="60"/>
    </row>
    <row r="9" spans="1:15" ht="16.5" customHeight="1" thickBot="1">
      <c r="A9" s="214" t="s">
        <v>14</v>
      </c>
      <c r="B9" s="215"/>
      <c r="C9" s="219"/>
      <c r="D9" s="220"/>
      <c r="E9" s="207" t="s">
        <v>15</v>
      </c>
      <c r="F9" s="208"/>
      <c r="G9" s="221"/>
      <c r="H9" s="222"/>
      <c r="I9" s="223"/>
      <c r="J9" s="60"/>
    </row>
    <row r="10" spans="1:15" ht="16.2" thickBot="1">
      <c r="A10" s="61"/>
      <c r="B10" s="61"/>
      <c r="C10" s="62"/>
      <c r="D10" s="63"/>
      <c r="E10" s="64"/>
      <c r="F10" s="65"/>
      <c r="G10" s="66"/>
      <c r="H10" s="67"/>
      <c r="I10" s="65"/>
      <c r="J10" s="68"/>
      <c r="N10" s="51"/>
      <c r="O10" s="51"/>
    </row>
    <row r="11" spans="1:15" ht="16.5" customHeight="1" thickBot="1">
      <c r="A11" s="69" t="s">
        <v>16</v>
      </c>
      <c r="B11" s="70" t="s">
        <v>17</v>
      </c>
      <c r="C11" s="71" t="s">
        <v>18</v>
      </c>
      <c r="D11" s="72" t="s">
        <v>19</v>
      </c>
      <c r="E11" s="73" t="s">
        <v>20</v>
      </c>
      <c r="F11" s="74" t="s">
        <v>21</v>
      </c>
      <c r="G11" s="74" t="s">
        <v>22</v>
      </c>
      <c r="H11" s="74" t="s">
        <v>23</v>
      </c>
      <c r="I11" s="75" t="s">
        <v>24</v>
      </c>
      <c r="J11" s="76"/>
      <c r="K11" s="59"/>
      <c r="L11" s="59"/>
      <c r="M11" s="59"/>
      <c r="N11" s="74" t="s">
        <v>25</v>
      </c>
      <c r="O11" s="77"/>
    </row>
    <row r="12" spans="1:15" ht="18" customHeight="1" thickBot="1">
      <c r="A12" s="78">
        <v>1</v>
      </c>
      <c r="B12" s="168"/>
      <c r="C12" s="79"/>
      <c r="D12" s="80"/>
      <c r="E12" s="81"/>
      <c r="F12" s="82"/>
      <c r="G12" s="83"/>
      <c r="H12" s="84" t="str">
        <f ca="1">IF(INDIRECT("E"&amp;ROW())="","",IF(INDIRECT("G"&amp;ROW())="",INDIRECT("Lists!L"&amp;($I$3-INDIRECT("E"&amp;ROW()))),HLOOKUP(INDIRECT("G"&amp;ROW()),GradeAges,($I$3-INDIRECT("E"&amp;ROW())),FALSE)))</f>
        <v/>
      </c>
      <c r="I12" s="85"/>
      <c r="J12" s="86"/>
      <c r="N12" s="87"/>
      <c r="O12" s="88"/>
    </row>
    <row r="13" spans="1:15" ht="18.75" customHeight="1" thickBot="1">
      <c r="A13" s="78">
        <v>2</v>
      </c>
      <c r="B13" s="168"/>
      <c r="C13" s="79"/>
      <c r="D13" s="80"/>
      <c r="E13" s="81"/>
      <c r="F13" s="82"/>
      <c r="G13" s="83"/>
      <c r="H13" s="84" t="str">
        <f ca="1">IF(INDIRECT("E"&amp;ROW())="","",IF(INDIRECT("G"&amp;ROW())="",INDIRECT("Lists!L"&amp;($I$3-INDIRECT("E"&amp;ROW()))),HLOOKUP(INDIRECT("G"&amp;ROW()),GradeAges,($I$3-INDIRECT("E"&amp;ROW())),FALSE)))</f>
        <v/>
      </c>
      <c r="I13" s="85"/>
      <c r="J13" s="86"/>
      <c r="N13" s="87"/>
      <c r="O13" s="88"/>
    </row>
    <row r="14" spans="1:15" ht="16.5" customHeight="1" thickBot="1">
      <c r="A14" s="190" t="s">
        <v>26</v>
      </c>
      <c r="B14" s="191"/>
      <c r="C14" s="192" t="s">
        <v>27</v>
      </c>
      <c r="D14" s="193"/>
      <c r="E14" s="89" t="s">
        <v>28</v>
      </c>
      <c r="F14" s="194"/>
      <c r="G14" s="195"/>
      <c r="H14" s="196" t="s">
        <v>29</v>
      </c>
      <c r="I14" s="197"/>
      <c r="J14" s="90"/>
      <c r="N14" s="91" t="s">
        <v>30</v>
      </c>
      <c r="O14" s="88"/>
    </row>
    <row r="15" spans="1:15" ht="16.5" customHeight="1" thickBot="1">
      <c r="A15" s="198" t="str">
        <f>IF(H14="All Day","","2nd Judge:" )</f>
        <v/>
      </c>
      <c r="B15" s="199"/>
      <c r="C15" s="200"/>
      <c r="D15" s="201"/>
      <c r="E15" s="89" t="str">
        <f>IF(H14="All Day","","Level:" )</f>
        <v/>
      </c>
      <c r="F15" s="194"/>
      <c r="G15" s="195"/>
      <c r="H15" s="202" t="str">
        <f>IF(H14="All Day","",IF(H14="Morning","Afternoon","Morning"))</f>
        <v/>
      </c>
      <c r="I15" s="203"/>
      <c r="J15" s="92"/>
      <c r="N15" s="87"/>
      <c r="O15" s="88"/>
    </row>
    <row r="16" spans="1:15" ht="16.2" thickBot="1">
      <c r="A16" s="93">
        <v>3</v>
      </c>
      <c r="B16" s="168"/>
      <c r="C16" s="79"/>
      <c r="D16" s="80"/>
      <c r="E16" s="81"/>
      <c r="F16" s="82"/>
      <c r="G16" s="83"/>
      <c r="H16" s="84" t="str">
        <f ca="1">IF(INDIRECT("E"&amp;ROW())="","",IF(INDIRECT("G"&amp;ROW())="",INDIRECT("Lists!L"&amp;($I$3-INDIRECT("E"&amp;ROW()))),HLOOKUP(INDIRECT("G"&amp;ROW()),GradeAges,($I$3-INDIRECT("E"&amp;ROW())),FALSE)))</f>
        <v/>
      </c>
      <c r="I16" s="94"/>
      <c r="J16" s="86"/>
      <c r="N16" s="87"/>
      <c r="O16" s="88"/>
    </row>
    <row r="17" spans="1:15" ht="16.2" thickBot="1">
      <c r="A17" s="95">
        <v>4</v>
      </c>
      <c r="B17" s="168"/>
      <c r="C17" s="79"/>
      <c r="D17" s="80"/>
      <c r="E17" s="81"/>
      <c r="F17" s="82"/>
      <c r="G17" s="83"/>
      <c r="H17" s="84" t="str">
        <f ca="1">IF(INDIRECT("E"&amp;ROW())="","",IF(INDIRECT("G"&amp;ROW())="",INDIRECT("Lists!L"&amp;($I$3-INDIRECT("E"&amp;ROW()))),HLOOKUP(INDIRECT("G"&amp;ROW()),GradeAges,($I$3-INDIRECT("E"&amp;ROW())),FALSE)))</f>
        <v/>
      </c>
      <c r="I17" s="96"/>
      <c r="J17" s="90"/>
      <c r="N17" s="87"/>
      <c r="O17" s="88"/>
    </row>
    <row r="18" spans="1:15" ht="16.2" thickBot="1">
      <c r="A18" s="78">
        <v>5</v>
      </c>
      <c r="B18" s="168"/>
      <c r="C18" s="79"/>
      <c r="D18" s="80"/>
      <c r="E18" s="81"/>
      <c r="F18" s="82"/>
      <c r="G18" s="83"/>
      <c r="H18" s="84" t="str">
        <f ca="1">IF(INDIRECT("E"&amp;ROW())="","",IF(INDIRECT("G"&amp;ROW())="",INDIRECT("Lists!L"&amp;($I$3-INDIRECT("E"&amp;ROW()))),HLOOKUP(INDIRECT("G"&amp;ROW()),GradeAges,($I$3-INDIRECT("E"&amp;ROW())),FALSE)))</f>
        <v/>
      </c>
      <c r="I18" s="96"/>
      <c r="J18" s="90"/>
      <c r="N18" s="87"/>
      <c r="O18" s="88"/>
    </row>
    <row r="19" spans="1:15" ht="16.2" thickBot="1">
      <c r="A19" s="78">
        <v>6</v>
      </c>
      <c r="B19" s="168"/>
      <c r="C19" s="79"/>
      <c r="D19" s="80"/>
      <c r="E19" s="81"/>
      <c r="F19" s="82"/>
      <c r="G19" s="83"/>
      <c r="H19" s="84" t="str">
        <f ca="1">IF(INDIRECT("E"&amp;ROW())="","",IF(INDIRECT("G"&amp;ROW())="",INDIRECT("Lists!L"&amp;($I$3-INDIRECT("E"&amp;ROW()))),HLOOKUP(INDIRECT("G"&amp;ROW()),GradeAges,($I$3-INDIRECT("E"&amp;ROW())),FALSE)))</f>
        <v/>
      </c>
      <c r="I19" s="96"/>
      <c r="J19" s="90"/>
      <c r="N19" s="87"/>
      <c r="O19" s="88"/>
    </row>
    <row r="20" spans="1:15" ht="16.5" customHeight="1" thickBot="1">
      <c r="A20" s="190" t="s">
        <v>31</v>
      </c>
      <c r="B20" s="224"/>
      <c r="C20" s="192" t="s">
        <v>32</v>
      </c>
      <c r="D20" s="193"/>
      <c r="E20" s="89" t="s">
        <v>33</v>
      </c>
      <c r="F20" s="194"/>
      <c r="G20" s="195"/>
      <c r="H20" s="226" t="s">
        <v>29</v>
      </c>
      <c r="I20" s="195"/>
      <c r="J20" s="90"/>
      <c r="N20" s="87"/>
      <c r="O20" s="88"/>
    </row>
    <row r="21" spans="1:15" ht="16.5" customHeight="1" thickBot="1">
      <c r="A21" s="198" t="str">
        <f>IF(H20="All Day","","2nd Official:" )</f>
        <v/>
      </c>
      <c r="B21" s="225"/>
      <c r="C21" s="200"/>
      <c r="D21" s="201"/>
      <c r="E21" s="89" t="str">
        <f>IF(H20="All Day","","Job:" )</f>
        <v/>
      </c>
      <c r="F21" s="194"/>
      <c r="G21" s="195"/>
      <c r="H21" s="202" t="str">
        <f>IF(H20="All Day","",IF(H20="Morning","Afternoon","Morning"))</f>
        <v/>
      </c>
      <c r="I21" s="203"/>
      <c r="J21" s="92"/>
      <c r="N21" s="87"/>
      <c r="O21" s="88"/>
    </row>
    <row r="22" spans="1:15" ht="16.2" thickBot="1">
      <c r="A22" s="78">
        <v>7</v>
      </c>
      <c r="B22" s="168"/>
      <c r="C22" s="79"/>
      <c r="D22" s="80"/>
      <c r="E22" s="81"/>
      <c r="F22" s="82"/>
      <c r="G22" s="83"/>
      <c r="H22" s="84" t="str">
        <f ca="1">IF(INDIRECT("E"&amp;ROW())="","",IF(INDIRECT("G"&amp;ROW())="",INDIRECT("Lists!L"&amp;($I$3-INDIRECT("E"&amp;ROW()))),HLOOKUP(INDIRECT("G"&amp;ROW()),GradeAges,($I$3-INDIRECT("E"&amp;ROW())),FALSE)))</f>
        <v/>
      </c>
      <c r="I22" s="96"/>
      <c r="J22" s="90"/>
      <c r="N22" s="87"/>
      <c r="O22" s="88"/>
    </row>
    <row r="23" spans="1:15" ht="16.2" thickBot="1">
      <c r="A23" s="78">
        <v>8</v>
      </c>
      <c r="B23" s="168"/>
      <c r="C23" s="79"/>
      <c r="D23" s="80"/>
      <c r="E23" s="81"/>
      <c r="F23" s="82"/>
      <c r="G23" s="83"/>
      <c r="H23" s="84" t="str">
        <f ca="1">IF(INDIRECT("E"&amp;ROW())="","",IF(INDIRECT("G"&amp;ROW())="",INDIRECT("Lists!L"&amp;($I$3-INDIRECT("E"&amp;ROW()))),HLOOKUP(INDIRECT("G"&amp;ROW()),GradeAges,($I$3-INDIRECT("E"&amp;ROW())),FALSE)))</f>
        <v/>
      </c>
      <c r="I23" s="96"/>
      <c r="J23" s="90"/>
      <c r="N23" s="87"/>
      <c r="O23" s="88"/>
    </row>
    <row r="24" spans="1:15" ht="16.2" thickBot="1">
      <c r="A24" s="93">
        <v>9</v>
      </c>
      <c r="B24" s="168"/>
      <c r="C24" s="79"/>
      <c r="D24" s="80"/>
      <c r="E24" s="81"/>
      <c r="F24" s="82"/>
      <c r="G24" s="83"/>
      <c r="H24" s="84" t="str">
        <f ca="1">IF(INDIRECT("E"&amp;ROW())="","",IF(INDIRECT("G"&amp;ROW())="",INDIRECT("Lists!L"&amp;($I$3-INDIRECT("E"&amp;ROW()))),HLOOKUP(INDIRECT("G"&amp;ROW()),GradeAges,($I$3-INDIRECT("E"&amp;ROW())),FALSE)))</f>
        <v/>
      </c>
      <c r="I24" s="96"/>
      <c r="J24" s="90"/>
      <c r="N24" s="87"/>
      <c r="O24" s="88"/>
    </row>
    <row r="25" spans="1:15" ht="16.2" thickBot="1">
      <c r="A25" s="95">
        <v>10</v>
      </c>
      <c r="B25" s="168"/>
      <c r="C25" s="79"/>
      <c r="D25" s="80"/>
      <c r="E25" s="81"/>
      <c r="F25" s="82"/>
      <c r="G25" s="83"/>
      <c r="H25" s="84" t="str">
        <f ca="1">IF(INDIRECT("E"&amp;ROW())="","",IF(INDIRECT("G"&amp;ROW())="",INDIRECT("Lists!L"&amp;($I$3-INDIRECT("E"&amp;ROW()))),HLOOKUP(INDIRECT("G"&amp;ROW()),GradeAges,($I$3-INDIRECT("E"&amp;ROW())),FALSE)))</f>
        <v/>
      </c>
      <c r="I25" s="96"/>
      <c r="J25" s="90"/>
      <c r="N25" s="87"/>
      <c r="O25" s="88"/>
    </row>
    <row r="26" spans="1:15" ht="16.5" customHeight="1" thickBot="1">
      <c r="A26" s="190" t="s">
        <v>740</v>
      </c>
      <c r="B26" s="191"/>
      <c r="C26" s="192" t="s">
        <v>27</v>
      </c>
      <c r="D26" s="193"/>
      <c r="E26" s="89" t="s">
        <v>28</v>
      </c>
      <c r="F26" s="194"/>
      <c r="G26" s="195"/>
      <c r="H26" s="196" t="s">
        <v>29</v>
      </c>
      <c r="I26" s="197"/>
      <c r="J26" s="90"/>
      <c r="N26" s="91" t="s">
        <v>30</v>
      </c>
      <c r="O26" s="88"/>
    </row>
    <row r="27" spans="1:15" ht="16.5" customHeight="1" thickBot="1">
      <c r="A27" s="198" t="str">
        <f>IF(H26="All Day","","2nd Judge:" )</f>
        <v/>
      </c>
      <c r="B27" s="199"/>
      <c r="C27" s="200"/>
      <c r="D27" s="201"/>
      <c r="E27" s="89" t="str">
        <f>IF(H26="All Day","","Level:" )</f>
        <v/>
      </c>
      <c r="F27" s="194"/>
      <c r="G27" s="195"/>
      <c r="H27" s="202" t="str">
        <f>IF(H26="All Day","",IF(H26="Morning","Afternoon","Morning"))</f>
        <v/>
      </c>
      <c r="I27" s="203"/>
      <c r="J27" s="92"/>
      <c r="N27" s="87"/>
      <c r="O27" s="88"/>
    </row>
    <row r="28" spans="1:15" ht="16.2" thickBot="1">
      <c r="A28" s="78">
        <v>11</v>
      </c>
      <c r="B28" s="168"/>
      <c r="C28" s="79"/>
      <c r="D28" s="80"/>
      <c r="E28" s="81"/>
      <c r="F28" s="82"/>
      <c r="G28" s="83"/>
      <c r="H28" s="84" t="str">
        <f t="shared" ref="H28:H33" ca="1" si="0">IF(INDIRECT("E"&amp;ROW())="","",IF(INDIRECT("G"&amp;ROW())="",INDIRECT("Lists!L"&amp;($I$3-INDIRECT("E"&amp;ROW()))),HLOOKUP(INDIRECT("G"&amp;ROW()),GradeAges,($I$3-INDIRECT("E"&amp;ROW())),FALSE)))</f>
        <v/>
      </c>
      <c r="I28" s="96"/>
      <c r="J28" s="90"/>
      <c r="N28" s="87"/>
      <c r="O28" s="88"/>
    </row>
    <row r="29" spans="1:15" ht="16.2" thickBot="1">
      <c r="A29" s="78">
        <v>12</v>
      </c>
      <c r="B29" s="168"/>
      <c r="C29" s="79"/>
      <c r="D29" s="80"/>
      <c r="E29" s="81"/>
      <c r="F29" s="82"/>
      <c r="G29" s="83"/>
      <c r="H29" s="84" t="str">
        <f t="shared" ca="1" si="0"/>
        <v/>
      </c>
      <c r="I29" s="96"/>
      <c r="J29" s="90"/>
      <c r="N29" s="87"/>
      <c r="O29" s="88"/>
    </row>
    <row r="30" spans="1:15" ht="16.2" thickBot="1">
      <c r="A30" s="78">
        <v>13</v>
      </c>
      <c r="B30" s="168"/>
      <c r="C30" s="79"/>
      <c r="D30" s="80"/>
      <c r="E30" s="81"/>
      <c r="F30" s="82"/>
      <c r="G30" s="83"/>
      <c r="H30" s="84" t="str">
        <f t="shared" ca="1" si="0"/>
        <v/>
      </c>
      <c r="I30" s="96"/>
      <c r="J30" s="90"/>
      <c r="N30" s="87"/>
      <c r="O30" s="88"/>
    </row>
    <row r="31" spans="1:15" ht="16.2" thickBot="1">
      <c r="A31" s="78">
        <v>14</v>
      </c>
      <c r="B31" s="168"/>
      <c r="C31" s="79"/>
      <c r="D31" s="80"/>
      <c r="E31" s="81"/>
      <c r="F31" s="82"/>
      <c r="G31" s="83"/>
      <c r="H31" s="84" t="str">
        <f t="shared" ca="1" si="0"/>
        <v/>
      </c>
      <c r="I31" s="96"/>
      <c r="J31" s="90"/>
      <c r="N31" s="87"/>
      <c r="O31" s="88"/>
    </row>
    <row r="32" spans="1:15" ht="16.2" thickBot="1">
      <c r="A32" s="78">
        <v>15</v>
      </c>
      <c r="B32" s="168"/>
      <c r="C32" s="79"/>
      <c r="D32" s="80"/>
      <c r="E32" s="81"/>
      <c r="F32" s="82"/>
      <c r="G32" s="83"/>
      <c r="H32" s="84" t="str">
        <f t="shared" ca="1" si="0"/>
        <v/>
      </c>
      <c r="I32" s="96"/>
      <c r="J32" s="90"/>
      <c r="N32" s="87"/>
      <c r="O32" s="88"/>
    </row>
    <row r="33" spans="1:15" ht="16.2" thickBot="1">
      <c r="A33" s="78">
        <v>16</v>
      </c>
      <c r="B33" s="168"/>
      <c r="C33" s="79"/>
      <c r="D33" s="80"/>
      <c r="E33" s="81"/>
      <c r="F33" s="82"/>
      <c r="G33" s="83"/>
      <c r="H33" s="84" t="str">
        <f t="shared" ca="1" si="0"/>
        <v/>
      </c>
      <c r="I33" s="96"/>
      <c r="J33" s="90"/>
      <c r="N33" s="87"/>
      <c r="O33" s="88"/>
    </row>
    <row r="34" spans="1:15" ht="16.5" customHeight="1" thickBot="1">
      <c r="A34" s="190" t="s">
        <v>31</v>
      </c>
      <c r="B34" s="224"/>
      <c r="C34" s="192" t="s">
        <v>32</v>
      </c>
      <c r="D34" s="193"/>
      <c r="E34" s="89" t="s">
        <v>33</v>
      </c>
      <c r="F34" s="194"/>
      <c r="G34" s="195"/>
      <c r="H34" s="226" t="s">
        <v>29</v>
      </c>
      <c r="I34" s="195"/>
      <c r="J34" s="90"/>
      <c r="N34" s="87"/>
      <c r="O34" s="88"/>
    </row>
    <row r="35" spans="1:15" ht="16.5" customHeight="1" thickBot="1">
      <c r="A35" s="198" t="str">
        <f>IF(H34="All Day","","2nd Official:" )</f>
        <v/>
      </c>
      <c r="B35" s="225"/>
      <c r="C35" s="200"/>
      <c r="D35" s="201"/>
      <c r="E35" s="89" t="str">
        <f>IF(H34="All Day","","Job:" )</f>
        <v/>
      </c>
      <c r="F35" s="194"/>
      <c r="G35" s="195"/>
      <c r="H35" s="202" t="str">
        <f>IF(H34="All Day","",IF(H34="Morning","Afternoon","Morning"))</f>
        <v/>
      </c>
      <c r="I35" s="203"/>
      <c r="J35" s="92"/>
      <c r="N35" s="87"/>
      <c r="O35" s="88"/>
    </row>
    <row r="36" spans="1:15" ht="16.2" thickBot="1">
      <c r="A36" s="78">
        <v>17</v>
      </c>
      <c r="B36" s="168"/>
      <c r="C36" s="79"/>
      <c r="D36" s="80"/>
      <c r="E36" s="81"/>
      <c r="F36" s="82"/>
      <c r="G36" s="83"/>
      <c r="H36" s="84" t="str">
        <f t="shared" ref="H36:H42" ca="1" si="1">IF(INDIRECT("E"&amp;ROW())="","",IF(INDIRECT("G"&amp;ROW())="",INDIRECT("Lists!L"&amp;($I$3-INDIRECT("E"&amp;ROW()))),HLOOKUP(INDIRECT("G"&amp;ROW()),GradeAges,($I$3-INDIRECT("E"&amp;ROW())),FALSE)))</f>
        <v/>
      </c>
      <c r="I36" s="96"/>
      <c r="J36" s="90"/>
      <c r="N36" s="87"/>
      <c r="O36" s="88"/>
    </row>
    <row r="37" spans="1:15" ht="16.2" thickBot="1">
      <c r="A37" s="93">
        <v>18</v>
      </c>
      <c r="B37" s="168"/>
      <c r="C37" s="79"/>
      <c r="D37" s="80"/>
      <c r="E37" s="81"/>
      <c r="F37" s="82"/>
      <c r="G37" s="83"/>
      <c r="H37" s="84" t="str">
        <f t="shared" ca="1" si="1"/>
        <v/>
      </c>
      <c r="I37" s="96"/>
      <c r="J37" s="90"/>
      <c r="N37" s="87"/>
      <c r="O37" s="88"/>
    </row>
    <row r="38" spans="1:15" ht="16.2" thickBot="1">
      <c r="A38" s="95">
        <v>19</v>
      </c>
      <c r="B38" s="168"/>
      <c r="C38" s="79"/>
      <c r="D38" s="80"/>
      <c r="E38" s="81"/>
      <c r="F38" s="82"/>
      <c r="G38" s="83"/>
      <c r="H38" s="84" t="str">
        <f t="shared" ca="1" si="1"/>
        <v/>
      </c>
      <c r="I38" s="96"/>
      <c r="J38" s="90"/>
      <c r="N38" s="87"/>
      <c r="O38" s="88"/>
    </row>
    <row r="39" spans="1:15" ht="16.2" thickBot="1">
      <c r="A39" s="78">
        <v>20</v>
      </c>
      <c r="B39" s="168"/>
      <c r="C39" s="79"/>
      <c r="D39" s="80"/>
      <c r="E39" s="81"/>
      <c r="F39" s="82"/>
      <c r="G39" s="83"/>
      <c r="H39" s="84" t="str">
        <f t="shared" ca="1" si="1"/>
        <v/>
      </c>
      <c r="I39" s="96"/>
      <c r="J39" s="90"/>
      <c r="N39" s="87"/>
      <c r="O39" s="88"/>
    </row>
    <row r="40" spans="1:15" ht="16.2" thickBot="1">
      <c r="A40" s="78">
        <v>21</v>
      </c>
      <c r="B40" s="168"/>
      <c r="C40" s="79"/>
      <c r="D40" s="80"/>
      <c r="E40" s="81"/>
      <c r="F40" s="82"/>
      <c r="G40" s="83"/>
      <c r="H40" s="84" t="str">
        <f t="shared" ca="1" si="1"/>
        <v/>
      </c>
      <c r="I40" s="96"/>
      <c r="J40" s="90"/>
      <c r="N40" s="87"/>
      <c r="O40" s="88"/>
    </row>
    <row r="41" spans="1:15" ht="16.2" thickBot="1">
      <c r="A41" s="78">
        <v>22</v>
      </c>
      <c r="B41" s="168"/>
      <c r="C41" s="79"/>
      <c r="D41" s="80"/>
      <c r="E41" s="81"/>
      <c r="F41" s="82"/>
      <c r="G41" s="83"/>
      <c r="H41" s="84" t="str">
        <f t="shared" ca="1" si="1"/>
        <v/>
      </c>
      <c r="I41" s="96"/>
      <c r="J41" s="90"/>
      <c r="N41" s="87"/>
      <c r="O41" s="88"/>
    </row>
    <row r="42" spans="1:15" ht="16.2" thickBot="1">
      <c r="A42" s="78">
        <v>23</v>
      </c>
      <c r="B42" s="168"/>
      <c r="C42" s="79"/>
      <c r="D42" s="80"/>
      <c r="E42" s="81"/>
      <c r="F42" s="82"/>
      <c r="G42" s="83"/>
      <c r="H42" s="84" t="str">
        <f t="shared" ca="1" si="1"/>
        <v/>
      </c>
      <c r="I42" s="96"/>
      <c r="J42" s="90"/>
      <c r="N42" s="87"/>
      <c r="O42" s="88"/>
    </row>
    <row r="43" spans="1:15" ht="16.5" customHeight="1" thickBot="1">
      <c r="A43" s="190" t="s">
        <v>26</v>
      </c>
      <c r="B43" s="224"/>
      <c r="C43" s="192" t="s">
        <v>27</v>
      </c>
      <c r="D43" s="193"/>
      <c r="E43" s="89" t="s">
        <v>28</v>
      </c>
      <c r="F43" s="194"/>
      <c r="G43" s="195"/>
      <c r="H43" s="226" t="s">
        <v>29</v>
      </c>
      <c r="I43" s="195"/>
      <c r="J43" s="90"/>
      <c r="N43" s="91" t="s">
        <v>30</v>
      </c>
      <c r="O43" s="88"/>
    </row>
    <row r="44" spans="1:15" ht="16.5" customHeight="1" thickBot="1">
      <c r="A44" s="198" t="str">
        <f>IF(H43="All Day","","2nd Official:" )</f>
        <v/>
      </c>
      <c r="B44" s="225"/>
      <c r="C44" s="200"/>
      <c r="D44" s="201"/>
      <c r="E44" s="89" t="str">
        <f>IF(H43="All Day","","Job:" )</f>
        <v/>
      </c>
      <c r="F44" s="194"/>
      <c r="G44" s="195"/>
      <c r="H44" s="202" t="str">
        <f>IF(H43="All Day","",IF(H43="Morning","Afternoon","Morning"))</f>
        <v/>
      </c>
      <c r="I44" s="203"/>
      <c r="J44" s="92"/>
      <c r="N44" s="87"/>
      <c r="O44" s="88"/>
    </row>
    <row r="45" spans="1:15" ht="16.2" thickBot="1">
      <c r="A45" s="78">
        <v>24</v>
      </c>
      <c r="B45" s="168"/>
      <c r="C45" s="79"/>
      <c r="D45" s="80"/>
      <c r="E45" s="81"/>
      <c r="F45" s="82"/>
      <c r="G45" s="83"/>
      <c r="H45" s="84" t="str">
        <f t="shared" ref="H45:H52" ca="1" si="2">IF(INDIRECT("E"&amp;ROW())="","",IF(INDIRECT("G"&amp;ROW())="",INDIRECT("Lists!L"&amp;($I$3-INDIRECT("E"&amp;ROW()))),HLOOKUP(INDIRECT("G"&amp;ROW()),GradeAges,($I$3-INDIRECT("E"&amp;ROW())),FALSE)))</f>
        <v/>
      </c>
      <c r="I45" s="96"/>
      <c r="J45" s="90"/>
      <c r="N45" s="87"/>
      <c r="O45" s="88"/>
    </row>
    <row r="46" spans="1:15" ht="16.2" thickBot="1">
      <c r="A46" s="78">
        <v>25</v>
      </c>
      <c r="B46" s="168"/>
      <c r="C46" s="79"/>
      <c r="D46" s="80"/>
      <c r="E46" s="81"/>
      <c r="F46" s="82"/>
      <c r="G46" s="83"/>
      <c r="H46" s="84" t="str">
        <f t="shared" ca="1" si="2"/>
        <v/>
      </c>
      <c r="I46" s="96"/>
      <c r="J46" s="90"/>
      <c r="N46" s="87"/>
      <c r="O46" s="88"/>
    </row>
    <row r="47" spans="1:15" ht="16.2" thickBot="1">
      <c r="A47" s="78">
        <v>26</v>
      </c>
      <c r="B47" s="168"/>
      <c r="C47" s="79"/>
      <c r="D47" s="80"/>
      <c r="E47" s="81"/>
      <c r="F47" s="82"/>
      <c r="G47" s="83"/>
      <c r="H47" s="84" t="str">
        <f t="shared" ca="1" si="2"/>
        <v/>
      </c>
      <c r="I47" s="96"/>
      <c r="J47" s="90"/>
      <c r="N47" s="87"/>
      <c r="O47" s="88"/>
    </row>
    <row r="48" spans="1:15" ht="16.2" thickBot="1">
      <c r="A48" s="93">
        <v>27</v>
      </c>
      <c r="B48" s="168"/>
      <c r="C48" s="79"/>
      <c r="D48" s="80"/>
      <c r="E48" s="81"/>
      <c r="F48" s="82"/>
      <c r="G48" s="83"/>
      <c r="H48" s="84" t="str">
        <f t="shared" ca="1" si="2"/>
        <v/>
      </c>
      <c r="I48" s="96"/>
      <c r="J48" s="90"/>
      <c r="N48" s="87"/>
      <c r="O48" s="88"/>
    </row>
    <row r="49" spans="1:15" ht="16.2" thickBot="1">
      <c r="A49" s="95">
        <v>28</v>
      </c>
      <c r="B49" s="168"/>
      <c r="C49" s="79"/>
      <c r="D49" s="80"/>
      <c r="E49" s="81"/>
      <c r="F49" s="82"/>
      <c r="G49" s="83"/>
      <c r="H49" s="84" t="str">
        <f t="shared" ca="1" si="2"/>
        <v/>
      </c>
      <c r="I49" s="96"/>
      <c r="J49" s="90"/>
      <c r="N49" s="87"/>
      <c r="O49" s="88"/>
    </row>
    <row r="50" spans="1:15" ht="16.2" thickBot="1">
      <c r="A50" s="78">
        <v>29</v>
      </c>
      <c r="B50" s="168"/>
      <c r="C50" s="79"/>
      <c r="D50" s="80"/>
      <c r="E50" s="81"/>
      <c r="F50" s="82"/>
      <c r="G50" s="83"/>
      <c r="H50" s="84" t="str">
        <f t="shared" ca="1" si="2"/>
        <v/>
      </c>
      <c r="I50" s="96"/>
      <c r="J50" s="90"/>
      <c r="N50" s="87"/>
      <c r="O50" s="88"/>
    </row>
    <row r="51" spans="1:15" ht="16.2" thickBot="1">
      <c r="A51" s="78">
        <f>A50+1</f>
        <v>30</v>
      </c>
      <c r="B51" s="168"/>
      <c r="C51" s="79"/>
      <c r="D51" s="80"/>
      <c r="E51" s="81"/>
      <c r="F51" s="82"/>
      <c r="G51" s="83"/>
      <c r="H51" s="84" t="str">
        <f t="shared" ca="1" si="2"/>
        <v/>
      </c>
      <c r="I51" s="96"/>
      <c r="J51" s="90"/>
      <c r="N51" s="87"/>
      <c r="O51" s="88"/>
    </row>
    <row r="52" spans="1:15" ht="16.2" thickBot="1">
      <c r="A52" s="78">
        <f t="shared" ref="A52:A119" si="3">A51+1</f>
        <v>31</v>
      </c>
      <c r="B52" s="168"/>
      <c r="C52" s="79"/>
      <c r="D52" s="80"/>
      <c r="E52" s="81"/>
      <c r="F52" s="82"/>
      <c r="G52" s="83"/>
      <c r="H52" s="84" t="str">
        <f t="shared" ca="1" si="2"/>
        <v/>
      </c>
      <c r="I52" s="96"/>
      <c r="J52" s="90"/>
      <c r="N52" s="87"/>
      <c r="O52" s="88"/>
    </row>
    <row r="53" spans="1:15" ht="16.5" customHeight="1" thickBot="1">
      <c r="A53" s="190" t="s">
        <v>26</v>
      </c>
      <c r="B53" s="191"/>
      <c r="C53" s="192" t="s">
        <v>27</v>
      </c>
      <c r="D53" s="193"/>
      <c r="E53" s="89" t="s">
        <v>28</v>
      </c>
      <c r="F53" s="194"/>
      <c r="G53" s="195"/>
      <c r="H53" s="196" t="s">
        <v>29</v>
      </c>
      <c r="I53" s="197"/>
      <c r="J53" s="90"/>
      <c r="N53" s="91" t="s">
        <v>30</v>
      </c>
      <c r="O53" s="88"/>
    </row>
    <row r="54" spans="1:15" ht="16.5" customHeight="1" thickBot="1">
      <c r="A54" s="198" t="str">
        <f>IF(H53="All Day","","2nd Judge:" )</f>
        <v/>
      </c>
      <c r="B54" s="199"/>
      <c r="C54" s="200"/>
      <c r="D54" s="201"/>
      <c r="E54" s="89" t="str">
        <f>IF(H53="All Day","","Level:" )</f>
        <v/>
      </c>
      <c r="F54" s="194"/>
      <c r="G54" s="195"/>
      <c r="H54" s="202" t="str">
        <f>IF(H53="All Day","",IF(H53="Morning","Afternoon","Morning"))</f>
        <v/>
      </c>
      <c r="I54" s="203"/>
      <c r="J54" s="92"/>
      <c r="N54" s="87"/>
      <c r="O54" s="88"/>
    </row>
    <row r="55" spans="1:15" ht="16.2" thickBot="1">
      <c r="A55" s="78">
        <f>A52+1</f>
        <v>32</v>
      </c>
      <c r="B55" s="168"/>
      <c r="C55" s="79"/>
      <c r="D55" s="80"/>
      <c r="E55" s="81"/>
      <c r="F55" s="82"/>
      <c r="G55" s="83"/>
      <c r="H55" s="84" t="str">
        <f t="shared" ref="H55:H62" ca="1" si="4">IF(INDIRECT("E"&amp;ROW())="","",IF(INDIRECT("G"&amp;ROW())="",INDIRECT("Lists!L"&amp;($I$3-INDIRECT("E"&amp;ROW()))),HLOOKUP(INDIRECT("G"&amp;ROW()),GradeAges,($I$3-INDIRECT("E"&amp;ROW())),FALSE)))</f>
        <v/>
      </c>
      <c r="I55" s="96"/>
      <c r="J55" s="90"/>
      <c r="N55" s="87"/>
      <c r="O55" s="88"/>
    </row>
    <row r="56" spans="1:15" ht="16.2" thickBot="1">
      <c r="A56" s="78">
        <f>A55+1</f>
        <v>33</v>
      </c>
      <c r="B56" s="168"/>
      <c r="C56" s="79"/>
      <c r="D56" s="80"/>
      <c r="E56" s="81"/>
      <c r="F56" s="82"/>
      <c r="G56" s="83"/>
      <c r="H56" s="84" t="str">
        <f t="shared" ca="1" si="4"/>
        <v/>
      </c>
      <c r="I56" s="96"/>
      <c r="J56" s="90"/>
      <c r="N56" s="87"/>
      <c r="O56" s="88"/>
    </row>
    <row r="57" spans="1:15" ht="16.2" thickBot="1">
      <c r="A57" s="78">
        <f>A56+1</f>
        <v>34</v>
      </c>
      <c r="B57" s="168"/>
      <c r="C57" s="79"/>
      <c r="D57" s="80"/>
      <c r="E57" s="81"/>
      <c r="F57" s="82"/>
      <c r="G57" s="83"/>
      <c r="H57" s="84" t="str">
        <f t="shared" ca="1" si="4"/>
        <v/>
      </c>
      <c r="I57" s="96"/>
      <c r="J57" s="90"/>
      <c r="N57" s="87"/>
      <c r="O57" s="88"/>
    </row>
    <row r="58" spans="1:15" ht="16.2" thickBot="1">
      <c r="A58" s="78">
        <f>A57+1</f>
        <v>35</v>
      </c>
      <c r="B58" s="168"/>
      <c r="C58" s="79"/>
      <c r="D58" s="80"/>
      <c r="E58" s="81"/>
      <c r="F58" s="82"/>
      <c r="G58" s="83"/>
      <c r="H58" s="84" t="str">
        <f t="shared" ca="1" si="4"/>
        <v/>
      </c>
      <c r="I58" s="96"/>
      <c r="J58" s="90"/>
      <c r="N58" s="87"/>
      <c r="O58" s="88"/>
    </row>
    <row r="59" spans="1:15" ht="16.2" thickBot="1">
      <c r="A59" s="78">
        <f>A58+1</f>
        <v>36</v>
      </c>
      <c r="B59" s="168"/>
      <c r="C59" s="79"/>
      <c r="D59" s="80"/>
      <c r="E59" s="81"/>
      <c r="F59" s="82"/>
      <c r="G59" s="83"/>
      <c r="H59" s="84" t="str">
        <f t="shared" ca="1" si="4"/>
        <v/>
      </c>
      <c r="I59" s="96"/>
      <c r="J59" s="90"/>
      <c r="N59" s="87"/>
      <c r="O59" s="88"/>
    </row>
    <row r="60" spans="1:15" ht="16.2" thickBot="1">
      <c r="A60" s="78">
        <f>A59+1</f>
        <v>37</v>
      </c>
      <c r="B60" s="168"/>
      <c r="C60" s="79"/>
      <c r="D60" s="80"/>
      <c r="E60" s="81"/>
      <c r="F60" s="82"/>
      <c r="G60" s="83"/>
      <c r="H60" s="84" t="str">
        <f t="shared" ca="1" si="4"/>
        <v/>
      </c>
      <c r="I60" s="96"/>
      <c r="J60" s="90"/>
      <c r="N60" s="87"/>
      <c r="O60" s="88"/>
    </row>
    <row r="61" spans="1:15" ht="16.2" thickBot="1">
      <c r="A61" s="78">
        <f t="shared" si="3"/>
        <v>38</v>
      </c>
      <c r="B61" s="168"/>
      <c r="C61" s="79"/>
      <c r="D61" s="80"/>
      <c r="E61" s="81"/>
      <c r="F61" s="82"/>
      <c r="G61" s="83"/>
      <c r="H61" s="84" t="str">
        <f t="shared" ca="1" si="4"/>
        <v/>
      </c>
      <c r="I61" s="96"/>
      <c r="J61" s="90"/>
      <c r="N61" s="87"/>
      <c r="O61" s="88"/>
    </row>
    <row r="62" spans="1:15" ht="16.2" thickBot="1">
      <c r="A62" s="78">
        <f t="shared" si="3"/>
        <v>39</v>
      </c>
      <c r="B62" s="168"/>
      <c r="C62" s="79"/>
      <c r="D62" s="80"/>
      <c r="E62" s="81"/>
      <c r="F62" s="82"/>
      <c r="G62" s="83"/>
      <c r="H62" s="84" t="str">
        <f t="shared" ca="1" si="4"/>
        <v/>
      </c>
      <c r="I62" s="96"/>
      <c r="J62" s="90"/>
      <c r="N62" s="87"/>
      <c r="O62" s="88"/>
    </row>
    <row r="63" spans="1:15" ht="16.5" customHeight="1" thickBot="1">
      <c r="A63" s="190" t="s">
        <v>31</v>
      </c>
      <c r="B63" s="224"/>
      <c r="C63" s="192" t="s">
        <v>32</v>
      </c>
      <c r="D63" s="193"/>
      <c r="E63" s="89" t="s">
        <v>33</v>
      </c>
      <c r="F63" s="194"/>
      <c r="G63" s="195"/>
      <c r="H63" s="226" t="s">
        <v>29</v>
      </c>
      <c r="I63" s="195"/>
      <c r="J63" s="90"/>
      <c r="N63" s="87"/>
      <c r="O63" s="88"/>
    </row>
    <row r="64" spans="1:15" ht="16.5" customHeight="1" thickBot="1">
      <c r="A64" s="198" t="str">
        <f>IF(H63="All Day","","2nd Official:" )</f>
        <v/>
      </c>
      <c r="B64" s="225"/>
      <c r="C64" s="200"/>
      <c r="D64" s="201"/>
      <c r="E64" s="89" t="str">
        <f>IF(H63="All Day","","Job:" )</f>
        <v/>
      </c>
      <c r="F64" s="194"/>
      <c r="G64" s="195"/>
      <c r="H64" s="202" t="str">
        <f>IF(H63="All Day","",IF(H63="Morning","Afternoon","Morning"))</f>
        <v/>
      </c>
      <c r="I64" s="203"/>
      <c r="J64" s="92"/>
      <c r="N64" s="87"/>
      <c r="O64" s="88"/>
    </row>
    <row r="65" spans="1:15" ht="16.2" thickBot="1">
      <c r="A65" s="78">
        <f>A62+1</f>
        <v>40</v>
      </c>
      <c r="B65" s="168"/>
      <c r="C65" s="79"/>
      <c r="D65" s="80"/>
      <c r="E65" s="81"/>
      <c r="F65" s="82"/>
      <c r="G65" s="83"/>
      <c r="H65" s="84" t="str">
        <f t="shared" ref="H65:H74" ca="1" si="5">IF(INDIRECT("E"&amp;ROW())="","",IF(INDIRECT("G"&amp;ROW())="",INDIRECT("Lists!L"&amp;($I$3-INDIRECT("E"&amp;ROW()))),HLOOKUP(INDIRECT("G"&amp;ROW()),GradeAges,($I$3-INDIRECT("E"&amp;ROW())),FALSE)))</f>
        <v/>
      </c>
      <c r="I65" s="96"/>
      <c r="J65" s="90"/>
      <c r="N65" s="87"/>
      <c r="O65" s="88"/>
    </row>
    <row r="66" spans="1:15" ht="16.2" thickBot="1">
      <c r="A66" s="78">
        <f>A65+1</f>
        <v>41</v>
      </c>
      <c r="B66" s="168"/>
      <c r="C66" s="79"/>
      <c r="D66" s="80"/>
      <c r="E66" s="81"/>
      <c r="F66" s="82"/>
      <c r="G66" s="83"/>
      <c r="H66" s="84" t="str">
        <f t="shared" ca="1" si="5"/>
        <v/>
      </c>
      <c r="I66" s="96"/>
      <c r="J66" s="90"/>
      <c r="N66" s="87"/>
      <c r="O66" s="88"/>
    </row>
    <row r="67" spans="1:15" ht="16.2" thickBot="1">
      <c r="A67" s="78">
        <f t="shared" ref="A67:A72" si="6">A66+1</f>
        <v>42</v>
      </c>
      <c r="B67" s="168"/>
      <c r="C67" s="79"/>
      <c r="D67" s="80"/>
      <c r="E67" s="81"/>
      <c r="F67" s="82"/>
      <c r="G67" s="83"/>
      <c r="H67" s="84" t="str">
        <f t="shared" ca="1" si="5"/>
        <v/>
      </c>
      <c r="I67" s="96"/>
      <c r="J67" s="90"/>
      <c r="N67" s="87"/>
      <c r="O67" s="88"/>
    </row>
    <row r="68" spans="1:15" ht="16.2" thickBot="1">
      <c r="A68" s="78">
        <f t="shared" si="6"/>
        <v>43</v>
      </c>
      <c r="B68" s="168"/>
      <c r="C68" s="79"/>
      <c r="D68" s="80"/>
      <c r="E68" s="81"/>
      <c r="F68" s="82"/>
      <c r="G68" s="83"/>
      <c r="H68" s="84" t="str">
        <f t="shared" ca="1" si="5"/>
        <v/>
      </c>
      <c r="I68" s="96"/>
      <c r="J68" s="90"/>
      <c r="N68" s="87"/>
      <c r="O68" s="88"/>
    </row>
    <row r="69" spans="1:15" ht="16.2" thickBot="1">
      <c r="A69" s="78">
        <f t="shared" si="6"/>
        <v>44</v>
      </c>
      <c r="B69" s="168"/>
      <c r="C69" s="79"/>
      <c r="D69" s="80"/>
      <c r="E69" s="81"/>
      <c r="F69" s="82"/>
      <c r="G69" s="83"/>
      <c r="H69" s="84" t="str">
        <f t="shared" ca="1" si="5"/>
        <v/>
      </c>
      <c r="I69" s="96"/>
      <c r="J69" s="90"/>
      <c r="N69" s="87"/>
      <c r="O69" s="88"/>
    </row>
    <row r="70" spans="1:15" ht="16.2" thickBot="1">
      <c r="A70" s="78">
        <f t="shared" si="6"/>
        <v>45</v>
      </c>
      <c r="B70" s="168"/>
      <c r="C70" s="79"/>
      <c r="D70" s="80"/>
      <c r="E70" s="81"/>
      <c r="F70" s="82"/>
      <c r="G70" s="83"/>
      <c r="H70" s="84" t="str">
        <f t="shared" ca="1" si="5"/>
        <v/>
      </c>
      <c r="I70" s="96"/>
      <c r="J70" s="90"/>
      <c r="N70" s="87"/>
      <c r="O70" s="88"/>
    </row>
    <row r="71" spans="1:15" ht="16.2" thickBot="1">
      <c r="A71" s="78">
        <f t="shared" si="6"/>
        <v>46</v>
      </c>
      <c r="B71" s="168"/>
      <c r="C71" s="79"/>
      <c r="D71" s="80"/>
      <c r="E71" s="81"/>
      <c r="F71" s="82"/>
      <c r="G71" s="83"/>
      <c r="H71" s="84" t="str">
        <f t="shared" ca="1" si="5"/>
        <v/>
      </c>
      <c r="I71" s="96"/>
      <c r="J71" s="90"/>
      <c r="N71" s="87"/>
      <c r="O71" s="88"/>
    </row>
    <row r="72" spans="1:15" ht="16.2" thickBot="1">
      <c r="A72" s="78">
        <f t="shared" si="6"/>
        <v>47</v>
      </c>
      <c r="B72" s="168"/>
      <c r="C72" s="79"/>
      <c r="D72" s="80"/>
      <c r="E72" s="81"/>
      <c r="F72" s="82"/>
      <c r="G72" s="83"/>
      <c r="H72" s="84" t="str">
        <f t="shared" ca="1" si="5"/>
        <v/>
      </c>
      <c r="I72" s="96"/>
      <c r="J72" s="90"/>
      <c r="N72" s="87"/>
      <c r="O72" s="88"/>
    </row>
    <row r="73" spans="1:15" ht="16.2" thickBot="1">
      <c r="A73" s="78">
        <f t="shared" si="3"/>
        <v>48</v>
      </c>
      <c r="B73" s="168"/>
      <c r="C73" s="79"/>
      <c r="D73" s="80"/>
      <c r="E73" s="81"/>
      <c r="F73" s="82"/>
      <c r="G73" s="83"/>
      <c r="H73" s="84" t="str">
        <f t="shared" ca="1" si="5"/>
        <v/>
      </c>
      <c r="I73" s="96"/>
      <c r="J73" s="90"/>
      <c r="N73" s="87"/>
      <c r="O73" s="88"/>
    </row>
    <row r="74" spans="1:15" ht="16.2" thickBot="1">
      <c r="A74" s="78">
        <f t="shared" si="3"/>
        <v>49</v>
      </c>
      <c r="B74" s="168"/>
      <c r="C74" s="79"/>
      <c r="D74" s="80"/>
      <c r="E74" s="81"/>
      <c r="F74" s="82"/>
      <c r="G74" s="83"/>
      <c r="H74" s="84" t="str">
        <f t="shared" ca="1" si="5"/>
        <v/>
      </c>
      <c r="I74" s="96"/>
      <c r="J74" s="90"/>
      <c r="N74" s="87"/>
      <c r="O74" s="88"/>
    </row>
    <row r="75" spans="1:15" ht="16.5" customHeight="1" thickBot="1">
      <c r="A75" s="190" t="s">
        <v>26</v>
      </c>
      <c r="B75" s="191"/>
      <c r="C75" s="192" t="s">
        <v>27</v>
      </c>
      <c r="D75" s="193"/>
      <c r="E75" s="89" t="s">
        <v>28</v>
      </c>
      <c r="F75" s="194"/>
      <c r="G75" s="195"/>
      <c r="H75" s="196" t="s">
        <v>29</v>
      </c>
      <c r="I75" s="197"/>
      <c r="J75" s="90"/>
      <c r="N75" s="91" t="s">
        <v>30</v>
      </c>
      <c r="O75" s="88"/>
    </row>
    <row r="76" spans="1:15" ht="16.5" customHeight="1" thickBot="1">
      <c r="A76" s="198" t="str">
        <f>IF(H75="All Day","","2nd Judge:" )</f>
        <v/>
      </c>
      <c r="B76" s="199"/>
      <c r="C76" s="200"/>
      <c r="D76" s="201"/>
      <c r="E76" s="89" t="str">
        <f>IF(H75="All Day","","Level:" )</f>
        <v/>
      </c>
      <c r="F76" s="194"/>
      <c r="G76" s="195"/>
      <c r="H76" s="202" t="str">
        <f>IF(H75="All Day","",IF(H75="Morning","Afternoon","Morning"))</f>
        <v/>
      </c>
      <c r="I76" s="203"/>
      <c r="J76" s="92"/>
      <c r="N76" s="87"/>
      <c r="O76" s="88"/>
    </row>
    <row r="77" spans="1:15" ht="16.2" thickBot="1">
      <c r="A77" s="78">
        <f>A74+1</f>
        <v>50</v>
      </c>
      <c r="B77" s="168"/>
      <c r="C77" s="79"/>
      <c r="D77" s="80"/>
      <c r="E77" s="81"/>
      <c r="F77" s="82"/>
      <c r="G77" s="83"/>
      <c r="H77" s="84" t="str">
        <f t="shared" ref="H77:H86" ca="1" si="7">IF(INDIRECT("E"&amp;ROW())="","",IF(INDIRECT("G"&amp;ROW())="",INDIRECT("Lists!L"&amp;($I$3-INDIRECT("E"&amp;ROW()))),HLOOKUP(INDIRECT("G"&amp;ROW()),GradeAges,($I$3-INDIRECT("E"&amp;ROW())),FALSE)))</f>
        <v/>
      </c>
      <c r="I77" s="96"/>
      <c r="J77" s="90"/>
      <c r="N77" s="87"/>
      <c r="O77" s="88"/>
    </row>
    <row r="78" spans="1:15" ht="16.2" thickBot="1">
      <c r="A78" s="78">
        <f>A77+1</f>
        <v>51</v>
      </c>
      <c r="B78" s="168"/>
      <c r="C78" s="79"/>
      <c r="D78" s="80"/>
      <c r="E78" s="81"/>
      <c r="F78" s="82"/>
      <c r="G78" s="83"/>
      <c r="H78" s="84" t="str">
        <f t="shared" ca="1" si="7"/>
        <v/>
      </c>
      <c r="I78" s="96"/>
      <c r="J78" s="90"/>
      <c r="N78" s="87"/>
      <c r="O78" s="88"/>
    </row>
    <row r="79" spans="1:15" ht="16.2" thickBot="1">
      <c r="A79" s="78">
        <f t="shared" ref="A79:A86" si="8">A78+1</f>
        <v>52</v>
      </c>
      <c r="B79" s="168"/>
      <c r="C79" s="79"/>
      <c r="D79" s="80"/>
      <c r="E79" s="81"/>
      <c r="F79" s="82"/>
      <c r="G79" s="83"/>
      <c r="H79" s="84" t="str">
        <f t="shared" ca="1" si="7"/>
        <v/>
      </c>
      <c r="I79" s="96"/>
      <c r="J79" s="90"/>
      <c r="N79" s="87"/>
      <c r="O79" s="88"/>
    </row>
    <row r="80" spans="1:15" ht="16.2" thickBot="1">
      <c r="A80" s="78">
        <f t="shared" si="8"/>
        <v>53</v>
      </c>
      <c r="B80" s="168"/>
      <c r="C80" s="79"/>
      <c r="D80" s="80"/>
      <c r="E80" s="81"/>
      <c r="F80" s="82"/>
      <c r="G80" s="83"/>
      <c r="H80" s="84" t="str">
        <f t="shared" ca="1" si="7"/>
        <v/>
      </c>
      <c r="I80" s="96"/>
      <c r="J80" s="90"/>
      <c r="N80" s="87"/>
      <c r="O80" s="88"/>
    </row>
    <row r="81" spans="1:15" ht="16.2" thickBot="1">
      <c r="A81" s="78">
        <f t="shared" si="8"/>
        <v>54</v>
      </c>
      <c r="B81" s="168"/>
      <c r="C81" s="79"/>
      <c r="D81" s="80"/>
      <c r="E81" s="81"/>
      <c r="F81" s="82"/>
      <c r="G81" s="83"/>
      <c r="H81" s="84" t="str">
        <f t="shared" ca="1" si="7"/>
        <v/>
      </c>
      <c r="I81" s="96"/>
      <c r="J81" s="90"/>
      <c r="N81" s="87"/>
      <c r="O81" s="88"/>
    </row>
    <row r="82" spans="1:15" ht="16.2" thickBot="1">
      <c r="A82" s="78">
        <f t="shared" si="8"/>
        <v>55</v>
      </c>
      <c r="B82" s="168"/>
      <c r="C82" s="79"/>
      <c r="D82" s="80"/>
      <c r="E82" s="81"/>
      <c r="F82" s="82"/>
      <c r="G82" s="83"/>
      <c r="H82" s="84" t="str">
        <f t="shared" ca="1" si="7"/>
        <v/>
      </c>
      <c r="I82" s="96"/>
      <c r="J82" s="90"/>
      <c r="N82" s="87"/>
      <c r="O82" s="88"/>
    </row>
    <row r="83" spans="1:15" ht="16.2" thickBot="1">
      <c r="A83" s="78">
        <f t="shared" si="8"/>
        <v>56</v>
      </c>
      <c r="B83" s="168"/>
      <c r="C83" s="79"/>
      <c r="D83" s="80"/>
      <c r="E83" s="81"/>
      <c r="F83" s="82"/>
      <c r="G83" s="83"/>
      <c r="H83" s="84" t="str">
        <f t="shared" ca="1" si="7"/>
        <v/>
      </c>
      <c r="I83" s="96"/>
      <c r="J83" s="90"/>
      <c r="N83" s="87"/>
      <c r="O83" s="88"/>
    </row>
    <row r="84" spans="1:15" ht="16.2" thickBot="1">
      <c r="A84" s="78">
        <f t="shared" si="8"/>
        <v>57</v>
      </c>
      <c r="B84" s="168"/>
      <c r="C84" s="79"/>
      <c r="D84" s="80"/>
      <c r="E84" s="81"/>
      <c r="F84" s="82"/>
      <c r="G84" s="83"/>
      <c r="H84" s="84" t="str">
        <f t="shared" ca="1" si="7"/>
        <v/>
      </c>
      <c r="I84" s="96"/>
      <c r="J84" s="90"/>
      <c r="N84" s="87"/>
      <c r="O84" s="88"/>
    </row>
    <row r="85" spans="1:15" ht="16.2" thickBot="1">
      <c r="A85" s="78">
        <f t="shared" si="8"/>
        <v>58</v>
      </c>
      <c r="B85" s="168"/>
      <c r="C85" s="79"/>
      <c r="D85" s="80"/>
      <c r="E85" s="81"/>
      <c r="F85" s="82"/>
      <c r="G85" s="83"/>
      <c r="H85" s="84" t="str">
        <f t="shared" ca="1" si="7"/>
        <v/>
      </c>
      <c r="I85" s="96"/>
      <c r="J85" s="90"/>
      <c r="N85" s="87"/>
      <c r="O85" s="88"/>
    </row>
    <row r="86" spans="1:15" ht="16.2" thickBot="1">
      <c r="A86" s="78">
        <f t="shared" si="8"/>
        <v>59</v>
      </c>
      <c r="B86" s="168"/>
      <c r="C86" s="79"/>
      <c r="D86" s="80"/>
      <c r="E86" s="81"/>
      <c r="F86" s="82"/>
      <c r="G86" s="83"/>
      <c r="H86" s="84" t="str">
        <f t="shared" ca="1" si="7"/>
        <v/>
      </c>
      <c r="I86" s="96"/>
      <c r="J86" s="90"/>
      <c r="N86" s="87"/>
      <c r="O86" s="88"/>
    </row>
    <row r="87" spans="1:15" ht="16.5" customHeight="1" thickBot="1">
      <c r="A87" s="190" t="s">
        <v>26</v>
      </c>
      <c r="B87" s="191"/>
      <c r="C87" s="192" t="s">
        <v>27</v>
      </c>
      <c r="D87" s="193"/>
      <c r="E87" s="89" t="s">
        <v>28</v>
      </c>
      <c r="F87" s="194"/>
      <c r="G87" s="195"/>
      <c r="H87" s="196" t="s">
        <v>29</v>
      </c>
      <c r="I87" s="197"/>
      <c r="J87" s="90"/>
      <c r="N87" s="91" t="s">
        <v>30</v>
      </c>
      <c r="O87" s="88"/>
    </row>
    <row r="88" spans="1:15" ht="16.5" customHeight="1" thickBot="1">
      <c r="A88" s="198" t="str">
        <f>IF(H87="All Day","","2nd Judge:" )</f>
        <v/>
      </c>
      <c r="B88" s="199"/>
      <c r="C88" s="200"/>
      <c r="D88" s="201"/>
      <c r="E88" s="89" t="str">
        <f>IF(H87="All Day","","Level:" )</f>
        <v/>
      </c>
      <c r="F88" s="194"/>
      <c r="G88" s="195"/>
      <c r="H88" s="202" t="str">
        <f>IF(H87="All Day","",IF(H87="Morning","Afternoon","Morning"))</f>
        <v/>
      </c>
      <c r="I88" s="203"/>
      <c r="J88" s="92"/>
      <c r="N88" s="87"/>
      <c r="O88" s="88"/>
    </row>
    <row r="89" spans="1:15" ht="16.2" thickBot="1">
      <c r="A89" s="78">
        <f>A86+1</f>
        <v>60</v>
      </c>
      <c r="B89" s="168"/>
      <c r="C89" s="79"/>
      <c r="D89" s="80"/>
      <c r="E89" s="81"/>
      <c r="F89" s="82"/>
      <c r="G89" s="83"/>
      <c r="H89" s="84" t="str">
        <f t="shared" ref="H89:H119" ca="1" si="9">IF(INDIRECT("E"&amp;ROW())="","",IF(INDIRECT("G"&amp;ROW())="",INDIRECT("Lists!L"&amp;($I$3-INDIRECT("E"&amp;ROW()))),HLOOKUP(INDIRECT("G"&amp;ROW()),GradeAges,($I$3-INDIRECT("E"&amp;ROW())),FALSE)))</f>
        <v/>
      </c>
      <c r="I89" s="96"/>
      <c r="J89" s="90"/>
      <c r="N89" s="87"/>
      <c r="O89" s="88"/>
    </row>
    <row r="90" spans="1:15" ht="16.2" thickBot="1">
      <c r="A90" s="78">
        <f t="shared" si="3"/>
        <v>61</v>
      </c>
      <c r="B90" s="168"/>
      <c r="C90" s="79"/>
      <c r="D90" s="80"/>
      <c r="E90" s="81"/>
      <c r="F90" s="82"/>
      <c r="G90" s="83"/>
      <c r="H90" s="84" t="str">
        <f t="shared" ca="1" si="9"/>
        <v/>
      </c>
      <c r="I90" s="96"/>
      <c r="J90" s="90"/>
      <c r="N90" s="87"/>
      <c r="O90" s="88"/>
    </row>
    <row r="91" spans="1:15" ht="16.2" thickBot="1">
      <c r="A91" s="78">
        <f t="shared" si="3"/>
        <v>62</v>
      </c>
      <c r="B91" s="168"/>
      <c r="C91" s="79"/>
      <c r="D91" s="80"/>
      <c r="E91" s="81"/>
      <c r="F91" s="82"/>
      <c r="G91" s="83"/>
      <c r="H91" s="84" t="str">
        <f t="shared" ca="1" si="9"/>
        <v/>
      </c>
      <c r="I91" s="96"/>
      <c r="J91" s="90"/>
      <c r="N91" s="87"/>
      <c r="O91" s="88"/>
    </row>
    <row r="92" spans="1:15" ht="16.2" thickBot="1">
      <c r="A92" s="78">
        <f t="shared" si="3"/>
        <v>63</v>
      </c>
      <c r="B92" s="168"/>
      <c r="C92" s="79"/>
      <c r="D92" s="80"/>
      <c r="E92" s="81"/>
      <c r="F92" s="82"/>
      <c r="G92" s="83"/>
      <c r="H92" s="84" t="str">
        <f t="shared" ca="1" si="9"/>
        <v/>
      </c>
      <c r="I92" s="96"/>
      <c r="J92" s="90"/>
      <c r="N92" s="87"/>
      <c r="O92" s="88"/>
    </row>
    <row r="93" spans="1:15" ht="16.2" thickBot="1">
      <c r="A93" s="78">
        <f t="shared" si="3"/>
        <v>64</v>
      </c>
      <c r="B93" s="168"/>
      <c r="C93" s="79"/>
      <c r="D93" s="80"/>
      <c r="E93" s="81"/>
      <c r="F93" s="82"/>
      <c r="G93" s="83"/>
      <c r="H93" s="84" t="str">
        <f t="shared" ca="1" si="9"/>
        <v/>
      </c>
      <c r="I93" s="96"/>
      <c r="J93" s="90"/>
      <c r="N93" s="87"/>
      <c r="O93" s="88"/>
    </row>
    <row r="94" spans="1:15" ht="16.2" thickBot="1">
      <c r="A94" s="78">
        <f t="shared" si="3"/>
        <v>65</v>
      </c>
      <c r="B94" s="168"/>
      <c r="C94" s="79"/>
      <c r="D94" s="80"/>
      <c r="E94" s="81"/>
      <c r="F94" s="82"/>
      <c r="G94" s="83"/>
      <c r="H94" s="84" t="str">
        <f t="shared" ca="1" si="9"/>
        <v/>
      </c>
      <c r="I94" s="96"/>
      <c r="J94" s="90"/>
      <c r="N94" s="87"/>
      <c r="O94" s="88"/>
    </row>
    <row r="95" spans="1:15" ht="16.2" thickBot="1">
      <c r="A95" s="78">
        <f t="shared" si="3"/>
        <v>66</v>
      </c>
      <c r="B95" s="168"/>
      <c r="C95" s="79"/>
      <c r="D95" s="80"/>
      <c r="E95" s="81"/>
      <c r="F95" s="82"/>
      <c r="G95" s="83"/>
      <c r="H95" s="84" t="str">
        <f t="shared" ca="1" si="9"/>
        <v/>
      </c>
      <c r="I95" s="96"/>
      <c r="J95" s="90"/>
      <c r="N95" s="87"/>
      <c r="O95" s="88"/>
    </row>
    <row r="96" spans="1:15" ht="16.2" thickBot="1">
      <c r="A96" s="78">
        <f t="shared" si="3"/>
        <v>67</v>
      </c>
      <c r="B96" s="168"/>
      <c r="C96" s="79"/>
      <c r="D96" s="80"/>
      <c r="E96" s="81"/>
      <c r="F96" s="82"/>
      <c r="G96" s="83"/>
      <c r="H96" s="84" t="str">
        <f t="shared" ca="1" si="9"/>
        <v/>
      </c>
      <c r="I96" s="96"/>
      <c r="J96" s="90"/>
      <c r="N96" s="87"/>
      <c r="O96" s="88"/>
    </row>
    <row r="97" spans="1:15" ht="16.2" thickBot="1">
      <c r="A97" s="78">
        <f t="shared" si="3"/>
        <v>68</v>
      </c>
      <c r="B97" s="168"/>
      <c r="C97" s="79"/>
      <c r="D97" s="80"/>
      <c r="E97" s="81"/>
      <c r="F97" s="82"/>
      <c r="G97" s="83"/>
      <c r="H97" s="84" t="str">
        <f t="shared" ca="1" si="9"/>
        <v/>
      </c>
      <c r="I97" s="96"/>
      <c r="J97" s="90"/>
      <c r="N97" s="87"/>
      <c r="O97" s="88"/>
    </row>
    <row r="98" spans="1:15" ht="16.2" thickBot="1">
      <c r="A98" s="78">
        <f t="shared" si="3"/>
        <v>69</v>
      </c>
      <c r="B98" s="168"/>
      <c r="C98" s="79"/>
      <c r="D98" s="80"/>
      <c r="E98" s="81"/>
      <c r="F98" s="82"/>
      <c r="G98" s="83"/>
      <c r="H98" s="84" t="str">
        <f t="shared" ca="1" si="9"/>
        <v/>
      </c>
      <c r="I98" s="96"/>
      <c r="J98" s="90"/>
      <c r="N98" s="87"/>
      <c r="O98" s="88"/>
    </row>
    <row r="99" spans="1:15" ht="16.2" thickBot="1">
      <c r="A99" s="78">
        <f t="shared" si="3"/>
        <v>70</v>
      </c>
      <c r="B99" s="168"/>
      <c r="C99" s="79"/>
      <c r="D99" s="80"/>
      <c r="E99" s="81"/>
      <c r="F99" s="82"/>
      <c r="G99" s="83"/>
      <c r="H99" s="84" t="str">
        <f t="shared" ca="1" si="9"/>
        <v/>
      </c>
      <c r="I99" s="96"/>
      <c r="J99" s="90"/>
      <c r="N99" s="87"/>
      <c r="O99" s="88"/>
    </row>
    <row r="100" spans="1:15" ht="16.2" thickBot="1">
      <c r="A100" s="78">
        <f t="shared" si="3"/>
        <v>71</v>
      </c>
      <c r="B100" s="168"/>
      <c r="C100" s="79"/>
      <c r="D100" s="80"/>
      <c r="E100" s="81"/>
      <c r="F100" s="82"/>
      <c r="G100" s="83"/>
      <c r="H100" s="84" t="str">
        <f t="shared" ca="1" si="9"/>
        <v/>
      </c>
      <c r="I100" s="96"/>
      <c r="J100" s="90"/>
      <c r="N100" s="87"/>
      <c r="O100" s="88"/>
    </row>
    <row r="101" spans="1:15" ht="16.2" thickBot="1">
      <c r="A101" s="78">
        <f t="shared" si="3"/>
        <v>72</v>
      </c>
      <c r="B101" s="168"/>
      <c r="C101" s="79"/>
      <c r="D101" s="80"/>
      <c r="E101" s="81"/>
      <c r="F101" s="82"/>
      <c r="G101" s="83"/>
      <c r="H101" s="84" t="str">
        <f t="shared" ca="1" si="9"/>
        <v/>
      </c>
      <c r="I101" s="96"/>
      <c r="J101" s="90"/>
      <c r="N101" s="87"/>
      <c r="O101" s="88"/>
    </row>
    <row r="102" spans="1:15" ht="16.2" thickBot="1">
      <c r="A102" s="78">
        <f t="shared" si="3"/>
        <v>73</v>
      </c>
      <c r="B102" s="168"/>
      <c r="C102" s="79"/>
      <c r="D102" s="80"/>
      <c r="E102" s="81"/>
      <c r="F102" s="82"/>
      <c r="G102" s="83"/>
      <c r="H102" s="84" t="str">
        <f t="shared" ca="1" si="9"/>
        <v/>
      </c>
      <c r="I102" s="96"/>
      <c r="J102" s="90"/>
      <c r="N102" s="87"/>
      <c r="O102" s="88"/>
    </row>
    <row r="103" spans="1:15" ht="16.2" thickBot="1">
      <c r="A103" s="78">
        <f t="shared" si="3"/>
        <v>74</v>
      </c>
      <c r="B103" s="168"/>
      <c r="C103" s="79"/>
      <c r="D103" s="80"/>
      <c r="E103" s="81"/>
      <c r="F103" s="82"/>
      <c r="G103" s="83"/>
      <c r="H103" s="84" t="str">
        <f t="shared" ca="1" si="9"/>
        <v/>
      </c>
      <c r="I103" s="96"/>
      <c r="J103" s="90"/>
      <c r="N103" s="87"/>
      <c r="O103" s="88"/>
    </row>
    <row r="104" spans="1:15" ht="16.2" thickBot="1">
      <c r="A104" s="78">
        <f t="shared" si="3"/>
        <v>75</v>
      </c>
      <c r="B104" s="168"/>
      <c r="C104" s="79"/>
      <c r="D104" s="80"/>
      <c r="E104" s="81"/>
      <c r="F104" s="82"/>
      <c r="G104" s="83"/>
      <c r="H104" s="84" t="str">
        <f t="shared" ca="1" si="9"/>
        <v/>
      </c>
      <c r="I104" s="96"/>
      <c r="J104" s="90"/>
      <c r="N104" s="87"/>
      <c r="O104" s="88"/>
    </row>
    <row r="105" spans="1:15" ht="16.2" thickBot="1">
      <c r="A105" s="78">
        <f t="shared" si="3"/>
        <v>76</v>
      </c>
      <c r="B105" s="168"/>
      <c r="C105" s="79"/>
      <c r="D105" s="80"/>
      <c r="E105" s="81"/>
      <c r="F105" s="82"/>
      <c r="G105" s="83"/>
      <c r="H105" s="84" t="str">
        <f t="shared" ca="1" si="9"/>
        <v/>
      </c>
      <c r="I105" s="96"/>
      <c r="J105" s="90"/>
      <c r="N105" s="87"/>
      <c r="O105" s="88"/>
    </row>
    <row r="106" spans="1:15" ht="16.2" thickBot="1">
      <c r="A106" s="78">
        <f t="shared" si="3"/>
        <v>77</v>
      </c>
      <c r="B106" s="168"/>
      <c r="C106" s="79"/>
      <c r="D106" s="80"/>
      <c r="E106" s="81"/>
      <c r="F106" s="82"/>
      <c r="G106" s="83"/>
      <c r="H106" s="84" t="str">
        <f t="shared" ca="1" si="9"/>
        <v/>
      </c>
      <c r="I106" s="96"/>
      <c r="J106" s="90"/>
      <c r="N106" s="87"/>
      <c r="O106" s="88"/>
    </row>
    <row r="107" spans="1:15" ht="16.2" thickBot="1">
      <c r="A107" s="78">
        <f t="shared" si="3"/>
        <v>78</v>
      </c>
      <c r="B107" s="168"/>
      <c r="C107" s="79"/>
      <c r="D107" s="80"/>
      <c r="E107" s="81"/>
      <c r="F107" s="82"/>
      <c r="G107" s="83"/>
      <c r="H107" s="84" t="str">
        <f t="shared" ca="1" si="9"/>
        <v/>
      </c>
      <c r="I107" s="96"/>
      <c r="J107" s="90"/>
      <c r="N107" s="87"/>
      <c r="O107" s="88"/>
    </row>
    <row r="108" spans="1:15" ht="16.2" thickBot="1">
      <c r="A108" s="78">
        <f t="shared" si="3"/>
        <v>79</v>
      </c>
      <c r="B108" s="168"/>
      <c r="C108" s="79"/>
      <c r="D108" s="80"/>
      <c r="E108" s="81"/>
      <c r="F108" s="82"/>
      <c r="G108" s="83"/>
      <c r="H108" s="84" t="str">
        <f t="shared" ca="1" si="9"/>
        <v/>
      </c>
      <c r="I108" s="96"/>
      <c r="J108" s="90"/>
      <c r="N108" s="87"/>
      <c r="O108" s="88"/>
    </row>
    <row r="109" spans="1:15" ht="16.2" thickBot="1">
      <c r="A109" s="78">
        <f t="shared" si="3"/>
        <v>80</v>
      </c>
      <c r="B109" s="168"/>
      <c r="C109" s="79"/>
      <c r="D109" s="80"/>
      <c r="E109" s="81"/>
      <c r="F109" s="82"/>
      <c r="G109" s="83"/>
      <c r="H109" s="84" t="str">
        <f t="shared" ca="1" si="9"/>
        <v/>
      </c>
      <c r="I109" s="96"/>
      <c r="J109" s="90"/>
      <c r="N109" s="87"/>
      <c r="O109" s="88"/>
    </row>
    <row r="110" spans="1:15" ht="16.2" thickBot="1">
      <c r="A110" s="78">
        <f t="shared" si="3"/>
        <v>81</v>
      </c>
      <c r="B110" s="168"/>
      <c r="C110" s="79"/>
      <c r="D110" s="80"/>
      <c r="E110" s="81"/>
      <c r="F110" s="82"/>
      <c r="G110" s="83"/>
      <c r="H110" s="84" t="str">
        <f t="shared" ca="1" si="9"/>
        <v/>
      </c>
      <c r="I110" s="96"/>
      <c r="J110" s="90"/>
      <c r="N110" s="87"/>
      <c r="O110" s="88"/>
    </row>
    <row r="111" spans="1:15" ht="16.2" thickBot="1">
      <c r="A111" s="78">
        <f t="shared" si="3"/>
        <v>82</v>
      </c>
      <c r="B111" s="168"/>
      <c r="C111" s="79"/>
      <c r="D111" s="80"/>
      <c r="E111" s="81"/>
      <c r="F111" s="82"/>
      <c r="G111" s="83"/>
      <c r="H111" s="84" t="str">
        <f t="shared" ca="1" si="9"/>
        <v/>
      </c>
      <c r="I111" s="96"/>
      <c r="J111" s="90"/>
      <c r="N111" s="87"/>
      <c r="O111" s="88"/>
    </row>
    <row r="112" spans="1:15" ht="16.2" thickBot="1">
      <c r="A112" s="78">
        <f t="shared" si="3"/>
        <v>83</v>
      </c>
      <c r="B112" s="168"/>
      <c r="C112" s="79"/>
      <c r="D112" s="80"/>
      <c r="E112" s="81"/>
      <c r="F112" s="82"/>
      <c r="G112" s="83"/>
      <c r="H112" s="84" t="str">
        <f t="shared" ca="1" si="9"/>
        <v/>
      </c>
      <c r="I112" s="96"/>
      <c r="J112" s="90"/>
      <c r="N112" s="87"/>
      <c r="O112" s="88"/>
    </row>
    <row r="113" spans="1:15" ht="16.2" thickBot="1">
      <c r="A113" s="78">
        <f t="shared" si="3"/>
        <v>84</v>
      </c>
      <c r="B113" s="168"/>
      <c r="C113" s="79"/>
      <c r="D113" s="80"/>
      <c r="E113" s="81"/>
      <c r="F113" s="82"/>
      <c r="G113" s="83"/>
      <c r="H113" s="84" t="str">
        <f t="shared" ca="1" si="9"/>
        <v/>
      </c>
      <c r="I113" s="96"/>
      <c r="J113" s="90"/>
      <c r="N113" s="87"/>
      <c r="O113" s="88"/>
    </row>
    <row r="114" spans="1:15" ht="16.2" thickBot="1">
      <c r="A114" s="78">
        <f t="shared" si="3"/>
        <v>85</v>
      </c>
      <c r="B114" s="168"/>
      <c r="C114" s="79"/>
      <c r="D114" s="80"/>
      <c r="E114" s="81"/>
      <c r="F114" s="82"/>
      <c r="G114" s="83"/>
      <c r="H114" s="84" t="str">
        <f t="shared" ca="1" si="9"/>
        <v/>
      </c>
      <c r="I114" s="96"/>
      <c r="J114" s="90"/>
      <c r="N114" s="87"/>
      <c r="O114" s="88"/>
    </row>
    <row r="115" spans="1:15" ht="16.2" thickBot="1">
      <c r="A115" s="78">
        <f t="shared" si="3"/>
        <v>86</v>
      </c>
      <c r="B115" s="168"/>
      <c r="C115" s="79"/>
      <c r="D115" s="80"/>
      <c r="E115" s="81"/>
      <c r="F115" s="82"/>
      <c r="G115" s="83"/>
      <c r="H115" s="84" t="str">
        <f t="shared" ca="1" si="9"/>
        <v/>
      </c>
      <c r="I115" s="96"/>
      <c r="J115" s="90"/>
      <c r="N115" s="87"/>
      <c r="O115" s="88"/>
    </row>
    <row r="116" spans="1:15" ht="16.2" thickBot="1">
      <c r="A116" s="78">
        <f t="shared" si="3"/>
        <v>87</v>
      </c>
      <c r="B116" s="168"/>
      <c r="C116" s="79"/>
      <c r="D116" s="80"/>
      <c r="E116" s="81"/>
      <c r="F116" s="82"/>
      <c r="G116" s="83"/>
      <c r="H116" s="84" t="str">
        <f t="shared" ca="1" si="9"/>
        <v/>
      </c>
      <c r="I116" s="96"/>
      <c r="J116" s="90"/>
      <c r="N116" s="87"/>
      <c r="O116" s="88"/>
    </row>
    <row r="117" spans="1:15" ht="16.2" thickBot="1">
      <c r="A117" s="78">
        <f t="shared" si="3"/>
        <v>88</v>
      </c>
      <c r="B117" s="168"/>
      <c r="C117" s="79"/>
      <c r="D117" s="80"/>
      <c r="E117" s="81"/>
      <c r="F117" s="82"/>
      <c r="G117" s="83"/>
      <c r="H117" s="84" t="str">
        <f t="shared" ca="1" si="9"/>
        <v/>
      </c>
      <c r="I117" s="96"/>
      <c r="J117" s="90"/>
      <c r="N117" s="87"/>
      <c r="O117" s="88"/>
    </row>
    <row r="118" spans="1:15" ht="16.2" thickBot="1">
      <c r="A118" s="78">
        <f t="shared" si="3"/>
        <v>89</v>
      </c>
      <c r="B118" s="168"/>
      <c r="C118" s="79"/>
      <c r="D118" s="80"/>
      <c r="E118" s="81"/>
      <c r="F118" s="82"/>
      <c r="G118" s="83"/>
      <c r="H118" s="84" t="str">
        <f t="shared" ca="1" si="9"/>
        <v/>
      </c>
      <c r="I118" s="96"/>
      <c r="J118" s="90"/>
      <c r="N118" s="87"/>
      <c r="O118" s="88"/>
    </row>
    <row r="119" spans="1:15" ht="16.2" thickBot="1">
      <c r="A119" s="78">
        <f t="shared" si="3"/>
        <v>90</v>
      </c>
      <c r="B119" s="168"/>
      <c r="C119" s="79"/>
      <c r="D119" s="80"/>
      <c r="E119" s="81"/>
      <c r="F119" s="82"/>
      <c r="G119" s="83"/>
      <c r="H119" s="84" t="str">
        <f t="shared" ca="1" si="9"/>
        <v/>
      </c>
      <c r="I119" s="96"/>
      <c r="J119" s="90"/>
      <c r="N119" s="87"/>
      <c r="O119" s="88"/>
    </row>
  </sheetData>
  <sheetProtection algorithmName="SHA-512" hashValue="2c7b14m3TjG+X7w4sUCTs+QSNpRr9PwZmulXfcQk5y77iOJPO327hz5cybvVdVOaUL2qH8YJpYFqLM80Q22tww==" saltValue="HgnYK5wtF6rmeqLkxWaxSA==" spinCount="100000" sheet="1" objects="1" scenarios="1" formatCells="0" selectLockedCells="1"/>
  <autoFilter ref="B11:H119" xr:uid="{00000000-0001-0000-0000-000000000000}"/>
  <mergeCells count="97">
    <mergeCell ref="H53:I53"/>
    <mergeCell ref="A54:B54"/>
    <mergeCell ref="H54:I54"/>
    <mergeCell ref="H44:I44"/>
    <mergeCell ref="H43:I43"/>
    <mergeCell ref="C54:D54"/>
    <mergeCell ref="A53:B53"/>
    <mergeCell ref="F53:G53"/>
    <mergeCell ref="F54:G54"/>
    <mergeCell ref="A26:B26"/>
    <mergeCell ref="A21:B21"/>
    <mergeCell ref="A27:B27"/>
    <mergeCell ref="A34:B34"/>
    <mergeCell ref="C53:D53"/>
    <mergeCell ref="H63:I63"/>
    <mergeCell ref="A64:B64"/>
    <mergeCell ref="F64:G64"/>
    <mergeCell ref="H64:I64"/>
    <mergeCell ref="C63:D63"/>
    <mergeCell ref="C64:D64"/>
    <mergeCell ref="F63:G63"/>
    <mergeCell ref="A63:B63"/>
    <mergeCell ref="A5:B5"/>
    <mergeCell ref="A6:B6"/>
    <mergeCell ref="A7:B8"/>
    <mergeCell ref="A9:B9"/>
    <mergeCell ref="F26:G26"/>
    <mergeCell ref="A14:B14"/>
    <mergeCell ref="F14:G14"/>
    <mergeCell ref="C7:D8"/>
    <mergeCell ref="E7:F7"/>
    <mergeCell ref="G7:I7"/>
    <mergeCell ref="E8:F8"/>
    <mergeCell ref="G8:I8"/>
    <mergeCell ref="C9:D9"/>
    <mergeCell ref="E9:F9"/>
    <mergeCell ref="G9:I9"/>
    <mergeCell ref="C5:D5"/>
    <mergeCell ref="A20:B20"/>
    <mergeCell ref="C44:D44"/>
    <mergeCell ref="H35:I35"/>
    <mergeCell ref="F35:G35"/>
    <mergeCell ref="A35:B35"/>
    <mergeCell ref="A43:B43"/>
    <mergeCell ref="F43:G43"/>
    <mergeCell ref="C35:D35"/>
    <mergeCell ref="C43:D43"/>
    <mergeCell ref="F44:G44"/>
    <mergeCell ref="A44:B44"/>
    <mergeCell ref="H20:I20"/>
    <mergeCell ref="H21:I21"/>
    <mergeCell ref="F21:G21"/>
    <mergeCell ref="H34:I34"/>
    <mergeCell ref="C21:D21"/>
    <mergeCell ref="H26:I26"/>
    <mergeCell ref="H27:I27"/>
    <mergeCell ref="F34:G34"/>
    <mergeCell ref="C20:D20"/>
    <mergeCell ref="F20:G20"/>
    <mergeCell ref="F27:G27"/>
    <mergeCell ref="C26:D26"/>
    <mergeCell ref="C27:D27"/>
    <mergeCell ref="C34:D34"/>
    <mergeCell ref="H14:I14"/>
    <mergeCell ref="H15:I15"/>
    <mergeCell ref="F15:G15"/>
    <mergeCell ref="A15:B15"/>
    <mergeCell ref="C15:D15"/>
    <mergeCell ref="C14:D14"/>
    <mergeCell ref="E5:F5"/>
    <mergeCell ref="G5:I5"/>
    <mergeCell ref="C6:D6"/>
    <mergeCell ref="E6:F6"/>
    <mergeCell ref="G6:I6"/>
    <mergeCell ref="H1:I1"/>
    <mergeCell ref="C4:D4"/>
    <mergeCell ref="E4:F4"/>
    <mergeCell ref="G4:I4"/>
    <mergeCell ref="C3:H3"/>
    <mergeCell ref="A2:I2"/>
    <mergeCell ref="A4:B4"/>
    <mergeCell ref="A76:B76"/>
    <mergeCell ref="C76:D76"/>
    <mergeCell ref="F76:G76"/>
    <mergeCell ref="H76:I76"/>
    <mergeCell ref="A75:B75"/>
    <mergeCell ref="C75:D75"/>
    <mergeCell ref="F75:G75"/>
    <mergeCell ref="H75:I75"/>
    <mergeCell ref="A87:B87"/>
    <mergeCell ref="C87:D87"/>
    <mergeCell ref="F87:G87"/>
    <mergeCell ref="H87:I87"/>
    <mergeCell ref="A88:B88"/>
    <mergeCell ref="C88:D88"/>
    <mergeCell ref="F88:G88"/>
    <mergeCell ref="H88:I88"/>
  </mergeCells>
  <phoneticPr fontId="3" type="noConversion"/>
  <conditionalFormatting sqref="C14:D15 C20:D21 C26:D27 C34:D35 C43:D44 C53:D54 C63:D64 C75:D76">
    <cfRule type="expression" dxfId="5" priority="2" stopIfTrue="1">
      <formula>ISERROR(SEARCH("name of ",$C14))</formula>
    </cfRule>
  </conditionalFormatting>
  <conditionalFormatting sqref="C87:D88">
    <cfRule type="expression" dxfId="4" priority="1" stopIfTrue="1">
      <formula>ISERROR(SEARCH("name of ",$C87))</formula>
    </cfRule>
  </conditionalFormatting>
  <dataValidations count="9">
    <dataValidation type="list" allowBlank="1" showInputMessage="1" showErrorMessage="1" sqref="I28:I33 I65:I74 I55:I62 I12:I13 I16:I19 I22:I25 I77:I86 I89:I119 I45:I52 I36:I42" xr:uid="{00000000-0002-0000-0000-000000000000}">
      <formula1>Teams</formula1>
    </dataValidation>
    <dataValidation type="list" allowBlank="1" showInputMessage="1" showErrorMessage="1" sqref="F28:F33 F65:F74 F55:F62 F16:F19 F12:F13 F22:F25 F77:F86 F89:F119 F45:F52 F36:F42" xr:uid="{00000000-0002-0000-0000-000001000000}">
      <formula1>Gender</formula1>
    </dataValidation>
    <dataValidation type="list" allowBlank="1" showInputMessage="1" showErrorMessage="1" errorTitle="Invalid Grade" error="Please enter a grade in the range 3 to 6" sqref="G28:G33 G65:G74 G55:G62 G16:G19 G13 G22:G25 G77:G86 G89:G119 G45:G52 G36:G42" xr:uid="{00000000-0002-0000-0000-000002000000}">
      <formula1>Grade</formula1>
    </dataValidation>
    <dataValidation type="list" allowBlank="1" showInputMessage="1" showErrorMessage="1" sqref="H75:I75 H63 H53:I53 H43 H34 H26:I26 H20 H14:I14 H87:I87" xr:uid="{00000000-0002-0000-0000-000003000000}">
      <formula1>When</formula1>
    </dataValidation>
    <dataValidation type="list" allowBlank="1" showInputMessage="1" showErrorMessage="1" sqref="F75:G76 F53:G54 F14:G15 F26:G27 F43:G43 F87:G88" xr:uid="{00000000-0002-0000-0000-000004000000}">
      <formula1>Judges</formula1>
    </dataValidation>
    <dataValidation type="list" allowBlank="1" showInputMessage="1" showErrorMessage="1" sqref="F63:G64 F20:G21 F34:G35 F44:G44" xr:uid="{00000000-0002-0000-0000-000005000000}">
      <formula1>Jobs</formula1>
    </dataValidation>
    <dataValidation type="list" allowBlank="1" showInputMessage="1" showErrorMessage="1" sqref="C5:D5" xr:uid="{00000000-0002-0000-0000-000006000000}">
      <formula1>Clubnames</formula1>
    </dataValidation>
    <dataValidation type="list" allowBlank="1" showInputMessage="1" showErrorMessage="1" errorTitle="Invalid Grade" error="Please enter a valid grade - NDP1, NDP6, CLB1, E, F, Novice etc.  Use the picklist to see the grades available for this competition" sqref="G12" xr:uid="{00000000-0002-0000-0000-000007000000}">
      <formula1>Grade</formula1>
    </dataValidation>
    <dataValidation type="whole" allowBlank="1" showInputMessage="1" showErrorMessage="1" errorTitle="Invalid Year" error="Please emter a year only_x000a_The gymnasts age must be within the rules of the event." prompt="Enter year of birth" sqref="E28:E33 E12:E13 E16:E19 E22:E25 E36:E42 E45:E52 E55:E62 E65:E74 E77:E86 E89:E119" xr:uid="{00000000-0002-0000-0000-000008000000}">
      <formula1>1940</formula1>
      <formula2>$I$3 - 4</formula2>
    </dataValidation>
  </dataValidations>
  <pageMargins left="0.75" right="0.75" top="0.65" bottom="0.61" header="0.5" footer="0.5"/>
  <pageSetup paperSize="9" scale="78" fitToHeight="2" orientation="portrait"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7"/>
  <sheetViews>
    <sheetView zoomScaleNormal="100" workbookViewId="0">
      <selection activeCell="J4" sqref="J4"/>
    </sheetView>
  </sheetViews>
  <sheetFormatPr defaultColWidth="9.109375" defaultRowHeight="13.8"/>
  <cols>
    <col min="1" max="1" width="4.6640625" style="49" customWidth="1"/>
    <col min="2" max="2" width="12.44140625" style="49" customWidth="1"/>
    <col min="3" max="4" width="20.6640625" style="47" customWidth="1"/>
    <col min="5" max="5" width="14.44140625" style="49" customWidth="1"/>
    <col min="6" max="6" width="7.77734375" style="49" customWidth="1"/>
    <col min="7" max="7" width="13.77734375" style="47" customWidth="1"/>
    <col min="8" max="8" width="10.44140625" style="50" customWidth="1"/>
    <col min="9" max="9" width="11.6640625" style="49" customWidth="1"/>
    <col min="10" max="10" width="1.6640625" style="50" customWidth="1"/>
    <col min="11" max="13" width="1.6640625" style="51" customWidth="1"/>
    <col min="14" max="14" width="54.6640625" style="52" customWidth="1"/>
    <col min="15" max="15" width="12.44140625" style="53" customWidth="1"/>
    <col min="16" max="16384" width="9.109375" style="47"/>
  </cols>
  <sheetData>
    <row r="1" spans="1:15" ht="18">
      <c r="A1" s="45">
        <v>60</v>
      </c>
      <c r="B1" s="46" t="s">
        <v>0</v>
      </c>
      <c r="D1" s="48" t="s">
        <v>1</v>
      </c>
      <c r="H1" s="204" t="str">
        <f>Entries!H1</f>
        <v>rev 22.1 25/07/2021</v>
      </c>
      <c r="I1" s="204"/>
    </row>
    <row r="2" spans="1:15" ht="23.4">
      <c r="A2" s="213" t="s">
        <v>34</v>
      </c>
      <c r="B2" s="213"/>
      <c r="C2" s="213"/>
      <c r="D2" s="213"/>
      <c r="E2" s="213"/>
      <c r="F2" s="213"/>
      <c r="G2" s="213"/>
      <c r="H2" s="213"/>
      <c r="I2" s="213"/>
      <c r="J2" s="54"/>
    </row>
    <row r="3" spans="1:15" ht="23.25" customHeight="1" thickBot="1">
      <c r="A3" s="55">
        <f>IF(C5="",2,1+MATCH(C5,Clubs!A2:A102,0))</f>
        <v>2</v>
      </c>
      <c r="B3" s="97" t="s">
        <v>35</v>
      </c>
      <c r="C3" s="212" t="s">
        <v>4</v>
      </c>
      <c r="D3" s="212"/>
      <c r="E3" s="212"/>
      <c r="F3" s="212"/>
      <c r="G3" s="212"/>
      <c r="H3" s="212"/>
      <c r="I3" s="156">
        <f>Entries!I3</f>
        <v>2026</v>
      </c>
      <c r="J3" s="57"/>
    </row>
    <row r="4" spans="1:15" ht="16.5" customHeight="1" thickBot="1">
      <c r="A4" s="214" t="s">
        <v>5</v>
      </c>
      <c r="B4" s="215"/>
      <c r="C4" s="205" t="str">
        <f>Entries!C4&amp;" - DMT"</f>
        <v>NETTC Regional Qualifier 2 - DMT</v>
      </c>
      <c r="D4" s="206"/>
      <c r="E4" s="207" t="s">
        <v>6</v>
      </c>
      <c r="F4" s="208"/>
      <c r="G4" s="240" t="str">
        <f>Entries!G4</f>
        <v>Penrith LC, Southend Rd, CA11 8JH</v>
      </c>
      <c r="H4" s="241"/>
      <c r="I4" s="242"/>
      <c r="J4" s="58"/>
    </row>
    <row r="5" spans="1:15" ht="16.5" customHeight="1" thickBot="1">
      <c r="A5" s="214" t="s">
        <v>7</v>
      </c>
      <c r="B5" s="215"/>
      <c r="C5" s="243" t="str">
        <f>IF(Entries!C5="","",Entries!C5)</f>
        <v/>
      </c>
      <c r="D5" s="244"/>
      <c r="E5" s="207" t="s">
        <v>8</v>
      </c>
      <c r="F5" s="208"/>
      <c r="G5" s="216" t="str">
        <f>Entries!G5</f>
        <v>Sunday 22nd February 2026</v>
      </c>
      <c r="H5" s="217"/>
      <c r="I5" s="218"/>
      <c r="J5" s="58"/>
      <c r="L5" s="59"/>
      <c r="M5" s="59"/>
    </row>
    <row r="6" spans="1:15" ht="16.5" customHeight="1" thickBot="1">
      <c r="A6" s="214" t="s">
        <v>9</v>
      </c>
      <c r="B6" s="215"/>
      <c r="C6" s="243" t="str">
        <f>IF(Entries!C6="","",Entries!C6)</f>
        <v/>
      </c>
      <c r="D6" s="244"/>
      <c r="E6" s="207" t="s">
        <v>10</v>
      </c>
      <c r="F6" s="208"/>
      <c r="G6" s="209" t="str">
        <f>IF(Entries!G6="","",Entries!G6)</f>
        <v/>
      </c>
      <c r="H6" s="210"/>
      <c r="I6" s="211"/>
      <c r="J6" s="60"/>
    </row>
    <row r="7" spans="1:15" ht="18" customHeight="1" thickBot="1">
      <c r="A7" s="227" t="s">
        <v>11</v>
      </c>
      <c r="B7" s="228"/>
      <c r="C7" s="245" t="str">
        <f>IF(Entries!C7="","",Entries!C7)</f>
        <v/>
      </c>
      <c r="D7" s="246"/>
      <c r="E7" s="207" t="s">
        <v>12</v>
      </c>
      <c r="F7" s="208"/>
      <c r="G7" s="209" t="str">
        <f>IF(Entries!G7="","",Entries!G7)</f>
        <v/>
      </c>
      <c r="H7" s="210"/>
      <c r="I7" s="211"/>
      <c r="J7" s="60"/>
    </row>
    <row r="8" spans="1:15" ht="34.5" customHeight="1" thickBot="1">
      <c r="A8" s="229"/>
      <c r="B8" s="230"/>
      <c r="C8" s="247"/>
      <c r="D8" s="248"/>
      <c r="E8" s="207" t="s">
        <v>13</v>
      </c>
      <c r="F8" s="208"/>
      <c r="G8" s="209" t="str">
        <f>IF(Entries!G8="","",Entries!G8)</f>
        <v/>
      </c>
      <c r="H8" s="210"/>
      <c r="I8" s="211"/>
      <c r="J8" s="60"/>
    </row>
    <row r="9" spans="1:15" ht="16.5" customHeight="1" thickBot="1">
      <c r="A9" s="214" t="s">
        <v>14</v>
      </c>
      <c r="B9" s="215"/>
      <c r="C9" s="243" t="str">
        <f>IF(Entries!C9="","",Entries!C9)</f>
        <v/>
      </c>
      <c r="D9" s="244"/>
      <c r="E9" s="207" t="s">
        <v>15</v>
      </c>
      <c r="F9" s="208"/>
      <c r="G9" s="209" t="str">
        <f>IF(Entries!G9="","",Entries!G9)</f>
        <v/>
      </c>
      <c r="H9" s="210"/>
      <c r="I9" s="211"/>
      <c r="J9" s="60"/>
    </row>
    <row r="10" spans="1:15" ht="16.2" thickBot="1">
      <c r="A10" s="61"/>
      <c r="B10" s="61"/>
      <c r="C10" s="62"/>
      <c r="D10" s="63"/>
      <c r="E10" s="64"/>
      <c r="F10" s="65"/>
      <c r="G10" s="66"/>
      <c r="H10" s="67"/>
      <c r="I10" s="65"/>
      <c r="J10" s="68"/>
      <c r="N10" s="51"/>
      <c r="O10" s="51"/>
    </row>
    <row r="11" spans="1:15" ht="16.5" customHeight="1" thickBot="1">
      <c r="A11" s="69" t="s">
        <v>16</v>
      </c>
      <c r="B11" s="70" t="s">
        <v>17</v>
      </c>
      <c r="C11" s="71" t="s">
        <v>18</v>
      </c>
      <c r="D11" s="72" t="s">
        <v>19</v>
      </c>
      <c r="E11" s="73" t="s">
        <v>20</v>
      </c>
      <c r="F11" s="74" t="s">
        <v>21</v>
      </c>
      <c r="G11" s="74" t="s">
        <v>22</v>
      </c>
      <c r="H11" s="74" t="s">
        <v>23</v>
      </c>
      <c r="I11" s="75" t="s">
        <v>24</v>
      </c>
      <c r="J11" s="76"/>
      <c r="K11" s="59"/>
      <c r="L11" s="59"/>
      <c r="M11" s="59"/>
      <c r="N11" s="74" t="s">
        <v>25</v>
      </c>
      <c r="O11" s="77"/>
    </row>
    <row r="12" spans="1:15" ht="18" customHeight="1" thickBot="1">
      <c r="A12" s="78">
        <v>1</v>
      </c>
      <c r="B12" s="168"/>
      <c r="C12" s="79"/>
      <c r="D12" s="80"/>
      <c r="E12" s="81"/>
      <c r="F12" s="82"/>
      <c r="G12" s="83"/>
      <c r="H12" s="84" t="str">
        <f ca="1">IF(INDIRECT("E"&amp;ROW())="","",IF(INDIRECT("G"&amp;ROW())="",INDIRECT("ListsDMT!L"&amp;($I$3-INDIRECT("E"&amp;ROW()))),HLOOKUP(INDIRECT("G"&amp;ROW()),GradeAgesDMT,($I$3-INDIRECT("E"&amp;ROW())),FALSE)))</f>
        <v/>
      </c>
      <c r="I12" s="85"/>
      <c r="J12" s="86"/>
      <c r="N12" s="87"/>
      <c r="O12" s="88"/>
    </row>
    <row r="13" spans="1:15" ht="18.75" customHeight="1" thickBot="1">
      <c r="A13" s="78">
        <v>2</v>
      </c>
      <c r="B13" s="168"/>
      <c r="C13" s="79"/>
      <c r="D13" s="80"/>
      <c r="E13" s="81"/>
      <c r="F13" s="82"/>
      <c r="G13" s="83"/>
      <c r="H13" s="84" t="str">
        <f ca="1">IF(INDIRECT("E"&amp;ROW())="","",IF(INDIRECT("G"&amp;ROW())="",INDIRECT("ListsDMT!L"&amp;($I$3-INDIRECT("E"&amp;ROW()))),HLOOKUP(INDIRECT("G"&amp;ROW()),GradeAgesDMT,($I$3-INDIRECT("E"&amp;ROW())),FALSE)))</f>
        <v/>
      </c>
      <c r="I13" s="85"/>
      <c r="J13" s="86"/>
      <c r="N13" s="87"/>
      <c r="O13" s="88"/>
    </row>
    <row r="14" spans="1:15" ht="16.5" customHeight="1" thickBot="1">
      <c r="A14" s="190" t="s">
        <v>26</v>
      </c>
      <c r="B14" s="191"/>
      <c r="C14" s="249" t="s">
        <v>27</v>
      </c>
      <c r="D14" s="250"/>
      <c r="E14" s="89" t="s">
        <v>28</v>
      </c>
      <c r="F14" s="194"/>
      <c r="G14" s="195"/>
      <c r="H14" s="196" t="s">
        <v>29</v>
      </c>
      <c r="I14" s="197"/>
      <c r="J14" s="90"/>
      <c r="N14" s="98" t="s">
        <v>30</v>
      </c>
      <c r="O14" s="88"/>
    </row>
    <row r="15" spans="1:15" ht="16.5" customHeight="1" thickBot="1">
      <c r="A15" s="198" t="str">
        <f>IF(H14="All Day","","2nd Judge:" )</f>
        <v/>
      </c>
      <c r="B15" s="199"/>
      <c r="C15" s="200"/>
      <c r="D15" s="201"/>
      <c r="E15" s="89" t="str">
        <f>IF(H14="All Day","","Level:" )</f>
        <v/>
      </c>
      <c r="F15" s="194"/>
      <c r="G15" s="195"/>
      <c r="H15" s="202" t="str">
        <f>IF(H14="All Day","",IF(H14="Morning","Afternoon","Morning"))</f>
        <v/>
      </c>
      <c r="I15" s="203"/>
      <c r="J15" s="92"/>
      <c r="N15" s="87"/>
      <c r="O15" s="88"/>
    </row>
    <row r="16" spans="1:15" ht="16.2" thickBot="1">
      <c r="A16" s="93">
        <v>3</v>
      </c>
      <c r="B16" s="168"/>
      <c r="C16" s="79"/>
      <c r="D16" s="80"/>
      <c r="E16" s="81"/>
      <c r="F16" s="82"/>
      <c r="G16" s="83"/>
      <c r="H16" s="84" t="str">
        <f ca="1">IF(INDIRECT("E"&amp;ROW())="","",IF(INDIRECT("G"&amp;ROW())="",INDIRECT("ListsDMT!L"&amp;($I$3-INDIRECT("E"&amp;ROW()))),HLOOKUP(INDIRECT("G"&amp;ROW()),GradeAgesDMT,($I$3-INDIRECT("E"&amp;ROW())),FALSE)))</f>
        <v/>
      </c>
      <c r="I16" s="94"/>
      <c r="J16" s="86"/>
      <c r="N16" s="87"/>
      <c r="O16" s="88"/>
    </row>
    <row r="17" spans="1:15" ht="16.2" thickBot="1">
      <c r="A17" s="95">
        <v>4</v>
      </c>
      <c r="B17" s="168"/>
      <c r="C17" s="79"/>
      <c r="D17" s="80"/>
      <c r="E17" s="81"/>
      <c r="F17" s="82"/>
      <c r="G17" s="83"/>
      <c r="H17" s="84" t="str">
        <f ca="1">IF(INDIRECT("E"&amp;ROW())="","",IF(INDIRECT("G"&amp;ROW())="",INDIRECT("ListsDMT!L"&amp;($I$3-INDIRECT("E"&amp;ROW()))),HLOOKUP(INDIRECT("G"&amp;ROW()),GradeAgesDMT,($I$3-INDIRECT("E"&amp;ROW())),FALSE)))</f>
        <v/>
      </c>
      <c r="I17" s="96"/>
      <c r="J17" s="90"/>
      <c r="N17" s="87"/>
      <c r="O17" s="88"/>
    </row>
    <row r="18" spans="1:15" ht="16.2" thickBot="1">
      <c r="A18" s="78">
        <v>5</v>
      </c>
      <c r="B18" s="168"/>
      <c r="C18" s="79"/>
      <c r="D18" s="80"/>
      <c r="E18" s="81"/>
      <c r="F18" s="82"/>
      <c r="G18" s="83"/>
      <c r="H18" s="84" t="str">
        <f ca="1">IF(INDIRECT("E"&amp;ROW())="","",IF(INDIRECT("G"&amp;ROW())="",INDIRECT("ListsDMT!L"&amp;($I$3-INDIRECT("E"&amp;ROW()))),HLOOKUP(INDIRECT("G"&amp;ROW()),GradeAgesDMT,($I$3-INDIRECT("E"&amp;ROW())),FALSE)))</f>
        <v/>
      </c>
      <c r="I18" s="96"/>
      <c r="J18" s="90"/>
      <c r="N18" s="87"/>
      <c r="O18" s="88"/>
    </row>
    <row r="19" spans="1:15" ht="16.2" thickBot="1">
      <c r="A19" s="78">
        <v>6</v>
      </c>
      <c r="B19" s="168"/>
      <c r="C19" s="79"/>
      <c r="D19" s="80"/>
      <c r="E19" s="81"/>
      <c r="F19" s="82"/>
      <c r="G19" s="83"/>
      <c r="H19" s="84" t="str">
        <f ca="1">IF(INDIRECT("E"&amp;ROW())="","",IF(INDIRECT("G"&amp;ROW())="",INDIRECT("ListsDMT!L"&amp;($I$3-INDIRECT("E"&amp;ROW()))),HLOOKUP(INDIRECT("G"&amp;ROW()),GradeAgesDMT,($I$3-INDIRECT("E"&amp;ROW())),FALSE)))</f>
        <v/>
      </c>
      <c r="I19" s="96"/>
      <c r="J19" s="90"/>
      <c r="N19" s="87"/>
      <c r="O19" s="88"/>
    </row>
    <row r="20" spans="1:15" ht="16.5" customHeight="1" thickBot="1">
      <c r="A20" s="190" t="s">
        <v>31</v>
      </c>
      <c r="B20" s="224"/>
      <c r="C20" s="249" t="s">
        <v>32</v>
      </c>
      <c r="D20" s="250"/>
      <c r="E20" s="89" t="s">
        <v>33</v>
      </c>
      <c r="F20" s="194"/>
      <c r="G20" s="195"/>
      <c r="H20" s="226" t="s">
        <v>29</v>
      </c>
      <c r="I20" s="195"/>
      <c r="J20" s="90"/>
      <c r="N20" s="87"/>
      <c r="O20" s="88"/>
    </row>
    <row r="21" spans="1:15" ht="16.5" customHeight="1" thickBot="1">
      <c r="A21" s="198" t="str">
        <f>IF(H20="All Day","","2nd Official:" )</f>
        <v/>
      </c>
      <c r="B21" s="225"/>
      <c r="C21" s="200"/>
      <c r="D21" s="201"/>
      <c r="E21" s="89" t="str">
        <f>IF(H20="All Day","","Job:" )</f>
        <v/>
      </c>
      <c r="F21" s="194"/>
      <c r="G21" s="195"/>
      <c r="H21" s="202" t="str">
        <f>IF(H20="All Day","",IF(H20="Morning","Afternoon","Morning"))</f>
        <v/>
      </c>
      <c r="I21" s="203"/>
      <c r="J21" s="92"/>
      <c r="N21" s="87"/>
      <c r="O21" s="88"/>
    </row>
    <row r="22" spans="1:15" ht="16.2" thickBot="1">
      <c r="A22" s="78">
        <v>7</v>
      </c>
      <c r="B22" s="168"/>
      <c r="C22" s="79"/>
      <c r="D22" s="80"/>
      <c r="E22" s="81"/>
      <c r="F22" s="82"/>
      <c r="G22" s="83"/>
      <c r="H22" s="84" t="str">
        <f ca="1">IF(INDIRECT("E"&amp;ROW())="","",IF(INDIRECT("G"&amp;ROW())="",INDIRECT("ListsDMT!L"&amp;($I$3-INDIRECT("E"&amp;ROW()))),HLOOKUP(INDIRECT("G"&amp;ROW()),GradeAgesDMT,($I$3-INDIRECT("E"&amp;ROW())),FALSE)))</f>
        <v/>
      </c>
      <c r="I22" s="96"/>
      <c r="J22" s="90"/>
      <c r="N22" s="87"/>
      <c r="O22" s="88"/>
    </row>
    <row r="23" spans="1:15" ht="16.2" thickBot="1">
      <c r="A23" s="78">
        <v>8</v>
      </c>
      <c r="B23" s="168"/>
      <c r="C23" s="79"/>
      <c r="D23" s="80"/>
      <c r="E23" s="81"/>
      <c r="F23" s="82"/>
      <c r="G23" s="83"/>
      <c r="H23" s="84" t="str">
        <f ca="1">IF(INDIRECT("E"&amp;ROW())="","",IF(INDIRECT("G"&amp;ROW())="",INDIRECT("ListsDMT!L"&amp;($I$3-INDIRECT("E"&amp;ROW()))),HLOOKUP(INDIRECT("G"&amp;ROW()),GradeAgesDMT,($I$3-INDIRECT("E"&amp;ROW())),FALSE)))</f>
        <v/>
      </c>
      <c r="I23" s="96"/>
      <c r="J23" s="90"/>
      <c r="N23" s="87"/>
      <c r="O23" s="88"/>
    </row>
    <row r="24" spans="1:15" ht="16.2" thickBot="1">
      <c r="A24" s="93">
        <v>9</v>
      </c>
      <c r="B24" s="168"/>
      <c r="C24" s="79"/>
      <c r="D24" s="80"/>
      <c r="E24" s="81"/>
      <c r="F24" s="82"/>
      <c r="G24" s="83"/>
      <c r="H24" s="84" t="str">
        <f ca="1">IF(INDIRECT("E"&amp;ROW())="","",IF(INDIRECT("G"&amp;ROW())="",INDIRECT("ListsDMT!L"&amp;($I$3-INDIRECT("E"&amp;ROW()))),HLOOKUP(INDIRECT("G"&amp;ROW()),GradeAgesDMT,($I$3-INDIRECT("E"&amp;ROW())),FALSE)))</f>
        <v/>
      </c>
      <c r="I24" s="96"/>
      <c r="J24" s="90"/>
      <c r="N24" s="87"/>
      <c r="O24" s="88"/>
    </row>
    <row r="25" spans="1:15" ht="16.2" thickBot="1">
      <c r="A25" s="95">
        <v>10</v>
      </c>
      <c r="B25" s="168"/>
      <c r="C25" s="79"/>
      <c r="D25" s="80"/>
      <c r="E25" s="81"/>
      <c r="F25" s="82"/>
      <c r="G25" s="83"/>
      <c r="H25" s="84" t="str">
        <f ca="1">IF(INDIRECT("E"&amp;ROW())="","",IF(INDIRECT("G"&amp;ROW())="",INDIRECT("ListsDMT!L"&amp;($I$3-INDIRECT("E"&amp;ROW()))),HLOOKUP(INDIRECT("G"&amp;ROW()),GradeAgesDMT,($I$3-INDIRECT("E"&amp;ROW())),FALSE)))</f>
        <v/>
      </c>
      <c r="I25" s="96"/>
      <c r="J25" s="90"/>
      <c r="N25" s="87"/>
      <c r="O25" s="88"/>
    </row>
    <row r="26" spans="1:15" ht="16.5" customHeight="1" thickBot="1">
      <c r="A26" s="190" t="s">
        <v>740</v>
      </c>
      <c r="B26" s="191"/>
      <c r="C26" s="249" t="s">
        <v>27</v>
      </c>
      <c r="D26" s="250"/>
      <c r="E26" s="89" t="s">
        <v>28</v>
      </c>
      <c r="F26" s="194"/>
      <c r="G26" s="195"/>
      <c r="H26" s="196" t="s">
        <v>29</v>
      </c>
      <c r="I26" s="197"/>
      <c r="J26" s="90"/>
      <c r="N26" s="98" t="s">
        <v>30</v>
      </c>
      <c r="O26" s="88"/>
    </row>
    <row r="27" spans="1:15" ht="16.5" customHeight="1" thickBot="1">
      <c r="A27" s="198" t="str">
        <f>IF(H26="All Day","","2nd Judge:" )</f>
        <v/>
      </c>
      <c r="B27" s="199"/>
      <c r="C27" s="200"/>
      <c r="D27" s="201"/>
      <c r="E27" s="89" t="str">
        <f>IF(H26="All Day","","Level:" )</f>
        <v/>
      </c>
      <c r="F27" s="194"/>
      <c r="G27" s="195"/>
      <c r="H27" s="202" t="str">
        <f>IF(H26="All Day","",IF(H26="Morning","Afternoon","Morning"))</f>
        <v/>
      </c>
      <c r="I27" s="203"/>
      <c r="J27" s="92"/>
      <c r="N27" s="87"/>
      <c r="O27" s="88"/>
    </row>
    <row r="28" spans="1:15" ht="16.2" thickBot="1">
      <c r="A28" s="78">
        <v>11</v>
      </c>
      <c r="B28" s="168"/>
      <c r="C28" s="79"/>
      <c r="D28" s="80"/>
      <c r="E28" s="81"/>
      <c r="F28" s="82"/>
      <c r="G28" s="83"/>
      <c r="H28" s="84" t="str">
        <f t="shared" ref="H28:H33" ca="1" si="0">IF(INDIRECT("E"&amp;ROW())="","",IF(INDIRECT("G"&amp;ROW())="",INDIRECT("ListsDMT!L"&amp;($I$3-INDIRECT("E"&amp;ROW()))),HLOOKUP(INDIRECT("G"&amp;ROW()),GradeAgesDMT,($I$3-INDIRECT("E"&amp;ROW())),FALSE)))</f>
        <v/>
      </c>
      <c r="I28" s="96"/>
      <c r="J28" s="90"/>
      <c r="N28" s="87"/>
      <c r="O28" s="88"/>
    </row>
    <row r="29" spans="1:15" ht="16.2" thickBot="1">
      <c r="A29" s="78">
        <v>12</v>
      </c>
      <c r="B29" s="168"/>
      <c r="C29" s="79"/>
      <c r="D29" s="80"/>
      <c r="E29" s="81"/>
      <c r="F29" s="82"/>
      <c r="G29" s="83"/>
      <c r="H29" s="84" t="str">
        <f t="shared" ca="1" si="0"/>
        <v/>
      </c>
      <c r="I29" s="96"/>
      <c r="J29" s="90"/>
      <c r="N29" s="87"/>
      <c r="O29" s="88"/>
    </row>
    <row r="30" spans="1:15" ht="16.2" thickBot="1">
      <c r="A30" s="78">
        <v>13</v>
      </c>
      <c r="B30" s="168"/>
      <c r="C30" s="79"/>
      <c r="D30" s="80"/>
      <c r="E30" s="81"/>
      <c r="F30" s="82"/>
      <c r="G30" s="83"/>
      <c r="H30" s="84" t="str">
        <f t="shared" ca="1" si="0"/>
        <v/>
      </c>
      <c r="I30" s="96"/>
      <c r="J30" s="90"/>
      <c r="N30" s="87"/>
      <c r="O30" s="88"/>
    </row>
    <row r="31" spans="1:15" ht="16.2" thickBot="1">
      <c r="A31" s="78">
        <v>14</v>
      </c>
      <c r="B31" s="168"/>
      <c r="C31" s="79"/>
      <c r="D31" s="80"/>
      <c r="E31" s="81"/>
      <c r="F31" s="82"/>
      <c r="G31" s="83"/>
      <c r="H31" s="84" t="str">
        <f t="shared" ca="1" si="0"/>
        <v/>
      </c>
      <c r="I31" s="96"/>
      <c r="J31" s="90"/>
      <c r="N31" s="87"/>
      <c r="O31" s="88"/>
    </row>
    <row r="32" spans="1:15" ht="16.2" thickBot="1">
      <c r="A32" s="78">
        <v>15</v>
      </c>
      <c r="B32" s="168"/>
      <c r="C32" s="79"/>
      <c r="D32" s="80"/>
      <c r="E32" s="81"/>
      <c r="F32" s="82"/>
      <c r="G32" s="83"/>
      <c r="H32" s="84" t="str">
        <f t="shared" ca="1" si="0"/>
        <v/>
      </c>
      <c r="I32" s="96"/>
      <c r="J32" s="90"/>
      <c r="N32" s="87"/>
      <c r="O32" s="88"/>
    </row>
    <row r="33" spans="1:15" ht="16.2" thickBot="1">
      <c r="A33" s="78">
        <v>16</v>
      </c>
      <c r="B33" s="168"/>
      <c r="C33" s="79"/>
      <c r="D33" s="80"/>
      <c r="E33" s="81"/>
      <c r="F33" s="82"/>
      <c r="G33" s="83"/>
      <c r="H33" s="84" t="str">
        <f t="shared" ca="1" si="0"/>
        <v/>
      </c>
      <c r="I33" s="96"/>
      <c r="J33" s="90"/>
      <c r="N33" s="87"/>
      <c r="O33" s="88"/>
    </row>
    <row r="34" spans="1:15" ht="16.5" customHeight="1" thickBot="1">
      <c r="A34" s="190" t="s">
        <v>31</v>
      </c>
      <c r="B34" s="224"/>
      <c r="C34" s="249" t="s">
        <v>32</v>
      </c>
      <c r="D34" s="250"/>
      <c r="E34" s="89" t="s">
        <v>33</v>
      </c>
      <c r="F34" s="194"/>
      <c r="G34" s="195"/>
      <c r="H34" s="226" t="s">
        <v>29</v>
      </c>
      <c r="I34" s="195"/>
      <c r="J34" s="90"/>
      <c r="N34" s="87"/>
      <c r="O34" s="88"/>
    </row>
    <row r="35" spans="1:15" ht="16.5" customHeight="1" thickBot="1">
      <c r="A35" s="198" t="str">
        <f>IF(H34="All Day","","2nd Official:" )</f>
        <v/>
      </c>
      <c r="B35" s="225"/>
      <c r="C35" s="200"/>
      <c r="D35" s="201"/>
      <c r="E35" s="89" t="str">
        <f>IF(H34="All Day","","Job:" )</f>
        <v/>
      </c>
      <c r="F35" s="194"/>
      <c r="G35" s="195"/>
      <c r="H35" s="202" t="str">
        <f>IF(H34="All Day","",IF(H34="Morning","Afternoon","Morning"))</f>
        <v/>
      </c>
      <c r="I35" s="203"/>
      <c r="J35" s="92"/>
      <c r="N35" s="87"/>
      <c r="O35" s="88"/>
    </row>
    <row r="36" spans="1:15" ht="16.2" thickBot="1">
      <c r="A36" s="78">
        <v>17</v>
      </c>
      <c r="B36" s="168"/>
      <c r="C36" s="79"/>
      <c r="D36" s="80"/>
      <c r="E36" s="81"/>
      <c r="F36" s="82"/>
      <c r="G36" s="83"/>
      <c r="H36" s="84" t="str">
        <f t="shared" ref="H36:H42" ca="1" si="1">IF(INDIRECT("E"&amp;ROW())="","",IF(INDIRECT("G"&amp;ROW())="",INDIRECT("ListsDMT!L"&amp;($I$3-INDIRECT("E"&amp;ROW()))),HLOOKUP(INDIRECT("G"&amp;ROW()),GradeAgesDMT,($I$3-INDIRECT("E"&amp;ROW())),FALSE)))</f>
        <v/>
      </c>
      <c r="I36" s="96"/>
      <c r="J36" s="90"/>
      <c r="N36" s="87"/>
      <c r="O36" s="88"/>
    </row>
    <row r="37" spans="1:15" ht="16.2" thickBot="1">
      <c r="A37" s="93">
        <v>18</v>
      </c>
      <c r="B37" s="168"/>
      <c r="C37" s="79"/>
      <c r="D37" s="80"/>
      <c r="E37" s="81"/>
      <c r="F37" s="82"/>
      <c r="G37" s="83"/>
      <c r="H37" s="84" t="str">
        <f t="shared" ca="1" si="1"/>
        <v/>
      </c>
      <c r="I37" s="96"/>
      <c r="J37" s="90"/>
      <c r="N37" s="87"/>
      <c r="O37" s="88"/>
    </row>
    <row r="38" spans="1:15" ht="16.2" thickBot="1">
      <c r="A38" s="95">
        <v>19</v>
      </c>
      <c r="B38" s="168"/>
      <c r="C38" s="79"/>
      <c r="D38" s="80"/>
      <c r="E38" s="81"/>
      <c r="F38" s="82"/>
      <c r="G38" s="83"/>
      <c r="H38" s="84" t="str">
        <f t="shared" ca="1" si="1"/>
        <v/>
      </c>
      <c r="I38" s="96"/>
      <c r="J38" s="90"/>
      <c r="N38" s="87"/>
      <c r="O38" s="88"/>
    </row>
    <row r="39" spans="1:15" ht="16.2" thickBot="1">
      <c r="A39" s="78">
        <v>20</v>
      </c>
      <c r="B39" s="168"/>
      <c r="C39" s="79"/>
      <c r="D39" s="80"/>
      <c r="E39" s="81"/>
      <c r="F39" s="82"/>
      <c r="G39" s="83"/>
      <c r="H39" s="84" t="str">
        <f t="shared" ca="1" si="1"/>
        <v/>
      </c>
      <c r="I39" s="96"/>
      <c r="J39" s="90"/>
      <c r="N39" s="87"/>
      <c r="O39" s="88"/>
    </row>
    <row r="40" spans="1:15" ht="16.2" thickBot="1">
      <c r="A40" s="78">
        <v>21</v>
      </c>
      <c r="B40" s="168"/>
      <c r="C40" s="79"/>
      <c r="D40" s="80"/>
      <c r="E40" s="81"/>
      <c r="F40" s="82"/>
      <c r="G40" s="83"/>
      <c r="H40" s="84" t="str">
        <f t="shared" ca="1" si="1"/>
        <v/>
      </c>
      <c r="I40" s="96"/>
      <c r="J40" s="90"/>
      <c r="N40" s="87"/>
      <c r="O40" s="88"/>
    </row>
    <row r="41" spans="1:15" ht="16.2" thickBot="1">
      <c r="A41" s="78">
        <v>22</v>
      </c>
      <c r="B41" s="168"/>
      <c r="C41" s="79"/>
      <c r="D41" s="80"/>
      <c r="E41" s="81"/>
      <c r="F41" s="82"/>
      <c r="G41" s="83"/>
      <c r="H41" s="84" t="str">
        <f t="shared" ca="1" si="1"/>
        <v/>
      </c>
      <c r="I41" s="96"/>
      <c r="J41" s="90"/>
      <c r="N41" s="87"/>
      <c r="O41" s="88"/>
    </row>
    <row r="42" spans="1:15" ht="16.2" thickBot="1">
      <c r="A42" s="78">
        <v>23</v>
      </c>
      <c r="B42" s="168"/>
      <c r="C42" s="79"/>
      <c r="D42" s="80"/>
      <c r="E42" s="81"/>
      <c r="F42" s="82"/>
      <c r="G42" s="83"/>
      <c r="H42" s="84" t="str">
        <f t="shared" ca="1" si="1"/>
        <v/>
      </c>
      <c r="I42" s="96"/>
      <c r="J42" s="90"/>
      <c r="N42" s="87"/>
      <c r="O42" s="88"/>
    </row>
    <row r="43" spans="1:15" ht="16.5" customHeight="1" thickBot="1">
      <c r="A43" s="190" t="s">
        <v>26</v>
      </c>
      <c r="B43" s="191"/>
      <c r="C43" s="249" t="s">
        <v>27</v>
      </c>
      <c r="D43" s="250"/>
      <c r="E43" s="89" t="s">
        <v>28</v>
      </c>
      <c r="F43" s="194"/>
      <c r="G43" s="195"/>
      <c r="H43" s="226" t="s">
        <v>29</v>
      </c>
      <c r="I43" s="195"/>
      <c r="J43" s="90"/>
      <c r="N43" s="98" t="s">
        <v>30</v>
      </c>
      <c r="O43" s="88"/>
    </row>
    <row r="44" spans="1:15" ht="16.5" customHeight="1" thickBot="1">
      <c r="A44" s="198" t="str">
        <f>IF(H43="All Day","","2nd Official:" )</f>
        <v/>
      </c>
      <c r="B44" s="225"/>
      <c r="C44" s="200"/>
      <c r="D44" s="201"/>
      <c r="E44" s="89" t="str">
        <f>IF(H43="All Day","","Job:" )</f>
        <v/>
      </c>
      <c r="F44" s="194"/>
      <c r="G44" s="195"/>
      <c r="H44" s="202" t="str">
        <f>IF(H43="All Day","",IF(H43="Morning","Afternoon","Morning"))</f>
        <v/>
      </c>
      <c r="I44" s="203"/>
      <c r="J44" s="92"/>
      <c r="N44" s="87"/>
      <c r="O44" s="88"/>
    </row>
    <row r="45" spans="1:15" ht="16.2" thickBot="1">
      <c r="A45" s="78">
        <v>24</v>
      </c>
      <c r="B45" s="168"/>
      <c r="C45" s="79"/>
      <c r="D45" s="80"/>
      <c r="E45" s="81"/>
      <c r="F45" s="82"/>
      <c r="G45" s="83"/>
      <c r="H45" s="84" t="str">
        <f t="shared" ref="H45:H52" ca="1" si="2">IF(INDIRECT("E"&amp;ROW())="","",IF(INDIRECT("G"&amp;ROW())="",INDIRECT("ListsDMT!L"&amp;($I$3-INDIRECT("E"&amp;ROW()))),HLOOKUP(INDIRECT("G"&amp;ROW()),GradeAgesDMT,($I$3-INDIRECT("E"&amp;ROW())),FALSE)))</f>
        <v/>
      </c>
      <c r="I45" s="96"/>
      <c r="J45" s="90"/>
      <c r="N45" s="87"/>
      <c r="O45" s="88"/>
    </row>
    <row r="46" spans="1:15" ht="16.2" thickBot="1">
      <c r="A46" s="78">
        <v>25</v>
      </c>
      <c r="B46" s="168"/>
      <c r="C46" s="79"/>
      <c r="D46" s="80"/>
      <c r="E46" s="81"/>
      <c r="F46" s="82"/>
      <c r="G46" s="83"/>
      <c r="H46" s="84" t="str">
        <f t="shared" ca="1" si="2"/>
        <v/>
      </c>
      <c r="I46" s="96"/>
      <c r="J46" s="90"/>
      <c r="N46" s="87"/>
      <c r="O46" s="88"/>
    </row>
    <row r="47" spans="1:15" ht="16.2" thickBot="1">
      <c r="A47" s="78">
        <v>26</v>
      </c>
      <c r="B47" s="168"/>
      <c r="C47" s="79"/>
      <c r="D47" s="80"/>
      <c r="E47" s="81"/>
      <c r="F47" s="82"/>
      <c r="G47" s="83"/>
      <c r="H47" s="84" t="str">
        <f t="shared" ca="1" si="2"/>
        <v/>
      </c>
      <c r="I47" s="96"/>
      <c r="J47" s="90"/>
      <c r="N47" s="87"/>
      <c r="O47" s="88"/>
    </row>
    <row r="48" spans="1:15" ht="16.2" thickBot="1">
      <c r="A48" s="93">
        <v>27</v>
      </c>
      <c r="B48" s="168"/>
      <c r="C48" s="79"/>
      <c r="D48" s="80"/>
      <c r="E48" s="81"/>
      <c r="F48" s="82"/>
      <c r="G48" s="83"/>
      <c r="H48" s="84" t="str">
        <f t="shared" ca="1" si="2"/>
        <v/>
      </c>
      <c r="I48" s="96"/>
      <c r="J48" s="90"/>
      <c r="N48" s="87"/>
      <c r="O48" s="88"/>
    </row>
    <row r="49" spans="1:15" ht="16.2" thickBot="1">
      <c r="A49" s="95">
        <v>28</v>
      </c>
      <c r="B49" s="168"/>
      <c r="C49" s="79"/>
      <c r="D49" s="80"/>
      <c r="E49" s="81"/>
      <c r="F49" s="82"/>
      <c r="G49" s="83"/>
      <c r="H49" s="84" t="str">
        <f t="shared" ca="1" si="2"/>
        <v/>
      </c>
      <c r="I49" s="96"/>
      <c r="J49" s="90"/>
      <c r="N49" s="87"/>
      <c r="O49" s="88"/>
    </row>
    <row r="50" spans="1:15" ht="16.2" thickBot="1">
      <c r="A50" s="78">
        <v>29</v>
      </c>
      <c r="B50" s="168"/>
      <c r="C50" s="79"/>
      <c r="D50" s="80"/>
      <c r="E50" s="81"/>
      <c r="F50" s="82"/>
      <c r="G50" s="83"/>
      <c r="H50" s="84" t="str">
        <f t="shared" ca="1" si="2"/>
        <v/>
      </c>
      <c r="I50" s="96"/>
      <c r="J50" s="90"/>
      <c r="N50" s="87"/>
      <c r="O50" s="88"/>
    </row>
    <row r="51" spans="1:15" ht="16.2" thickBot="1">
      <c r="A51" s="78">
        <f>A50+1</f>
        <v>30</v>
      </c>
      <c r="B51" s="168"/>
      <c r="C51" s="79"/>
      <c r="D51" s="80"/>
      <c r="E51" s="81"/>
      <c r="F51" s="82"/>
      <c r="G51" s="83"/>
      <c r="H51" s="84" t="str">
        <f t="shared" ca="1" si="2"/>
        <v/>
      </c>
      <c r="I51" s="96"/>
      <c r="J51" s="90"/>
      <c r="N51" s="87"/>
      <c r="O51" s="88"/>
    </row>
    <row r="52" spans="1:15" ht="16.2" thickBot="1">
      <c r="A52" s="78">
        <f t="shared" ref="A52:A115" si="3">A51+1</f>
        <v>31</v>
      </c>
      <c r="B52" s="168"/>
      <c r="C52" s="79"/>
      <c r="D52" s="80"/>
      <c r="E52" s="81"/>
      <c r="F52" s="82"/>
      <c r="G52" s="83"/>
      <c r="H52" s="84" t="str">
        <f t="shared" ca="1" si="2"/>
        <v/>
      </c>
      <c r="I52" s="96"/>
      <c r="J52" s="90"/>
      <c r="N52" s="87"/>
      <c r="O52" s="88"/>
    </row>
    <row r="53" spans="1:15" ht="16.5" customHeight="1" thickBot="1">
      <c r="A53" s="190" t="s">
        <v>26</v>
      </c>
      <c r="B53" s="191"/>
      <c r="C53" s="249" t="s">
        <v>27</v>
      </c>
      <c r="D53" s="250"/>
      <c r="E53" s="89" t="s">
        <v>28</v>
      </c>
      <c r="F53" s="194"/>
      <c r="G53" s="195"/>
      <c r="H53" s="196" t="s">
        <v>29</v>
      </c>
      <c r="I53" s="197"/>
      <c r="J53" s="90"/>
      <c r="N53" s="98" t="s">
        <v>30</v>
      </c>
      <c r="O53" s="88"/>
    </row>
    <row r="54" spans="1:15" ht="16.5" customHeight="1" thickBot="1">
      <c r="A54" s="198" t="str">
        <f>IF(H53="All Day","","2nd Judge:" )</f>
        <v/>
      </c>
      <c r="B54" s="199"/>
      <c r="C54" s="200"/>
      <c r="D54" s="201"/>
      <c r="E54" s="89" t="str">
        <f>IF(H53="All Day","","Level:" )</f>
        <v/>
      </c>
      <c r="F54" s="194"/>
      <c r="G54" s="195"/>
      <c r="H54" s="202" t="str">
        <f>IF(H53="All Day","",IF(H53="Morning","Afternoon","Morning"))</f>
        <v/>
      </c>
      <c r="I54" s="203"/>
      <c r="J54" s="92"/>
      <c r="N54" s="87"/>
      <c r="O54" s="88"/>
    </row>
    <row r="55" spans="1:15" ht="16.2" thickBot="1">
      <c r="A55" s="78">
        <f>A52+1</f>
        <v>32</v>
      </c>
      <c r="B55" s="168"/>
      <c r="C55" s="79"/>
      <c r="D55" s="80"/>
      <c r="E55" s="81"/>
      <c r="F55" s="82"/>
      <c r="G55" s="83"/>
      <c r="H55" s="84" t="str">
        <f t="shared" ref="H55:H62" ca="1" si="4">IF(INDIRECT("E"&amp;ROW())="","",IF(INDIRECT("G"&amp;ROW())="",INDIRECT("ListsDMT!L"&amp;($I$3-INDIRECT("E"&amp;ROW()))),HLOOKUP(INDIRECT("G"&amp;ROW()),GradeAgesDMT,($I$3-INDIRECT("E"&amp;ROW())),FALSE)))</f>
        <v/>
      </c>
      <c r="I55" s="96"/>
      <c r="J55" s="90"/>
      <c r="N55" s="87"/>
      <c r="O55" s="88"/>
    </row>
    <row r="56" spans="1:15" ht="16.2" thickBot="1">
      <c r="A56" s="78">
        <f>A55+1</f>
        <v>33</v>
      </c>
      <c r="B56" s="168"/>
      <c r="C56" s="79"/>
      <c r="D56" s="80"/>
      <c r="E56" s="81"/>
      <c r="F56" s="82"/>
      <c r="G56" s="83"/>
      <c r="H56" s="84" t="str">
        <f t="shared" ca="1" si="4"/>
        <v/>
      </c>
      <c r="I56" s="96"/>
      <c r="J56" s="90"/>
      <c r="N56" s="87"/>
      <c r="O56" s="88"/>
    </row>
    <row r="57" spans="1:15" ht="16.2" thickBot="1">
      <c r="A57" s="78">
        <f>A56+1</f>
        <v>34</v>
      </c>
      <c r="B57" s="168"/>
      <c r="C57" s="79"/>
      <c r="D57" s="80"/>
      <c r="E57" s="81"/>
      <c r="F57" s="82"/>
      <c r="G57" s="83"/>
      <c r="H57" s="84" t="str">
        <f t="shared" ca="1" si="4"/>
        <v/>
      </c>
      <c r="I57" s="96"/>
      <c r="J57" s="90"/>
      <c r="N57" s="87"/>
      <c r="O57" s="88"/>
    </row>
    <row r="58" spans="1:15" ht="16.2" thickBot="1">
      <c r="A58" s="78">
        <f>A57+1</f>
        <v>35</v>
      </c>
      <c r="B58" s="168"/>
      <c r="C58" s="79"/>
      <c r="D58" s="80"/>
      <c r="E58" s="81"/>
      <c r="F58" s="82"/>
      <c r="G58" s="83"/>
      <c r="H58" s="84" t="str">
        <f t="shared" ca="1" si="4"/>
        <v/>
      </c>
      <c r="I58" s="96"/>
      <c r="J58" s="90"/>
      <c r="N58" s="87"/>
      <c r="O58" s="88"/>
    </row>
    <row r="59" spans="1:15" ht="16.2" thickBot="1">
      <c r="A59" s="78">
        <f>A58+1</f>
        <v>36</v>
      </c>
      <c r="B59" s="168"/>
      <c r="C59" s="79"/>
      <c r="D59" s="80"/>
      <c r="E59" s="81"/>
      <c r="F59" s="82"/>
      <c r="G59" s="83"/>
      <c r="H59" s="84" t="str">
        <f t="shared" ca="1" si="4"/>
        <v/>
      </c>
      <c r="I59" s="96"/>
      <c r="J59" s="90"/>
      <c r="N59" s="87"/>
      <c r="O59" s="88"/>
    </row>
    <row r="60" spans="1:15" ht="16.2" thickBot="1">
      <c r="A60" s="78">
        <f>A59+1</f>
        <v>37</v>
      </c>
      <c r="B60" s="168"/>
      <c r="C60" s="79"/>
      <c r="D60" s="80"/>
      <c r="E60" s="81"/>
      <c r="F60" s="82"/>
      <c r="G60" s="83"/>
      <c r="H60" s="84" t="str">
        <f t="shared" ca="1" si="4"/>
        <v/>
      </c>
      <c r="I60" s="96"/>
      <c r="J60" s="90"/>
      <c r="N60" s="87"/>
      <c r="O60" s="88"/>
    </row>
    <row r="61" spans="1:15" ht="16.2" thickBot="1">
      <c r="A61" s="78">
        <f t="shared" si="3"/>
        <v>38</v>
      </c>
      <c r="B61" s="168"/>
      <c r="C61" s="79"/>
      <c r="D61" s="80"/>
      <c r="E61" s="81"/>
      <c r="F61" s="82"/>
      <c r="G61" s="83"/>
      <c r="H61" s="84" t="str">
        <f t="shared" ca="1" si="4"/>
        <v/>
      </c>
      <c r="I61" s="96"/>
      <c r="J61" s="90"/>
      <c r="N61" s="87"/>
      <c r="O61" s="88"/>
    </row>
    <row r="62" spans="1:15" ht="16.2" thickBot="1">
      <c r="A62" s="78">
        <f t="shared" si="3"/>
        <v>39</v>
      </c>
      <c r="B62" s="168"/>
      <c r="C62" s="79"/>
      <c r="D62" s="80"/>
      <c r="E62" s="81"/>
      <c r="F62" s="82"/>
      <c r="G62" s="83"/>
      <c r="H62" s="84" t="str">
        <f t="shared" ca="1" si="4"/>
        <v/>
      </c>
      <c r="I62" s="96"/>
      <c r="J62" s="90"/>
      <c r="N62" s="87"/>
      <c r="O62" s="88"/>
    </row>
    <row r="63" spans="1:15" ht="16.5" customHeight="1" thickBot="1">
      <c r="A63" s="190" t="s">
        <v>31</v>
      </c>
      <c r="B63" s="224"/>
      <c r="C63" s="249" t="s">
        <v>32</v>
      </c>
      <c r="D63" s="250"/>
      <c r="E63" s="89" t="s">
        <v>33</v>
      </c>
      <c r="F63" s="194"/>
      <c r="G63" s="195"/>
      <c r="H63" s="226" t="s">
        <v>29</v>
      </c>
      <c r="I63" s="195"/>
      <c r="J63" s="90"/>
      <c r="N63" s="87"/>
      <c r="O63" s="88"/>
    </row>
    <row r="64" spans="1:15" ht="16.5" customHeight="1" thickBot="1">
      <c r="A64" s="198" t="str">
        <f>IF(H63="All Day","","2nd Official:" )</f>
        <v/>
      </c>
      <c r="B64" s="225"/>
      <c r="C64" s="200"/>
      <c r="D64" s="201"/>
      <c r="E64" s="89" t="str">
        <f>IF(H63="All Day","","Job:" )</f>
        <v/>
      </c>
      <c r="F64" s="194"/>
      <c r="G64" s="195"/>
      <c r="H64" s="202" t="str">
        <f>IF(H63="All Day","",IF(H63="Morning","Afternoon","Morning"))</f>
        <v/>
      </c>
      <c r="I64" s="203"/>
      <c r="J64" s="92"/>
      <c r="N64" s="87"/>
      <c r="O64" s="88"/>
    </row>
    <row r="65" spans="1:15" ht="16.2" thickBot="1">
      <c r="A65" s="78">
        <f>A62+1</f>
        <v>40</v>
      </c>
      <c r="B65" s="168"/>
      <c r="C65" s="79"/>
      <c r="D65" s="80"/>
      <c r="E65" s="81"/>
      <c r="F65" s="82"/>
      <c r="G65" s="83"/>
      <c r="H65" s="84" t="str">
        <f t="shared" ref="H65:H74" ca="1" si="5">IF(INDIRECT("E"&amp;ROW())="","",IF(INDIRECT("G"&amp;ROW())="",INDIRECT("ListsDMT!L"&amp;($I$3-INDIRECT("E"&amp;ROW()))),HLOOKUP(INDIRECT("G"&amp;ROW()),GradeAgesDMT,($I$3-INDIRECT("E"&amp;ROW())),FALSE)))</f>
        <v/>
      </c>
      <c r="I65" s="96"/>
      <c r="J65" s="90"/>
      <c r="N65" s="87"/>
      <c r="O65" s="88"/>
    </row>
    <row r="66" spans="1:15" ht="16.2" thickBot="1">
      <c r="A66" s="78">
        <f>A65+1</f>
        <v>41</v>
      </c>
      <c r="B66" s="168"/>
      <c r="C66" s="79"/>
      <c r="D66" s="80"/>
      <c r="E66" s="81"/>
      <c r="F66" s="82"/>
      <c r="G66" s="83"/>
      <c r="H66" s="84" t="str">
        <f t="shared" ca="1" si="5"/>
        <v/>
      </c>
      <c r="I66" s="96"/>
      <c r="J66" s="90"/>
      <c r="N66" s="87"/>
      <c r="O66" s="88"/>
    </row>
    <row r="67" spans="1:15" ht="16.2" thickBot="1">
      <c r="A67" s="78">
        <f t="shared" ref="A67:A72" si="6">A66+1</f>
        <v>42</v>
      </c>
      <c r="B67" s="168"/>
      <c r="C67" s="79"/>
      <c r="D67" s="80"/>
      <c r="E67" s="81"/>
      <c r="F67" s="82"/>
      <c r="G67" s="83"/>
      <c r="H67" s="84" t="str">
        <f t="shared" ca="1" si="5"/>
        <v/>
      </c>
      <c r="I67" s="96"/>
      <c r="J67" s="90"/>
      <c r="N67" s="87"/>
      <c r="O67" s="88"/>
    </row>
    <row r="68" spans="1:15" ht="16.2" thickBot="1">
      <c r="A68" s="78">
        <f t="shared" si="6"/>
        <v>43</v>
      </c>
      <c r="B68" s="168"/>
      <c r="C68" s="79"/>
      <c r="D68" s="80"/>
      <c r="E68" s="81"/>
      <c r="F68" s="82"/>
      <c r="G68" s="83"/>
      <c r="H68" s="84" t="str">
        <f t="shared" ca="1" si="5"/>
        <v/>
      </c>
      <c r="I68" s="96"/>
      <c r="J68" s="90"/>
      <c r="N68" s="87"/>
      <c r="O68" s="88"/>
    </row>
    <row r="69" spans="1:15" ht="16.2" thickBot="1">
      <c r="A69" s="78">
        <f t="shared" si="6"/>
        <v>44</v>
      </c>
      <c r="B69" s="168"/>
      <c r="C69" s="79"/>
      <c r="D69" s="80"/>
      <c r="E69" s="81"/>
      <c r="F69" s="82"/>
      <c r="G69" s="83"/>
      <c r="H69" s="84" t="str">
        <f t="shared" ca="1" si="5"/>
        <v/>
      </c>
      <c r="I69" s="96"/>
      <c r="J69" s="90"/>
      <c r="N69" s="87"/>
      <c r="O69" s="88"/>
    </row>
    <row r="70" spans="1:15" ht="16.2" thickBot="1">
      <c r="A70" s="78">
        <f t="shared" si="6"/>
        <v>45</v>
      </c>
      <c r="B70" s="168"/>
      <c r="C70" s="79"/>
      <c r="D70" s="80"/>
      <c r="E70" s="81"/>
      <c r="F70" s="82"/>
      <c r="G70" s="83"/>
      <c r="H70" s="84" t="str">
        <f t="shared" ca="1" si="5"/>
        <v/>
      </c>
      <c r="I70" s="96"/>
      <c r="J70" s="90"/>
      <c r="N70" s="87"/>
      <c r="O70" s="88"/>
    </row>
    <row r="71" spans="1:15" ht="16.2" thickBot="1">
      <c r="A71" s="78">
        <f t="shared" si="6"/>
        <v>46</v>
      </c>
      <c r="B71" s="168"/>
      <c r="C71" s="79"/>
      <c r="D71" s="80"/>
      <c r="E71" s="81"/>
      <c r="F71" s="82"/>
      <c r="G71" s="83"/>
      <c r="H71" s="84" t="str">
        <f t="shared" ca="1" si="5"/>
        <v/>
      </c>
      <c r="I71" s="96"/>
      <c r="J71" s="90"/>
      <c r="N71" s="87"/>
      <c r="O71" s="88"/>
    </row>
    <row r="72" spans="1:15" ht="16.2" thickBot="1">
      <c r="A72" s="78">
        <f t="shared" si="6"/>
        <v>47</v>
      </c>
      <c r="B72" s="168"/>
      <c r="C72" s="79"/>
      <c r="D72" s="80"/>
      <c r="E72" s="81"/>
      <c r="F72" s="82"/>
      <c r="G72" s="83"/>
      <c r="H72" s="84" t="str">
        <f t="shared" ca="1" si="5"/>
        <v/>
      </c>
      <c r="I72" s="96"/>
      <c r="J72" s="90"/>
      <c r="N72" s="87"/>
      <c r="O72" s="88"/>
    </row>
    <row r="73" spans="1:15" ht="16.2" thickBot="1">
      <c r="A73" s="78">
        <f t="shared" si="3"/>
        <v>48</v>
      </c>
      <c r="B73" s="168"/>
      <c r="C73" s="79"/>
      <c r="D73" s="80"/>
      <c r="E73" s="81"/>
      <c r="F73" s="82"/>
      <c r="G73" s="83"/>
      <c r="H73" s="84" t="str">
        <f t="shared" ca="1" si="5"/>
        <v/>
      </c>
      <c r="I73" s="96"/>
      <c r="J73" s="90"/>
      <c r="N73" s="87"/>
      <c r="O73" s="88"/>
    </row>
    <row r="74" spans="1:15" ht="16.2" thickBot="1">
      <c r="A74" s="78">
        <f t="shared" si="3"/>
        <v>49</v>
      </c>
      <c r="B74" s="168"/>
      <c r="C74" s="79"/>
      <c r="D74" s="80"/>
      <c r="E74" s="81"/>
      <c r="F74" s="82"/>
      <c r="G74" s="83"/>
      <c r="H74" s="84" t="str">
        <f t="shared" ca="1" si="5"/>
        <v/>
      </c>
      <c r="I74" s="96"/>
      <c r="J74" s="90"/>
      <c r="N74" s="87"/>
      <c r="O74" s="88"/>
    </row>
    <row r="75" spans="1:15" ht="16.5" customHeight="1" thickBot="1">
      <c r="A75" s="190" t="s">
        <v>26</v>
      </c>
      <c r="B75" s="191"/>
      <c r="C75" s="249" t="s">
        <v>27</v>
      </c>
      <c r="D75" s="250"/>
      <c r="E75" s="89" t="s">
        <v>28</v>
      </c>
      <c r="F75" s="194"/>
      <c r="G75" s="195"/>
      <c r="H75" s="196" t="s">
        <v>29</v>
      </c>
      <c r="I75" s="197"/>
      <c r="J75" s="90"/>
      <c r="N75" s="98" t="s">
        <v>30</v>
      </c>
      <c r="O75" s="88"/>
    </row>
    <row r="76" spans="1:15" ht="16.5" customHeight="1" thickBot="1">
      <c r="A76" s="198" t="str">
        <f>IF(H75="All Day","","2nd Judge:" )</f>
        <v/>
      </c>
      <c r="B76" s="199"/>
      <c r="C76" s="200"/>
      <c r="D76" s="201"/>
      <c r="E76" s="89" t="str">
        <f>IF(H75="All Day","","Level:" )</f>
        <v/>
      </c>
      <c r="F76" s="194"/>
      <c r="G76" s="195"/>
      <c r="H76" s="202" t="str">
        <f>IF(H75="All Day","",IF(H75="Morning","Afternoon","Morning"))</f>
        <v/>
      </c>
      <c r="I76" s="203"/>
      <c r="J76" s="92"/>
      <c r="N76" s="87"/>
      <c r="O76" s="88"/>
    </row>
    <row r="77" spans="1:15" ht="16.2" thickBot="1">
      <c r="A77" s="78">
        <f>A74+1</f>
        <v>50</v>
      </c>
      <c r="B77" s="168"/>
      <c r="C77" s="79"/>
      <c r="D77" s="80"/>
      <c r="E77" s="81"/>
      <c r="F77" s="82"/>
      <c r="G77" s="83"/>
      <c r="H77" s="84" t="str">
        <f t="shared" ref="H77:H117" ca="1" si="7">IF(INDIRECT("E"&amp;ROW())="","",IF(INDIRECT("G"&amp;ROW())="",INDIRECT("ListsDMT!L"&amp;($I$3-INDIRECT("E"&amp;ROW()))),HLOOKUP(INDIRECT("G"&amp;ROW()),GradeAgesDMT,($I$3-INDIRECT("E"&amp;ROW())),FALSE)))</f>
        <v/>
      </c>
      <c r="I77" s="96"/>
      <c r="J77" s="90"/>
      <c r="N77" s="87"/>
      <c r="O77" s="88"/>
    </row>
    <row r="78" spans="1:15" ht="16.2" thickBot="1">
      <c r="A78" s="78">
        <f>A77+1</f>
        <v>51</v>
      </c>
      <c r="B78" s="168"/>
      <c r="C78" s="79"/>
      <c r="D78" s="80"/>
      <c r="E78" s="81"/>
      <c r="F78" s="82"/>
      <c r="G78" s="83"/>
      <c r="H78" s="84" t="str">
        <f t="shared" ca="1" si="7"/>
        <v/>
      </c>
      <c r="I78" s="96"/>
      <c r="J78" s="90"/>
      <c r="N78" s="87"/>
      <c r="O78" s="88"/>
    </row>
    <row r="79" spans="1:15" ht="16.2" thickBot="1">
      <c r="A79" s="78">
        <f t="shared" ref="A79:A87" si="8">A78+1</f>
        <v>52</v>
      </c>
      <c r="B79" s="168"/>
      <c r="C79" s="79"/>
      <c r="D79" s="80"/>
      <c r="E79" s="81"/>
      <c r="F79" s="82"/>
      <c r="G79" s="83"/>
      <c r="H79" s="84" t="str">
        <f t="shared" ca="1" si="7"/>
        <v/>
      </c>
      <c r="I79" s="96"/>
      <c r="J79" s="90"/>
      <c r="N79" s="87"/>
      <c r="O79" s="88"/>
    </row>
    <row r="80" spans="1:15" ht="16.2" thickBot="1">
      <c r="A80" s="78">
        <f t="shared" si="8"/>
        <v>53</v>
      </c>
      <c r="B80" s="168"/>
      <c r="C80" s="79"/>
      <c r="D80" s="80"/>
      <c r="E80" s="81"/>
      <c r="F80" s="82"/>
      <c r="G80" s="83"/>
      <c r="H80" s="84" t="str">
        <f t="shared" ca="1" si="7"/>
        <v/>
      </c>
      <c r="I80" s="96"/>
      <c r="J80" s="90"/>
      <c r="N80" s="87"/>
      <c r="O80" s="88"/>
    </row>
    <row r="81" spans="1:15" ht="16.2" thickBot="1">
      <c r="A81" s="78">
        <f t="shared" si="8"/>
        <v>54</v>
      </c>
      <c r="B81" s="168"/>
      <c r="C81" s="79"/>
      <c r="D81" s="80"/>
      <c r="E81" s="81"/>
      <c r="F81" s="82"/>
      <c r="G81" s="83"/>
      <c r="H81" s="84" t="str">
        <f t="shared" ca="1" si="7"/>
        <v/>
      </c>
      <c r="I81" s="96"/>
      <c r="J81" s="90"/>
      <c r="N81" s="87"/>
      <c r="O81" s="88"/>
    </row>
    <row r="82" spans="1:15" ht="16.2" thickBot="1">
      <c r="A82" s="78">
        <f t="shared" si="8"/>
        <v>55</v>
      </c>
      <c r="B82" s="168"/>
      <c r="C82" s="79"/>
      <c r="D82" s="80"/>
      <c r="E82" s="81"/>
      <c r="F82" s="82"/>
      <c r="G82" s="83"/>
      <c r="H82" s="84" t="str">
        <f t="shared" ca="1" si="7"/>
        <v/>
      </c>
      <c r="I82" s="96"/>
      <c r="J82" s="90"/>
      <c r="N82" s="87"/>
      <c r="O82" s="88"/>
    </row>
    <row r="83" spans="1:15" ht="16.2" thickBot="1">
      <c r="A83" s="78">
        <f t="shared" si="8"/>
        <v>56</v>
      </c>
      <c r="B83" s="168"/>
      <c r="C83" s="79"/>
      <c r="D83" s="80"/>
      <c r="E83" s="81"/>
      <c r="F83" s="82"/>
      <c r="G83" s="83"/>
      <c r="H83" s="84" t="str">
        <f t="shared" ca="1" si="7"/>
        <v/>
      </c>
      <c r="I83" s="96"/>
      <c r="J83" s="90"/>
      <c r="N83" s="87"/>
      <c r="O83" s="88"/>
    </row>
    <row r="84" spans="1:15" ht="16.2" thickBot="1">
      <c r="A84" s="78">
        <f t="shared" si="8"/>
        <v>57</v>
      </c>
      <c r="B84" s="168"/>
      <c r="C84" s="79"/>
      <c r="D84" s="80"/>
      <c r="E84" s="81"/>
      <c r="F84" s="82"/>
      <c r="G84" s="83"/>
      <c r="H84" s="84" t="str">
        <f t="shared" ca="1" si="7"/>
        <v/>
      </c>
      <c r="I84" s="96"/>
      <c r="J84" s="90"/>
      <c r="N84" s="87"/>
      <c r="O84" s="88"/>
    </row>
    <row r="85" spans="1:15" ht="16.2" thickBot="1">
      <c r="A85" s="78">
        <f t="shared" si="8"/>
        <v>58</v>
      </c>
      <c r="B85" s="168"/>
      <c r="C85" s="79"/>
      <c r="D85" s="80"/>
      <c r="E85" s="81"/>
      <c r="F85" s="82"/>
      <c r="G85" s="83"/>
      <c r="H85" s="84" t="str">
        <f t="shared" ca="1" si="7"/>
        <v/>
      </c>
      <c r="I85" s="96"/>
      <c r="J85" s="90"/>
      <c r="N85" s="87"/>
      <c r="O85" s="88"/>
    </row>
    <row r="86" spans="1:15" ht="16.2" thickBot="1">
      <c r="A86" s="78">
        <f t="shared" si="8"/>
        <v>59</v>
      </c>
      <c r="B86" s="168"/>
      <c r="C86" s="79"/>
      <c r="D86" s="80"/>
      <c r="E86" s="81"/>
      <c r="F86" s="82"/>
      <c r="G86" s="83"/>
      <c r="H86" s="84" t="str">
        <f t="shared" ca="1" si="7"/>
        <v/>
      </c>
      <c r="I86" s="96"/>
      <c r="J86" s="90"/>
      <c r="N86" s="87"/>
      <c r="O86" s="88"/>
    </row>
    <row r="87" spans="1:15" ht="16.2" thickBot="1">
      <c r="A87" s="78">
        <f t="shared" si="8"/>
        <v>60</v>
      </c>
      <c r="B87" s="168"/>
      <c r="C87" s="79"/>
      <c r="D87" s="80"/>
      <c r="E87" s="81"/>
      <c r="F87" s="82"/>
      <c r="G87" s="83"/>
      <c r="H87" s="84" t="str">
        <f t="shared" ca="1" si="7"/>
        <v/>
      </c>
      <c r="I87" s="96"/>
      <c r="J87" s="90"/>
      <c r="N87" s="87"/>
      <c r="O87" s="88"/>
    </row>
    <row r="88" spans="1:15" ht="16.2" thickBot="1">
      <c r="A88" s="78">
        <f t="shared" si="3"/>
        <v>61</v>
      </c>
      <c r="B88" s="168"/>
      <c r="C88" s="79"/>
      <c r="D88" s="80"/>
      <c r="E88" s="81"/>
      <c r="F88" s="82"/>
      <c r="G88" s="83"/>
      <c r="H88" s="84" t="str">
        <f t="shared" ca="1" si="7"/>
        <v/>
      </c>
      <c r="I88" s="96"/>
      <c r="J88" s="90"/>
      <c r="N88" s="87"/>
      <c r="O88" s="88"/>
    </row>
    <row r="89" spans="1:15" ht="16.2" thickBot="1">
      <c r="A89" s="78">
        <f t="shared" si="3"/>
        <v>62</v>
      </c>
      <c r="B89" s="168"/>
      <c r="C89" s="79"/>
      <c r="D89" s="80"/>
      <c r="E89" s="81"/>
      <c r="F89" s="82"/>
      <c r="G89" s="83"/>
      <c r="H89" s="84" t="str">
        <f t="shared" ca="1" si="7"/>
        <v/>
      </c>
      <c r="I89" s="96"/>
      <c r="J89" s="90"/>
      <c r="N89" s="87"/>
      <c r="O89" s="88"/>
    </row>
    <row r="90" spans="1:15" ht="16.2" thickBot="1">
      <c r="A90" s="78">
        <f t="shared" si="3"/>
        <v>63</v>
      </c>
      <c r="B90" s="168"/>
      <c r="C90" s="79"/>
      <c r="D90" s="80"/>
      <c r="E90" s="81"/>
      <c r="F90" s="82"/>
      <c r="G90" s="83"/>
      <c r="H90" s="84" t="str">
        <f t="shared" ca="1" si="7"/>
        <v/>
      </c>
      <c r="I90" s="96"/>
      <c r="J90" s="90"/>
      <c r="N90" s="87"/>
      <c r="O90" s="88"/>
    </row>
    <row r="91" spans="1:15" ht="16.2" thickBot="1">
      <c r="A91" s="78">
        <f t="shared" si="3"/>
        <v>64</v>
      </c>
      <c r="B91" s="168"/>
      <c r="C91" s="79"/>
      <c r="D91" s="80"/>
      <c r="E91" s="81"/>
      <c r="F91" s="82"/>
      <c r="G91" s="83"/>
      <c r="H91" s="84" t="str">
        <f t="shared" ca="1" si="7"/>
        <v/>
      </c>
      <c r="I91" s="96"/>
      <c r="J91" s="90"/>
      <c r="N91" s="87"/>
      <c r="O91" s="88"/>
    </row>
    <row r="92" spans="1:15" ht="16.2" thickBot="1">
      <c r="A92" s="78">
        <f t="shared" si="3"/>
        <v>65</v>
      </c>
      <c r="B92" s="168"/>
      <c r="C92" s="79"/>
      <c r="D92" s="80"/>
      <c r="E92" s="81"/>
      <c r="F92" s="82"/>
      <c r="G92" s="83"/>
      <c r="H92" s="84" t="str">
        <f t="shared" ca="1" si="7"/>
        <v/>
      </c>
      <c r="I92" s="96"/>
      <c r="J92" s="90"/>
      <c r="N92" s="87"/>
      <c r="O92" s="88"/>
    </row>
    <row r="93" spans="1:15" ht="16.2" thickBot="1">
      <c r="A93" s="78">
        <f t="shared" si="3"/>
        <v>66</v>
      </c>
      <c r="B93" s="168"/>
      <c r="C93" s="79"/>
      <c r="D93" s="80"/>
      <c r="E93" s="81"/>
      <c r="F93" s="82"/>
      <c r="G93" s="83"/>
      <c r="H93" s="84" t="str">
        <f t="shared" ca="1" si="7"/>
        <v/>
      </c>
      <c r="I93" s="96"/>
      <c r="J93" s="90"/>
      <c r="N93" s="87"/>
      <c r="O93" s="88"/>
    </row>
    <row r="94" spans="1:15" ht="16.2" thickBot="1">
      <c r="A94" s="78">
        <f t="shared" si="3"/>
        <v>67</v>
      </c>
      <c r="B94" s="168"/>
      <c r="C94" s="79"/>
      <c r="D94" s="80"/>
      <c r="E94" s="81"/>
      <c r="F94" s="82"/>
      <c r="G94" s="83"/>
      <c r="H94" s="84" t="str">
        <f t="shared" ca="1" si="7"/>
        <v/>
      </c>
      <c r="I94" s="96"/>
      <c r="J94" s="90"/>
      <c r="N94" s="87"/>
      <c r="O94" s="88"/>
    </row>
    <row r="95" spans="1:15" ht="16.2" thickBot="1">
      <c r="A95" s="78">
        <f t="shared" si="3"/>
        <v>68</v>
      </c>
      <c r="B95" s="168"/>
      <c r="C95" s="79"/>
      <c r="D95" s="80"/>
      <c r="E95" s="81"/>
      <c r="F95" s="82"/>
      <c r="G95" s="83"/>
      <c r="H95" s="84" t="str">
        <f t="shared" ca="1" si="7"/>
        <v/>
      </c>
      <c r="I95" s="96"/>
      <c r="J95" s="90"/>
      <c r="N95" s="87"/>
      <c r="O95" s="88"/>
    </row>
    <row r="96" spans="1:15" ht="16.2" thickBot="1">
      <c r="A96" s="78">
        <f t="shared" si="3"/>
        <v>69</v>
      </c>
      <c r="B96" s="168"/>
      <c r="C96" s="79"/>
      <c r="D96" s="80"/>
      <c r="E96" s="81"/>
      <c r="F96" s="82"/>
      <c r="G96" s="83"/>
      <c r="H96" s="84" t="str">
        <f t="shared" ca="1" si="7"/>
        <v/>
      </c>
      <c r="I96" s="96"/>
      <c r="J96" s="90"/>
      <c r="N96" s="87"/>
      <c r="O96" s="88"/>
    </row>
    <row r="97" spans="1:15" ht="16.2" thickBot="1">
      <c r="A97" s="78">
        <f t="shared" si="3"/>
        <v>70</v>
      </c>
      <c r="B97" s="168"/>
      <c r="C97" s="79"/>
      <c r="D97" s="80"/>
      <c r="E97" s="81"/>
      <c r="F97" s="82"/>
      <c r="G97" s="83"/>
      <c r="H97" s="84" t="str">
        <f t="shared" ca="1" si="7"/>
        <v/>
      </c>
      <c r="I97" s="96"/>
      <c r="J97" s="90"/>
      <c r="N97" s="87"/>
      <c r="O97" s="88"/>
    </row>
    <row r="98" spans="1:15" ht="16.2" thickBot="1">
      <c r="A98" s="78">
        <f t="shared" si="3"/>
        <v>71</v>
      </c>
      <c r="B98" s="168"/>
      <c r="C98" s="79"/>
      <c r="D98" s="80"/>
      <c r="E98" s="81"/>
      <c r="F98" s="82"/>
      <c r="G98" s="83"/>
      <c r="H98" s="84" t="str">
        <f t="shared" ca="1" si="7"/>
        <v/>
      </c>
      <c r="I98" s="96"/>
      <c r="J98" s="90"/>
      <c r="N98" s="87"/>
      <c r="O98" s="88"/>
    </row>
    <row r="99" spans="1:15" ht="16.2" thickBot="1">
      <c r="A99" s="78">
        <f t="shared" si="3"/>
        <v>72</v>
      </c>
      <c r="B99" s="168"/>
      <c r="C99" s="79"/>
      <c r="D99" s="80"/>
      <c r="E99" s="81"/>
      <c r="F99" s="82"/>
      <c r="G99" s="83"/>
      <c r="H99" s="84" t="str">
        <f t="shared" ca="1" si="7"/>
        <v/>
      </c>
      <c r="I99" s="96"/>
      <c r="J99" s="90"/>
      <c r="N99" s="87"/>
      <c r="O99" s="88"/>
    </row>
    <row r="100" spans="1:15" ht="16.2" thickBot="1">
      <c r="A100" s="78">
        <f t="shared" si="3"/>
        <v>73</v>
      </c>
      <c r="B100" s="168"/>
      <c r="C100" s="79"/>
      <c r="D100" s="80"/>
      <c r="E100" s="81"/>
      <c r="F100" s="82"/>
      <c r="G100" s="83"/>
      <c r="H100" s="84" t="str">
        <f t="shared" ca="1" si="7"/>
        <v/>
      </c>
      <c r="I100" s="96"/>
      <c r="J100" s="90"/>
      <c r="N100" s="87"/>
      <c r="O100" s="88"/>
    </row>
    <row r="101" spans="1:15" ht="16.2" thickBot="1">
      <c r="A101" s="78">
        <f t="shared" si="3"/>
        <v>74</v>
      </c>
      <c r="B101" s="168"/>
      <c r="C101" s="79"/>
      <c r="D101" s="80"/>
      <c r="E101" s="81"/>
      <c r="F101" s="82"/>
      <c r="G101" s="83"/>
      <c r="H101" s="84" t="str">
        <f t="shared" ca="1" si="7"/>
        <v/>
      </c>
      <c r="I101" s="96"/>
      <c r="J101" s="90"/>
      <c r="N101" s="87"/>
      <c r="O101" s="88"/>
    </row>
    <row r="102" spans="1:15" ht="16.2" thickBot="1">
      <c r="A102" s="78">
        <f t="shared" si="3"/>
        <v>75</v>
      </c>
      <c r="B102" s="168"/>
      <c r="C102" s="79"/>
      <c r="D102" s="80"/>
      <c r="E102" s="81"/>
      <c r="F102" s="82"/>
      <c r="G102" s="83"/>
      <c r="H102" s="84" t="str">
        <f t="shared" ca="1" si="7"/>
        <v/>
      </c>
      <c r="I102" s="96"/>
      <c r="J102" s="90"/>
      <c r="N102" s="87"/>
      <c r="O102" s="88"/>
    </row>
    <row r="103" spans="1:15" ht="16.2" thickBot="1">
      <c r="A103" s="78">
        <f t="shared" si="3"/>
        <v>76</v>
      </c>
      <c r="B103" s="168"/>
      <c r="C103" s="79"/>
      <c r="D103" s="80"/>
      <c r="E103" s="81"/>
      <c r="F103" s="82"/>
      <c r="G103" s="83"/>
      <c r="H103" s="84" t="str">
        <f t="shared" ca="1" si="7"/>
        <v/>
      </c>
      <c r="I103" s="96"/>
      <c r="J103" s="90"/>
      <c r="N103" s="87"/>
      <c r="O103" s="88"/>
    </row>
    <row r="104" spans="1:15" ht="16.2" thickBot="1">
      <c r="A104" s="78">
        <f t="shared" si="3"/>
        <v>77</v>
      </c>
      <c r="B104" s="168"/>
      <c r="C104" s="79"/>
      <c r="D104" s="80"/>
      <c r="E104" s="81"/>
      <c r="F104" s="82"/>
      <c r="G104" s="83"/>
      <c r="H104" s="84" t="str">
        <f t="shared" ca="1" si="7"/>
        <v/>
      </c>
      <c r="I104" s="96"/>
      <c r="J104" s="90"/>
      <c r="N104" s="87"/>
      <c r="O104" s="88"/>
    </row>
    <row r="105" spans="1:15" ht="16.2" thickBot="1">
      <c r="A105" s="78">
        <f t="shared" si="3"/>
        <v>78</v>
      </c>
      <c r="B105" s="168"/>
      <c r="C105" s="79"/>
      <c r="D105" s="80"/>
      <c r="E105" s="81"/>
      <c r="F105" s="82"/>
      <c r="G105" s="83"/>
      <c r="H105" s="84" t="str">
        <f t="shared" ca="1" si="7"/>
        <v/>
      </c>
      <c r="I105" s="96"/>
      <c r="J105" s="90"/>
      <c r="N105" s="87"/>
      <c r="O105" s="88"/>
    </row>
    <row r="106" spans="1:15" ht="16.2" thickBot="1">
      <c r="A106" s="78">
        <f t="shared" si="3"/>
        <v>79</v>
      </c>
      <c r="B106" s="168"/>
      <c r="C106" s="79"/>
      <c r="D106" s="80"/>
      <c r="E106" s="81"/>
      <c r="F106" s="82"/>
      <c r="G106" s="83"/>
      <c r="H106" s="84" t="str">
        <f t="shared" ca="1" si="7"/>
        <v/>
      </c>
      <c r="I106" s="96"/>
      <c r="J106" s="90"/>
      <c r="N106" s="87"/>
      <c r="O106" s="88"/>
    </row>
    <row r="107" spans="1:15" ht="16.2" thickBot="1">
      <c r="A107" s="78">
        <f t="shared" si="3"/>
        <v>80</v>
      </c>
      <c r="B107" s="168"/>
      <c r="C107" s="79"/>
      <c r="D107" s="80"/>
      <c r="E107" s="81"/>
      <c r="F107" s="82"/>
      <c r="G107" s="83"/>
      <c r="H107" s="84" t="str">
        <f t="shared" ca="1" si="7"/>
        <v/>
      </c>
      <c r="I107" s="96"/>
      <c r="J107" s="90"/>
      <c r="N107" s="87"/>
      <c r="O107" s="88"/>
    </row>
    <row r="108" spans="1:15" ht="16.2" thickBot="1">
      <c r="A108" s="78">
        <f t="shared" si="3"/>
        <v>81</v>
      </c>
      <c r="B108" s="168"/>
      <c r="C108" s="79"/>
      <c r="D108" s="80"/>
      <c r="E108" s="81"/>
      <c r="F108" s="82"/>
      <c r="G108" s="83"/>
      <c r="H108" s="84" t="str">
        <f t="shared" ca="1" si="7"/>
        <v/>
      </c>
      <c r="I108" s="96"/>
      <c r="J108" s="90"/>
      <c r="N108" s="87"/>
      <c r="O108" s="88"/>
    </row>
    <row r="109" spans="1:15" ht="16.2" thickBot="1">
      <c r="A109" s="78">
        <f t="shared" si="3"/>
        <v>82</v>
      </c>
      <c r="B109" s="168"/>
      <c r="C109" s="79"/>
      <c r="D109" s="80"/>
      <c r="E109" s="81"/>
      <c r="F109" s="82"/>
      <c r="G109" s="83"/>
      <c r="H109" s="84" t="str">
        <f t="shared" ca="1" si="7"/>
        <v/>
      </c>
      <c r="I109" s="96"/>
      <c r="J109" s="90"/>
      <c r="N109" s="87"/>
      <c r="O109" s="88"/>
    </row>
    <row r="110" spans="1:15" ht="16.2" thickBot="1">
      <c r="A110" s="78">
        <f t="shared" si="3"/>
        <v>83</v>
      </c>
      <c r="B110" s="168"/>
      <c r="C110" s="79"/>
      <c r="D110" s="80"/>
      <c r="E110" s="81"/>
      <c r="F110" s="82"/>
      <c r="G110" s="83"/>
      <c r="H110" s="84" t="str">
        <f t="shared" ca="1" si="7"/>
        <v/>
      </c>
      <c r="I110" s="96"/>
      <c r="J110" s="90"/>
      <c r="N110" s="87"/>
      <c r="O110" s="88"/>
    </row>
    <row r="111" spans="1:15" ht="16.2" thickBot="1">
      <c r="A111" s="78">
        <f t="shared" si="3"/>
        <v>84</v>
      </c>
      <c r="B111" s="168"/>
      <c r="C111" s="79"/>
      <c r="D111" s="80"/>
      <c r="E111" s="81"/>
      <c r="F111" s="82"/>
      <c r="G111" s="83"/>
      <c r="H111" s="84" t="str">
        <f t="shared" ca="1" si="7"/>
        <v/>
      </c>
      <c r="I111" s="96"/>
      <c r="J111" s="90"/>
      <c r="N111" s="87"/>
      <c r="O111" s="88"/>
    </row>
    <row r="112" spans="1:15" ht="16.2" thickBot="1">
      <c r="A112" s="78">
        <f t="shared" si="3"/>
        <v>85</v>
      </c>
      <c r="B112" s="168"/>
      <c r="C112" s="79"/>
      <c r="D112" s="80"/>
      <c r="E112" s="81"/>
      <c r="F112" s="82"/>
      <c r="G112" s="83"/>
      <c r="H112" s="84" t="str">
        <f t="shared" ca="1" si="7"/>
        <v/>
      </c>
      <c r="I112" s="96"/>
      <c r="J112" s="90"/>
      <c r="N112" s="87"/>
      <c r="O112" s="88"/>
    </row>
    <row r="113" spans="1:15" ht="16.2" thickBot="1">
      <c r="A113" s="78">
        <f t="shared" si="3"/>
        <v>86</v>
      </c>
      <c r="B113" s="168"/>
      <c r="C113" s="79"/>
      <c r="D113" s="80"/>
      <c r="E113" s="81"/>
      <c r="F113" s="82"/>
      <c r="G113" s="83"/>
      <c r="H113" s="84" t="str">
        <f t="shared" ca="1" si="7"/>
        <v/>
      </c>
      <c r="I113" s="96"/>
      <c r="J113" s="90"/>
      <c r="N113" s="87"/>
      <c r="O113" s="88"/>
    </row>
    <row r="114" spans="1:15" ht="16.2" thickBot="1">
      <c r="A114" s="78">
        <f t="shared" si="3"/>
        <v>87</v>
      </c>
      <c r="B114" s="168"/>
      <c r="C114" s="79"/>
      <c r="D114" s="80"/>
      <c r="E114" s="81"/>
      <c r="F114" s="82"/>
      <c r="G114" s="83"/>
      <c r="H114" s="84" t="str">
        <f t="shared" ca="1" si="7"/>
        <v/>
      </c>
      <c r="I114" s="96"/>
      <c r="J114" s="90"/>
      <c r="N114" s="87"/>
      <c r="O114" s="88"/>
    </row>
    <row r="115" spans="1:15" ht="16.2" thickBot="1">
      <c r="A115" s="78">
        <f t="shared" si="3"/>
        <v>88</v>
      </c>
      <c r="B115" s="168"/>
      <c r="C115" s="79"/>
      <c r="D115" s="80"/>
      <c r="E115" s="81"/>
      <c r="F115" s="82"/>
      <c r="G115" s="83"/>
      <c r="H115" s="84" t="str">
        <f t="shared" ca="1" si="7"/>
        <v/>
      </c>
      <c r="I115" s="96"/>
      <c r="J115" s="90"/>
      <c r="N115" s="87"/>
      <c r="O115" s="88"/>
    </row>
    <row r="116" spans="1:15" ht="16.2" thickBot="1">
      <c r="A116" s="78">
        <f>A115+1</f>
        <v>89</v>
      </c>
      <c r="B116" s="168"/>
      <c r="C116" s="79"/>
      <c r="D116" s="80"/>
      <c r="E116" s="81"/>
      <c r="F116" s="82"/>
      <c r="G116" s="83"/>
      <c r="H116" s="84" t="str">
        <f t="shared" ca="1" si="7"/>
        <v/>
      </c>
      <c r="I116" s="96"/>
      <c r="J116" s="90"/>
      <c r="N116" s="87"/>
      <c r="O116" s="88"/>
    </row>
    <row r="117" spans="1:15" ht="16.2" thickBot="1">
      <c r="A117" s="78">
        <f>A116+1</f>
        <v>90</v>
      </c>
      <c r="B117" s="168"/>
      <c r="C117" s="79"/>
      <c r="D117" s="80"/>
      <c r="E117" s="81"/>
      <c r="F117" s="82"/>
      <c r="G117" s="83"/>
      <c r="H117" s="84" t="str">
        <f t="shared" ca="1" si="7"/>
        <v/>
      </c>
      <c r="I117" s="96"/>
      <c r="J117" s="90"/>
      <c r="N117" s="87"/>
      <c r="O117" s="88"/>
    </row>
  </sheetData>
  <sheetProtection algorithmName="SHA-512" hashValue="0jzkvYrMZ4KGPmnavnG6Io4Sj7nw7McplxfAbJOhFsQvaEkGGxZY1LGh0ByawfF0EhMoKY3gMtFyVPT/TKMNqQ==" saltValue="HfyOmd5yk/tGQq++KuflKg==" spinCount="100000" sheet="1" objects="1" scenarios="1" formatCells="0" selectLockedCells="1"/>
  <autoFilter ref="B11:H117" xr:uid="{00000000-0001-0000-0100-000000000000}"/>
  <mergeCells count="89">
    <mergeCell ref="A76:B76"/>
    <mergeCell ref="C76:D76"/>
    <mergeCell ref="F76:G76"/>
    <mergeCell ref="H76:I76"/>
    <mergeCell ref="A64:B64"/>
    <mergeCell ref="C64:D64"/>
    <mergeCell ref="F64:G64"/>
    <mergeCell ref="H64:I64"/>
    <mergeCell ref="A75:B75"/>
    <mergeCell ref="C75:D75"/>
    <mergeCell ref="F75:G75"/>
    <mergeCell ref="H75:I75"/>
    <mergeCell ref="A54:B54"/>
    <mergeCell ref="C54:D54"/>
    <mergeCell ref="F54:G54"/>
    <mergeCell ref="H54:I54"/>
    <mergeCell ref="A63:B63"/>
    <mergeCell ref="C63:D63"/>
    <mergeCell ref="F63:G63"/>
    <mergeCell ref="H63:I63"/>
    <mergeCell ref="A44:B44"/>
    <mergeCell ref="C44:D44"/>
    <mergeCell ref="F44:G44"/>
    <mergeCell ref="H44:I44"/>
    <mergeCell ref="A53:B53"/>
    <mergeCell ref="C53:D53"/>
    <mergeCell ref="F53:G53"/>
    <mergeCell ref="H53:I53"/>
    <mergeCell ref="A35:B35"/>
    <mergeCell ref="C35:D35"/>
    <mergeCell ref="F35:G35"/>
    <mergeCell ref="H35:I35"/>
    <mergeCell ref="A43:B43"/>
    <mergeCell ref="C43:D43"/>
    <mergeCell ref="F43:G43"/>
    <mergeCell ref="H43:I43"/>
    <mergeCell ref="A27:B27"/>
    <mergeCell ref="C27:D27"/>
    <mergeCell ref="F27:G27"/>
    <mergeCell ref="H27:I27"/>
    <mergeCell ref="A34:B34"/>
    <mergeCell ref="C34:D34"/>
    <mergeCell ref="F34:G34"/>
    <mergeCell ref="H34:I34"/>
    <mergeCell ref="A21:B21"/>
    <mergeCell ref="C21:D21"/>
    <mergeCell ref="F21:G21"/>
    <mergeCell ref="H21:I21"/>
    <mergeCell ref="A26:B26"/>
    <mergeCell ref="C26:D26"/>
    <mergeCell ref="F26:G26"/>
    <mergeCell ref="H26:I26"/>
    <mergeCell ref="A15:B15"/>
    <mergeCell ref="C15:D15"/>
    <mergeCell ref="F15:G15"/>
    <mergeCell ref="H15:I15"/>
    <mergeCell ref="A20:B20"/>
    <mergeCell ref="C20:D20"/>
    <mergeCell ref="F20:G20"/>
    <mergeCell ref="H20:I20"/>
    <mergeCell ref="A9:B9"/>
    <mergeCell ref="C9:D9"/>
    <mergeCell ref="E9:F9"/>
    <mergeCell ref="G9:I9"/>
    <mergeCell ref="A14:B14"/>
    <mergeCell ref="C14:D14"/>
    <mergeCell ref="F14:G14"/>
    <mergeCell ref="H14:I14"/>
    <mergeCell ref="A7:B8"/>
    <mergeCell ref="C7:D8"/>
    <mergeCell ref="E7:F7"/>
    <mergeCell ref="G7:I7"/>
    <mergeCell ref="E8:F8"/>
    <mergeCell ref="G8:I8"/>
    <mergeCell ref="A5:B5"/>
    <mergeCell ref="C5:D5"/>
    <mergeCell ref="E5:F5"/>
    <mergeCell ref="G5:I5"/>
    <mergeCell ref="A6:B6"/>
    <mergeCell ref="C6:D6"/>
    <mergeCell ref="E6:F6"/>
    <mergeCell ref="G6:I6"/>
    <mergeCell ref="H1:I1"/>
    <mergeCell ref="A2:I2"/>
    <mergeCell ref="C3:H3"/>
    <mergeCell ref="A4:B4"/>
    <mergeCell ref="C4:D4"/>
    <mergeCell ref="E4:F4"/>
    <mergeCell ref="G4:I4"/>
  </mergeCells>
  <conditionalFormatting sqref="C14:D15 C20:D21 C26:D27 C34:D35 C53:D54 C63:D64">
    <cfRule type="expression" dxfId="3" priority="4" stopIfTrue="1">
      <formula>ISERROR(SEARCH("name of ",$C14))</formula>
    </cfRule>
  </conditionalFormatting>
  <conditionalFormatting sqref="C43:D44">
    <cfRule type="expression" dxfId="2" priority="2" stopIfTrue="1">
      <formula>ISERROR(SEARCH("name of ",$C43))</formula>
    </cfRule>
  </conditionalFormatting>
  <conditionalFormatting sqref="N14 N26 N53 N75">
    <cfRule type="expression" dxfId="1" priority="3" stopIfTrue="1">
      <formula>ISERROR(SEARCH("please!",$N14))</formula>
    </cfRule>
  </conditionalFormatting>
  <conditionalFormatting sqref="N43">
    <cfRule type="expression" dxfId="0" priority="1" stopIfTrue="1">
      <formula>ISERROR(SEARCH("please!",$N43))</formula>
    </cfRule>
  </conditionalFormatting>
  <dataValidations count="8">
    <dataValidation type="list" allowBlank="1" showInputMessage="1" showErrorMessage="1" errorTitle="Invalid Grade" error="Please enter a valid grade - NDP1, NDP6, CLB1, E, F, Novice etc.  Use the picklist to see the grades available for this competition" sqref="G12:G13 G16:G19 G22:G25 G28:G33 G36:G42 G45:G52 G55:G62 G65:G74 G77:G117" xr:uid="{00000000-0002-0000-0100-000000000000}">
      <formula1>GradeDMT</formula1>
    </dataValidation>
    <dataValidation type="list" allowBlank="1" showInputMessage="1" showErrorMessage="1" sqref="C5:D6 C9:D9" xr:uid="{00000000-0002-0000-0100-000001000000}">
      <formula1>Clubnames</formula1>
    </dataValidation>
    <dataValidation type="list" allowBlank="1" showInputMessage="1" showErrorMessage="1" sqref="F63:G64 F20:G21 F44:G44 F34:G35" xr:uid="{00000000-0002-0000-0100-000002000000}">
      <formula1>Jobs</formula1>
    </dataValidation>
    <dataValidation type="list" allowBlank="1" showInputMessage="1" showErrorMessage="1" sqref="F75:G76 F53:G54 F14:G15 F43:G43 F26:G27" xr:uid="{00000000-0002-0000-0100-000003000000}">
      <formula1>Judges</formula1>
    </dataValidation>
    <dataValidation type="list" allowBlank="1" showInputMessage="1" showErrorMessage="1" sqref="H75:I75 H63 H53:I53 H43 H34 H26:I26 H20 H14:I14" xr:uid="{00000000-0002-0000-0100-000004000000}">
      <formula1>When</formula1>
    </dataValidation>
    <dataValidation type="list" allowBlank="1" showInputMessage="1" showErrorMessage="1" sqref="F77:F117 F65:F74 F55:F62 F16:F19 F12:F13 F45:F52 F22:F25 F36:F42 F28:F33" xr:uid="{00000000-0002-0000-0100-000005000000}">
      <formula1>Gender</formula1>
    </dataValidation>
    <dataValidation type="list" allowBlank="1" showInputMessage="1" showErrorMessage="1" sqref="I77:I117 I65:I74 I55:I62 I12:I13 I16:I19 I45:I52 I22:I25 I36:I42 I28:I33" xr:uid="{00000000-0002-0000-0100-000006000000}">
      <formula1>Teams</formula1>
    </dataValidation>
    <dataValidation type="whole" allowBlank="1" showInputMessage="1" showErrorMessage="1" errorTitle="Invalid Year" error="Please emter a year only_x000a_The gymnasts age must be within the rules of the event." prompt="Enter year of birth" sqref="E65:E74 E12:E13 E16:E19 E22:E25 E28:E33 E36:E42 E45:E52 E55:E62 E77:E117" xr:uid="{00000000-0002-0000-0100-000007000000}">
      <formula1>1940</formula1>
      <formula2>$I$3 - 4</formula2>
    </dataValidation>
  </dataValidations>
  <pageMargins left="0.75" right="0.75" top="0.65" bottom="0.61" header="0.5" footer="0.5"/>
  <pageSetup paperSize="9" scale="78" fitToHeight="2" orientation="portrait" horizontalDpi="4294967294"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53"/>
  <sheetViews>
    <sheetView workbookViewId="0">
      <selection activeCell="C8" sqref="C8"/>
    </sheetView>
  </sheetViews>
  <sheetFormatPr defaultColWidth="9.109375" defaultRowHeight="13.8"/>
  <cols>
    <col min="1" max="1" width="14" style="99" customWidth="1"/>
    <col min="2" max="2" width="17" style="99" customWidth="1"/>
    <col min="3" max="3" width="9.44140625" style="99" customWidth="1"/>
    <col min="4" max="4" width="5.33203125" style="99" customWidth="1"/>
    <col min="5" max="5" width="8.33203125" style="99" bestFit="1" customWidth="1"/>
    <col min="6" max="6" width="4.33203125" style="99" customWidth="1"/>
    <col min="7" max="7" width="21.77734375" style="99" customWidth="1"/>
    <col min="8" max="11" width="27.44140625" style="99" customWidth="1"/>
    <col min="12" max="16384" width="9.109375" style="100"/>
  </cols>
  <sheetData>
    <row r="1" spans="1:11" ht="21">
      <c r="A1" s="283" t="s">
        <v>36</v>
      </c>
      <c r="B1" s="283"/>
      <c r="C1" s="283"/>
      <c r="D1" s="283"/>
      <c r="E1" s="283"/>
      <c r="F1" s="283"/>
      <c r="G1" s="283"/>
      <c r="H1" s="283"/>
    </row>
    <row r="2" spans="1:11" ht="16.2" thickBot="1">
      <c r="A2" s="292"/>
      <c r="B2" s="292"/>
      <c r="C2" s="292"/>
      <c r="D2" s="292"/>
      <c r="E2" s="292"/>
      <c r="F2" s="292"/>
      <c r="G2" s="292"/>
      <c r="H2" s="292"/>
    </row>
    <row r="3" spans="1:11" s="104" customFormat="1" ht="15.6">
      <c r="A3" s="101" t="str">
        <f>Entries!A4</f>
        <v>Event</v>
      </c>
      <c r="B3" s="251" t="str">
        <f>Entries!C4</f>
        <v>NETTC Regional Qualifier 2</v>
      </c>
      <c r="C3" s="252"/>
      <c r="D3" s="102"/>
      <c r="E3" s="296" t="str">
        <f>Entries!E4</f>
        <v>Venue</v>
      </c>
      <c r="F3" s="296"/>
      <c r="G3" s="286" t="str">
        <f>IF(Entries!G4="","",Entries!G4)</f>
        <v>Penrith LC, Southend Rd, CA11 8JH</v>
      </c>
      <c r="H3" s="287"/>
      <c r="I3" s="103"/>
      <c r="J3" s="103"/>
      <c r="K3" s="103"/>
    </row>
    <row r="4" spans="1:11" ht="16.2" thickBot="1">
      <c r="A4" s="105" t="str">
        <f>Entries!A5</f>
        <v>Club</v>
      </c>
      <c r="B4" s="253" t="str">
        <f>IF(Entries!C5="","",Entries!C5)</f>
        <v/>
      </c>
      <c r="C4" s="254"/>
      <c r="D4" s="106"/>
      <c r="E4" s="272" t="str">
        <f>Entries!E5</f>
        <v>Date</v>
      </c>
      <c r="F4" s="272"/>
      <c r="G4" s="288" t="str">
        <f>IF(Entries!G5="","",Entries!G5)</f>
        <v>Sunday 22nd February 2026</v>
      </c>
      <c r="H4" s="289"/>
    </row>
    <row r="5" spans="1:11" ht="10.050000000000001" customHeight="1" thickBot="1">
      <c r="A5" s="107"/>
      <c r="B5" s="108"/>
      <c r="C5" s="109"/>
      <c r="D5" s="109"/>
      <c r="E5" s="109"/>
      <c r="F5" s="107"/>
      <c r="G5" s="110"/>
      <c r="H5" s="110"/>
    </row>
    <row r="6" spans="1:11" ht="15" customHeight="1" thickBot="1">
      <c r="A6" s="290" t="s">
        <v>37</v>
      </c>
      <c r="B6" s="291"/>
      <c r="C6" s="111">
        <f>108-COUNTBLANK(Entries!G$12:G$119)</f>
        <v>0</v>
      </c>
      <c r="D6" s="112" t="s">
        <v>38</v>
      </c>
      <c r="E6" s="113">
        <v>10</v>
      </c>
      <c r="F6" s="114" t="s">
        <v>39</v>
      </c>
      <c r="G6" s="115">
        <f xml:space="preserve"> E6*C6</f>
        <v>0</v>
      </c>
    </row>
    <row r="7" spans="1:11" ht="15" customHeight="1" thickBot="1">
      <c r="A7" s="264" t="s">
        <v>40</v>
      </c>
      <c r="B7" s="265"/>
      <c r="C7" s="116">
        <f>108-COUNTBLANK('Entries DMT'!G$12:G$119)</f>
        <v>0</v>
      </c>
      <c r="D7" s="117" t="s">
        <v>38</v>
      </c>
      <c r="E7" s="113">
        <v>10</v>
      </c>
      <c r="F7" s="118" t="s">
        <v>39</v>
      </c>
      <c r="G7" s="119">
        <f xml:space="preserve"> E7*C7</f>
        <v>0</v>
      </c>
    </row>
    <row r="8" spans="1:11" ht="15" customHeight="1">
      <c r="A8" s="264" t="s">
        <v>41</v>
      </c>
      <c r="B8" s="265"/>
      <c r="C8" s="155"/>
      <c r="D8" s="117" t="s">
        <v>38</v>
      </c>
      <c r="E8" s="113">
        <v>10</v>
      </c>
      <c r="F8" s="118" t="s">
        <v>39</v>
      </c>
      <c r="G8" s="119">
        <f xml:space="preserve"> E8*C8</f>
        <v>0</v>
      </c>
    </row>
    <row r="9" spans="1:11" ht="15" customHeight="1" thickBot="1">
      <c r="A9" s="293" t="s">
        <v>42</v>
      </c>
      <c r="B9" s="294"/>
      <c r="C9" s="294"/>
      <c r="D9" s="294"/>
      <c r="E9" s="294"/>
      <c r="F9" s="295"/>
      <c r="G9" s="120">
        <f>SUM(G6:G8)</f>
        <v>0</v>
      </c>
    </row>
    <row r="10" spans="1:11" ht="9.75" customHeight="1">
      <c r="A10" s="275"/>
      <c r="B10" s="275"/>
      <c r="C10" s="275"/>
      <c r="D10" s="275"/>
      <c r="E10" s="275"/>
      <c r="F10" s="275"/>
      <c r="G10" s="275"/>
      <c r="H10" s="275"/>
    </row>
    <row r="11" spans="1:11" ht="14.4" thickBot="1">
      <c r="A11" s="273" t="s">
        <v>43</v>
      </c>
      <c r="B11" s="274"/>
      <c r="C11" s="274"/>
      <c r="D11" s="274"/>
      <c r="E11" s="274"/>
      <c r="F11" s="274"/>
      <c r="G11" s="121"/>
      <c r="H11" s="121"/>
    </row>
    <row r="12" spans="1:11" ht="18" customHeight="1">
      <c r="A12" s="266"/>
      <c r="B12" s="267"/>
      <c r="C12" s="267"/>
      <c r="D12" s="267"/>
      <c r="E12" s="267"/>
      <c r="F12" s="267"/>
      <c r="G12" s="268"/>
      <c r="H12" s="121"/>
      <c r="I12" s="100"/>
      <c r="J12" s="100"/>
      <c r="K12" s="100"/>
    </row>
    <row r="13" spans="1:11" ht="18" customHeight="1">
      <c r="A13" s="269"/>
      <c r="B13" s="270"/>
      <c r="C13" s="270"/>
      <c r="D13" s="270"/>
      <c r="E13" s="270"/>
      <c r="F13" s="270"/>
      <c r="G13" s="271"/>
      <c r="H13" s="121"/>
      <c r="I13" s="100"/>
      <c r="J13" s="100"/>
      <c r="K13" s="100"/>
    </row>
    <row r="14" spans="1:11" ht="18" customHeight="1">
      <c r="A14" s="277"/>
      <c r="B14" s="270"/>
      <c r="C14" s="270"/>
      <c r="D14" s="270"/>
      <c r="E14" s="270"/>
      <c r="F14" s="270"/>
      <c r="G14" s="271"/>
      <c r="H14" s="121"/>
      <c r="I14" s="100"/>
      <c r="J14" s="100"/>
      <c r="K14" s="100"/>
    </row>
    <row r="15" spans="1:11" ht="18" customHeight="1">
      <c r="A15" s="277"/>
      <c r="B15" s="270"/>
      <c r="C15" s="270"/>
      <c r="D15" s="270"/>
      <c r="E15" s="270"/>
      <c r="F15" s="270"/>
      <c r="G15" s="271"/>
    </row>
    <row r="16" spans="1:11" ht="18" customHeight="1">
      <c r="A16" s="277"/>
      <c r="B16" s="270"/>
      <c r="C16" s="270"/>
      <c r="D16" s="270"/>
      <c r="E16" s="270"/>
      <c r="F16" s="270"/>
      <c r="G16" s="271"/>
    </row>
    <row r="17" spans="1:11" ht="18" customHeight="1" thickBot="1">
      <c r="A17" s="278"/>
      <c r="B17" s="279"/>
      <c r="C17" s="279"/>
      <c r="D17" s="279"/>
      <c r="E17" s="279"/>
      <c r="F17" s="279"/>
      <c r="G17" s="280"/>
    </row>
    <row r="18" spans="1:11" ht="18" customHeight="1">
      <c r="I18" s="100"/>
    </row>
    <row r="19" spans="1:11" ht="18.75" customHeight="1">
      <c r="A19" s="259" t="s">
        <v>44</v>
      </c>
      <c r="B19" s="259"/>
      <c r="C19" s="259"/>
      <c r="D19" s="259"/>
      <c r="E19" s="259"/>
      <c r="F19" s="259"/>
      <c r="G19" s="259"/>
      <c r="H19" s="259"/>
      <c r="I19" s="100"/>
    </row>
    <row r="20" spans="1:11" ht="14.4" thickBot="1"/>
    <row r="21" spans="1:11" ht="21" customHeight="1">
      <c r="A21" s="255" t="s">
        <v>45</v>
      </c>
      <c r="B21" s="256"/>
      <c r="C21" s="256"/>
      <c r="D21" s="256"/>
      <c r="E21" s="256"/>
      <c r="F21" s="256"/>
      <c r="G21" s="256"/>
      <c r="H21" s="257"/>
    </row>
    <row r="22" spans="1:11" s="123" customFormat="1" ht="170.25" customHeight="1">
      <c r="A22" s="258" t="s">
        <v>46</v>
      </c>
      <c r="B22" s="259"/>
      <c r="C22" s="259"/>
      <c r="D22" s="259"/>
      <c r="E22" s="259"/>
      <c r="F22" s="259"/>
      <c r="G22" s="259"/>
      <c r="H22" s="260"/>
      <c r="I22" s="99"/>
      <c r="J22" s="122"/>
      <c r="K22" s="122"/>
    </row>
    <row r="23" spans="1:11" s="123" customFormat="1" ht="34.5" customHeight="1" thickBot="1">
      <c r="A23" s="261" t="s">
        <v>47</v>
      </c>
      <c r="B23" s="262"/>
      <c r="C23" s="262"/>
      <c r="D23" s="262"/>
      <c r="E23" s="262"/>
      <c r="F23" s="262"/>
      <c r="G23" s="262"/>
      <c r="H23" s="263"/>
      <c r="I23" s="122"/>
      <c r="J23" s="122"/>
      <c r="K23" s="122"/>
    </row>
    <row r="24" spans="1:11" ht="24" customHeight="1"/>
    <row r="25" spans="1:11" ht="17.25" customHeight="1">
      <c r="A25" s="276" t="s">
        <v>48</v>
      </c>
      <c r="B25" s="276"/>
      <c r="C25" s="276"/>
      <c r="D25" s="276"/>
      <c r="E25" s="276"/>
      <c r="F25" s="276"/>
      <c r="G25" s="276"/>
      <c r="H25" s="276"/>
    </row>
    <row r="26" spans="1:11" ht="15" hidden="1" customHeight="1">
      <c r="A26" s="107"/>
      <c r="B26" s="107"/>
      <c r="C26" s="107"/>
      <c r="D26" s="107"/>
      <c r="E26" s="107"/>
      <c r="F26" s="107"/>
      <c r="G26" s="107"/>
      <c r="H26" s="107"/>
    </row>
    <row r="27" spans="1:11" ht="33" customHeight="1">
      <c r="A27" s="259" t="s">
        <v>741</v>
      </c>
      <c r="B27" s="259"/>
      <c r="C27" s="259"/>
      <c r="D27" s="259"/>
      <c r="E27" s="259"/>
      <c r="F27" s="259"/>
      <c r="G27" s="259"/>
      <c r="H27" s="259"/>
    </row>
    <row r="28" spans="1:11" ht="15" hidden="1" customHeight="1">
      <c r="A28" s="124"/>
      <c r="B28" s="124"/>
      <c r="C28" s="124"/>
      <c r="D28" s="124"/>
      <c r="E28" s="124"/>
      <c r="F28" s="124"/>
      <c r="G28" s="124"/>
      <c r="H28" s="124"/>
    </row>
    <row r="29" spans="1:11" ht="15" customHeight="1">
      <c r="A29" s="259" t="s">
        <v>49</v>
      </c>
      <c r="B29" s="259"/>
      <c r="C29" s="259"/>
      <c r="D29" s="259"/>
      <c r="E29" s="259"/>
      <c r="F29" s="259"/>
      <c r="G29" s="259"/>
      <c r="H29" s="259"/>
    </row>
    <row r="30" spans="1:11" ht="15.6">
      <c r="A30" s="125"/>
      <c r="B30" s="125"/>
    </row>
    <row r="31" spans="1:11" ht="18" customHeight="1">
      <c r="A31" s="276" t="s">
        <v>50</v>
      </c>
      <c r="B31" s="276"/>
      <c r="C31" s="276"/>
      <c r="D31" s="276"/>
      <c r="E31" s="276"/>
      <c r="F31" s="276"/>
      <c r="G31" s="276"/>
      <c r="H31" s="276"/>
    </row>
    <row r="32" spans="1:11" ht="15.6" hidden="1">
      <c r="A32" s="107"/>
      <c r="B32" s="107"/>
      <c r="C32" s="107"/>
      <c r="D32" s="107"/>
      <c r="E32" s="107"/>
      <c r="F32" s="107"/>
      <c r="G32" s="107"/>
      <c r="H32" s="107"/>
    </row>
    <row r="33" spans="1:8" ht="15.6">
      <c r="A33" s="284" t="s">
        <v>51</v>
      </c>
      <c r="B33" s="284"/>
      <c r="C33" s="285"/>
      <c r="D33" s="285"/>
      <c r="E33" s="285"/>
      <c r="F33" s="285"/>
      <c r="G33" s="285"/>
    </row>
    <row r="34" spans="1:8" ht="15.6" hidden="1">
      <c r="A34" s="125"/>
      <c r="B34" s="125"/>
    </row>
    <row r="35" spans="1:8" ht="15.6">
      <c r="A35" s="259" t="s">
        <v>52</v>
      </c>
      <c r="B35" s="259"/>
      <c r="C35" s="259"/>
      <c r="D35" s="259"/>
      <c r="E35" s="259"/>
      <c r="F35" s="259"/>
      <c r="G35" s="259"/>
    </row>
    <row r="36" spans="1:8" ht="15.6" hidden="1">
      <c r="A36" s="122"/>
      <c r="B36" s="122"/>
      <c r="C36" s="122"/>
      <c r="D36" s="122"/>
      <c r="E36" s="122"/>
      <c r="F36" s="122"/>
      <c r="G36" s="122"/>
    </row>
    <row r="37" spans="1:8" ht="15" customHeight="1">
      <c r="A37" s="259" t="s">
        <v>53</v>
      </c>
      <c r="B37" s="259"/>
      <c r="C37" s="259"/>
      <c r="D37" s="259"/>
      <c r="E37" s="259"/>
      <c r="F37" s="259"/>
      <c r="G37" s="259"/>
      <c r="H37" s="259"/>
    </row>
    <row r="38" spans="1:8" ht="17.25" customHeight="1">
      <c r="A38" s="125"/>
      <c r="B38" s="125"/>
    </row>
    <row r="39" spans="1:8" ht="17.25" customHeight="1">
      <c r="A39" s="276" t="s">
        <v>54</v>
      </c>
      <c r="B39" s="276"/>
    </row>
    <row r="40" spans="1:8" ht="15.6">
      <c r="A40" s="259" t="s">
        <v>55</v>
      </c>
      <c r="B40" s="259"/>
      <c r="C40" s="259"/>
      <c r="D40" s="259"/>
      <c r="E40" s="259"/>
      <c r="F40" s="259"/>
      <c r="G40" s="259"/>
      <c r="H40" s="259"/>
    </row>
    <row r="41" spans="1:8" ht="15.6">
      <c r="A41" s="259" t="s">
        <v>56</v>
      </c>
      <c r="B41" s="259"/>
      <c r="C41" s="259"/>
      <c r="D41" s="259"/>
      <c r="E41" s="259"/>
      <c r="F41" s="259"/>
      <c r="G41" s="259"/>
      <c r="H41" s="259"/>
    </row>
    <row r="42" spans="1:8" ht="16.05" customHeight="1">
      <c r="A42" s="259" t="s">
        <v>739</v>
      </c>
      <c r="B42" s="259"/>
      <c r="C42" s="259"/>
      <c r="D42" s="259"/>
      <c r="E42" s="259"/>
      <c r="F42" s="259"/>
      <c r="G42" s="259"/>
      <c r="H42" s="259"/>
    </row>
    <row r="43" spans="1:8" ht="16.05" customHeight="1">
      <c r="A43" s="259"/>
      <c r="B43" s="259"/>
      <c r="C43" s="259"/>
      <c r="D43" s="259"/>
      <c r="E43" s="259"/>
      <c r="F43" s="259"/>
      <c r="G43" s="259"/>
      <c r="H43" s="259"/>
    </row>
    <row r="44" spans="1:8" ht="15.6">
      <c r="A44" s="259" t="s">
        <v>57</v>
      </c>
      <c r="B44" s="259"/>
      <c r="C44" s="259"/>
      <c r="D44" s="259"/>
      <c r="E44" s="259"/>
      <c r="F44" s="259"/>
      <c r="G44" s="259"/>
      <c r="H44" s="259"/>
    </row>
    <row r="45" spans="1:8" ht="15.6">
      <c r="A45" s="259" t="s">
        <v>58</v>
      </c>
      <c r="B45" s="259"/>
      <c r="C45" s="259"/>
      <c r="D45" s="259"/>
      <c r="E45" s="259"/>
      <c r="F45" s="259"/>
      <c r="G45" s="259"/>
      <c r="H45" s="259"/>
    </row>
    <row r="46" spans="1:8" ht="15.6">
      <c r="A46" s="259" t="s">
        <v>59</v>
      </c>
      <c r="B46" s="259"/>
      <c r="C46" s="259"/>
      <c r="D46" s="259"/>
      <c r="E46" s="259"/>
      <c r="F46" s="259"/>
      <c r="G46" s="259"/>
      <c r="H46" s="259"/>
    </row>
    <row r="47" spans="1:8" ht="15.6">
      <c r="A47" s="259" t="s">
        <v>60</v>
      </c>
      <c r="B47" s="259"/>
      <c r="C47" s="259"/>
      <c r="D47" s="259"/>
      <c r="E47" s="259"/>
      <c r="F47" s="259"/>
      <c r="G47" s="259"/>
      <c r="H47" s="259"/>
    </row>
    <row r="48" spans="1:8" ht="15.6">
      <c r="A48" s="259" t="s">
        <v>61</v>
      </c>
      <c r="B48" s="259"/>
      <c r="C48" s="259"/>
      <c r="D48" s="259"/>
      <c r="E48" s="259"/>
      <c r="F48" s="259"/>
      <c r="G48" s="259"/>
      <c r="H48" s="259"/>
    </row>
    <row r="49" spans="1:8" ht="17.25" customHeight="1"/>
    <row r="50" spans="1:8" ht="32.25" customHeight="1" thickBot="1">
      <c r="A50" s="282" t="s">
        <v>62</v>
      </c>
      <c r="B50" s="282"/>
      <c r="C50" s="281"/>
      <c r="D50" s="281"/>
      <c r="E50" s="281"/>
      <c r="F50" s="281"/>
      <c r="G50" s="281"/>
      <c r="H50" s="99" t="s">
        <v>63</v>
      </c>
    </row>
    <row r="51" spans="1:8" ht="26.25" customHeight="1">
      <c r="A51" s="126"/>
      <c r="B51" s="126"/>
      <c r="C51" s="127"/>
      <c r="D51" s="127"/>
      <c r="E51" s="127"/>
    </row>
    <row r="52" spans="1:8" ht="16.2" thickBot="1">
      <c r="A52" s="128" t="s">
        <v>64</v>
      </c>
      <c r="B52" s="281"/>
      <c r="C52" s="281"/>
      <c r="D52" s="281"/>
      <c r="E52" s="281"/>
      <c r="F52" s="281"/>
      <c r="G52" s="128" t="s">
        <v>65</v>
      </c>
      <c r="H52" s="129"/>
    </row>
    <row r="53" spans="1:8" ht="15.6">
      <c r="A53" s="130"/>
      <c r="B53" s="130"/>
      <c r="C53" s="127"/>
      <c r="D53" s="127"/>
      <c r="E53" s="127"/>
    </row>
  </sheetData>
  <sheetProtection algorithmName="SHA-512" hashValue="FM55WE/N4ary+gzfcNeSLyqYRZ+5Tf+zxUuo7sMFRJklfGa5lwAoPv0EQ00S9XKtk1scmRcQffzkapzUy+HI8w==" saltValue="TpbKh7EowfoKMUkCIA9mMQ==" spinCount="100000" sheet="1" selectLockedCells="1"/>
  <mergeCells count="43">
    <mergeCell ref="A1:H1"/>
    <mergeCell ref="A47:H47"/>
    <mergeCell ref="A37:H37"/>
    <mergeCell ref="A27:H27"/>
    <mergeCell ref="A29:H29"/>
    <mergeCell ref="A31:H31"/>
    <mergeCell ref="A33:G33"/>
    <mergeCell ref="A35:G35"/>
    <mergeCell ref="G3:H3"/>
    <mergeCell ref="G4:H4"/>
    <mergeCell ref="A14:G14"/>
    <mergeCell ref="A19:H19"/>
    <mergeCell ref="A6:B6"/>
    <mergeCell ref="A2:H2"/>
    <mergeCell ref="A9:F9"/>
    <mergeCell ref="E3:F3"/>
    <mergeCell ref="B52:F52"/>
    <mergeCell ref="A44:H44"/>
    <mergeCell ref="A39:B39"/>
    <mergeCell ref="A48:H48"/>
    <mergeCell ref="A50:B50"/>
    <mergeCell ref="A46:H46"/>
    <mergeCell ref="A40:H40"/>
    <mergeCell ref="A41:H41"/>
    <mergeCell ref="A42:H43"/>
    <mergeCell ref="A45:H45"/>
    <mergeCell ref="A25:H25"/>
    <mergeCell ref="A15:G15"/>
    <mergeCell ref="A16:G16"/>
    <mergeCell ref="A17:G17"/>
    <mergeCell ref="C50:G50"/>
    <mergeCell ref="B3:C3"/>
    <mergeCell ref="B4:C4"/>
    <mergeCell ref="A21:H21"/>
    <mergeCell ref="A22:H22"/>
    <mergeCell ref="A23:H23"/>
    <mergeCell ref="A8:B8"/>
    <mergeCell ref="A12:G12"/>
    <mergeCell ref="A13:G13"/>
    <mergeCell ref="E4:F4"/>
    <mergeCell ref="A11:F11"/>
    <mergeCell ref="A10:H10"/>
    <mergeCell ref="A7:B7"/>
  </mergeCells>
  <phoneticPr fontId="3" type="noConversion"/>
  <pageMargins left="0.74803149606299213" right="0.74803149606299213" top="0.39370078740157483" bottom="0.98425196850393704" header="0.31496062992125984" footer="0.51181102362204722"/>
  <pageSetup paperSize="9" scale="85" orientation="portrait" horizontalDpi="4294967294"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152400</xdr:colOff>
                    <xdr:row>22</xdr:row>
                    <xdr:rowOff>60960</xdr:rowOff>
                  </from>
                  <to>
                    <xdr:col>0</xdr:col>
                    <xdr:colOff>670560</xdr:colOff>
                    <xdr:row>22</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0"/>
  <sheetViews>
    <sheetView topLeftCell="A6" zoomScaleNormal="100" workbookViewId="0">
      <selection activeCell="A2" sqref="A2:E2"/>
    </sheetView>
  </sheetViews>
  <sheetFormatPr defaultColWidth="9.109375" defaultRowHeight="13.8"/>
  <cols>
    <col min="1" max="1" width="35.6640625" style="132" customWidth="1"/>
    <col min="2" max="2" width="60.6640625" style="132" customWidth="1"/>
    <col min="3" max="3" width="10.6640625" style="132" customWidth="1"/>
    <col min="4" max="4" width="24.6640625" style="132" customWidth="1"/>
    <col min="5" max="5" width="2.6640625" style="132" hidden="1" customWidth="1"/>
    <col min="6" max="16384" width="9.109375" style="132"/>
  </cols>
  <sheetData>
    <row r="1" spans="1:5" ht="39.75" customHeight="1">
      <c r="A1" s="299" t="s">
        <v>66</v>
      </c>
      <c r="B1" s="299"/>
      <c r="C1" s="141"/>
      <c r="D1" s="142" t="s">
        <v>67</v>
      </c>
      <c r="E1" s="131"/>
    </row>
    <row r="2" spans="1:5" ht="119.25" customHeight="1">
      <c r="A2" s="297" t="s">
        <v>68</v>
      </c>
      <c r="B2" s="297"/>
      <c r="C2" s="297"/>
      <c r="D2" s="297"/>
      <c r="E2" s="297"/>
    </row>
    <row r="3" spans="1:5" s="133" customFormat="1" ht="22.05" customHeight="1">
      <c r="A3" s="304" t="s">
        <v>69</v>
      </c>
      <c r="B3" s="304"/>
      <c r="C3" s="304"/>
      <c r="D3" s="304"/>
      <c r="E3" s="304"/>
    </row>
    <row r="4" spans="1:5" ht="45.75" customHeight="1">
      <c r="A4" s="297" t="s">
        <v>70</v>
      </c>
      <c r="B4" s="297"/>
      <c r="C4" s="297"/>
      <c r="D4" s="297"/>
      <c r="E4" s="297"/>
    </row>
    <row r="5" spans="1:5" s="134" customFormat="1" ht="22.05" customHeight="1">
      <c r="A5" s="302" t="s">
        <v>71</v>
      </c>
      <c r="B5" s="302"/>
      <c r="C5" s="302"/>
      <c r="D5" s="302"/>
      <c r="E5" s="302"/>
    </row>
    <row r="6" spans="1:5" ht="57" customHeight="1">
      <c r="A6" s="297" t="s">
        <v>72</v>
      </c>
      <c r="B6" s="297"/>
      <c r="C6" s="297"/>
      <c r="D6" s="297"/>
      <c r="E6" s="297"/>
    </row>
    <row r="7" spans="1:5" s="134" customFormat="1" ht="22.05" customHeight="1">
      <c r="A7" s="302" t="s">
        <v>73</v>
      </c>
      <c r="B7" s="302"/>
      <c r="C7" s="302"/>
      <c r="D7" s="302"/>
      <c r="E7" s="302"/>
    </row>
    <row r="8" spans="1:5" ht="39" customHeight="1">
      <c r="A8" s="297" t="s">
        <v>74</v>
      </c>
      <c r="B8" s="297"/>
      <c r="C8" s="297"/>
      <c r="D8" s="297"/>
      <c r="E8" s="297"/>
    </row>
    <row r="9" spans="1:5" ht="66.75" customHeight="1">
      <c r="A9" s="297" t="s">
        <v>75</v>
      </c>
      <c r="B9" s="297"/>
      <c r="C9" s="297"/>
      <c r="D9" s="297"/>
      <c r="E9" s="297"/>
    </row>
    <row r="10" spans="1:5" s="134" customFormat="1" ht="22.05" customHeight="1">
      <c r="A10" s="302" t="s">
        <v>76</v>
      </c>
      <c r="B10" s="302"/>
      <c r="C10" s="302"/>
      <c r="D10" s="302"/>
      <c r="E10" s="302"/>
    </row>
    <row r="11" spans="1:5" ht="61.5" customHeight="1">
      <c r="A11" s="297" t="s">
        <v>77</v>
      </c>
      <c r="B11" s="297"/>
      <c r="C11" s="297"/>
      <c r="D11" s="297"/>
      <c r="E11" s="297"/>
    </row>
    <row r="12" spans="1:5" ht="104.25" customHeight="1">
      <c r="A12" s="297" t="s">
        <v>78</v>
      </c>
      <c r="B12" s="297"/>
      <c r="C12" s="297"/>
      <c r="D12" s="297"/>
      <c r="E12" s="297"/>
    </row>
    <row r="13" spans="1:5" s="134" customFormat="1" ht="22.05" customHeight="1">
      <c r="A13" s="302" t="s">
        <v>79</v>
      </c>
      <c r="B13" s="302"/>
      <c r="C13" s="302"/>
      <c r="D13" s="302"/>
      <c r="E13" s="302"/>
    </row>
    <row r="14" spans="1:5" ht="37.5" customHeight="1">
      <c r="A14" s="297" t="s">
        <v>80</v>
      </c>
      <c r="B14" s="297"/>
      <c r="C14" s="297"/>
      <c r="D14" s="297"/>
      <c r="E14" s="297"/>
    </row>
    <row r="15" spans="1:5" s="134" customFormat="1" ht="22.05" customHeight="1">
      <c r="A15" s="302" t="s">
        <v>81</v>
      </c>
      <c r="B15" s="302"/>
      <c r="C15" s="302"/>
      <c r="D15" s="302"/>
      <c r="E15" s="302"/>
    </row>
    <row r="16" spans="1:5" ht="36" customHeight="1">
      <c r="A16" s="297" t="s">
        <v>82</v>
      </c>
      <c r="B16" s="297"/>
      <c r="C16" s="297"/>
      <c r="D16" s="297"/>
      <c r="E16" s="297"/>
    </row>
    <row r="17" spans="1:5" s="134" customFormat="1" ht="22.05" customHeight="1">
      <c r="A17" s="302" t="s">
        <v>83</v>
      </c>
      <c r="B17" s="302"/>
      <c r="C17" s="302"/>
      <c r="D17" s="302"/>
      <c r="E17" s="302"/>
    </row>
    <row r="18" spans="1:5" ht="84.75" customHeight="1">
      <c r="A18" s="297" t="s">
        <v>84</v>
      </c>
      <c r="B18" s="297"/>
      <c r="C18" s="297"/>
      <c r="D18" s="297"/>
      <c r="E18" s="297"/>
    </row>
    <row r="19" spans="1:5" s="134" customFormat="1" ht="22.05" customHeight="1">
      <c r="A19" s="302" t="s">
        <v>85</v>
      </c>
      <c r="B19" s="302"/>
      <c r="C19" s="302"/>
      <c r="D19" s="302"/>
      <c r="E19" s="302"/>
    </row>
    <row r="20" spans="1:5" ht="130.5" customHeight="1">
      <c r="A20" s="297" t="s">
        <v>86</v>
      </c>
      <c r="B20" s="297"/>
      <c r="C20" s="297"/>
      <c r="D20" s="297"/>
      <c r="E20" s="297"/>
    </row>
    <row r="21" spans="1:5" s="134" customFormat="1" ht="22.05" customHeight="1">
      <c r="A21" s="302" t="s">
        <v>87</v>
      </c>
      <c r="B21" s="302"/>
      <c r="C21" s="302"/>
      <c r="D21" s="302"/>
      <c r="E21" s="302"/>
    </row>
    <row r="22" spans="1:5" ht="36.75" customHeight="1">
      <c r="A22" s="297" t="s">
        <v>88</v>
      </c>
      <c r="B22" s="297"/>
      <c r="C22" s="297"/>
      <c r="D22" s="297"/>
      <c r="E22" s="297"/>
    </row>
    <row r="23" spans="1:5" s="134" customFormat="1" ht="22.05" customHeight="1">
      <c r="A23" s="302" t="s">
        <v>89</v>
      </c>
      <c r="B23" s="302"/>
      <c r="C23" s="302"/>
      <c r="D23" s="302"/>
      <c r="E23" s="302"/>
    </row>
    <row r="24" spans="1:5" ht="37.5" customHeight="1">
      <c r="A24" s="297" t="s">
        <v>90</v>
      </c>
      <c r="B24" s="297"/>
      <c r="C24" s="297"/>
      <c r="D24" s="297"/>
      <c r="E24" s="297"/>
    </row>
    <row r="25" spans="1:5" ht="15" customHeight="1">
      <c r="A25" s="297" t="s">
        <v>91</v>
      </c>
      <c r="B25" s="297"/>
      <c r="C25" s="297"/>
      <c r="D25" s="297"/>
      <c r="E25" s="297"/>
    </row>
    <row r="26" spans="1:5" s="134" customFormat="1" ht="22.05" customHeight="1">
      <c r="A26" s="302" t="s">
        <v>92</v>
      </c>
      <c r="B26" s="302"/>
      <c r="C26" s="302"/>
      <c r="D26" s="302"/>
      <c r="E26" s="302"/>
    </row>
    <row r="27" spans="1:5" ht="37.5" customHeight="1">
      <c r="A27" s="297" t="s">
        <v>93</v>
      </c>
      <c r="B27" s="297"/>
      <c r="C27" s="297"/>
      <c r="D27" s="297"/>
      <c r="E27" s="297"/>
    </row>
    <row r="28" spans="1:5" ht="22.05" customHeight="1">
      <c r="A28" s="302" t="s">
        <v>94</v>
      </c>
      <c r="B28" s="302"/>
      <c r="C28" s="302"/>
      <c r="D28" s="302"/>
      <c r="E28" s="302"/>
    </row>
    <row r="29" spans="1:5" ht="28.5" customHeight="1">
      <c r="A29" s="300" t="s">
        <v>95</v>
      </c>
      <c r="B29" s="301"/>
      <c r="C29" s="301"/>
      <c r="D29" s="301"/>
      <c r="E29" s="135"/>
    </row>
    <row r="30" spans="1:5" ht="64.5" customHeight="1">
      <c r="A30" s="297" t="s">
        <v>96</v>
      </c>
      <c r="B30" s="297"/>
      <c r="C30" s="297"/>
      <c r="D30" s="297"/>
      <c r="E30" s="297"/>
    </row>
    <row r="31" spans="1:5" ht="36" customHeight="1">
      <c r="A31" s="136" t="s">
        <v>97</v>
      </c>
      <c r="B31" s="303"/>
      <c r="C31" s="303"/>
      <c r="D31" s="303"/>
      <c r="E31" s="137"/>
    </row>
    <row r="32" spans="1:5" s="140" customFormat="1" ht="36" customHeight="1">
      <c r="A32" s="136" t="s">
        <v>98</v>
      </c>
      <c r="B32" s="138"/>
      <c r="C32" s="136" t="s">
        <v>99</v>
      </c>
      <c r="D32" s="138"/>
      <c r="E32" s="139"/>
    </row>
    <row r="33" spans="1:5" ht="36" customHeight="1">
      <c r="A33" s="136" t="s">
        <v>100</v>
      </c>
      <c r="B33" s="298"/>
      <c r="C33" s="298"/>
      <c r="D33" s="298"/>
      <c r="E33" s="137"/>
    </row>
    <row r="34" spans="1:5" s="140" customFormat="1" ht="36" customHeight="1">
      <c r="A34" s="136" t="s">
        <v>101</v>
      </c>
      <c r="B34" s="138"/>
      <c r="C34" s="136" t="s">
        <v>99</v>
      </c>
      <c r="D34" s="138"/>
      <c r="E34" s="139"/>
    </row>
    <row r="35" spans="1:5" ht="36" customHeight="1"/>
    <row r="36" spans="1:5" ht="36" customHeight="1"/>
    <row r="37" spans="1:5" ht="36" customHeight="1"/>
    <row r="38" spans="1:5" ht="36" customHeight="1"/>
    <row r="39" spans="1:5" ht="36" customHeight="1"/>
    <row r="40" spans="1:5" ht="36" customHeight="1"/>
  </sheetData>
  <sheetProtection algorithmName="SHA-512" hashValue="9hpPxOS/H/p/QYxwXjhJX1Ep3QoB+Mxal0kYO6aKZQQ/eVAKgTWmjxpG6dEgI5IRHetr+m4nRXPNREzI0F2cvQ==" saltValue="xO27ItY1WKxTN0Wii/b5bQ==" spinCount="100000" sheet="1" objects="1" scenarios="1"/>
  <mergeCells count="32">
    <mergeCell ref="A12:E12"/>
    <mergeCell ref="A2:E2"/>
    <mergeCell ref="A3:E3"/>
    <mergeCell ref="A5:E5"/>
    <mergeCell ref="A4:E4"/>
    <mergeCell ref="A6:E6"/>
    <mergeCell ref="A7:E7"/>
    <mergeCell ref="A8:E8"/>
    <mergeCell ref="A9:E9"/>
    <mergeCell ref="A10:E10"/>
    <mergeCell ref="A11:E11"/>
    <mergeCell ref="A15:E15"/>
    <mergeCell ref="A17:E17"/>
    <mergeCell ref="A14:E14"/>
    <mergeCell ref="A16:E16"/>
    <mergeCell ref="A18:E18"/>
    <mergeCell ref="A30:E30"/>
    <mergeCell ref="B33:D33"/>
    <mergeCell ref="A1:B1"/>
    <mergeCell ref="A29:D29"/>
    <mergeCell ref="A25:E25"/>
    <mergeCell ref="A28:E28"/>
    <mergeCell ref="A26:E26"/>
    <mergeCell ref="A27:E27"/>
    <mergeCell ref="B31:D31"/>
    <mergeCell ref="A19:E19"/>
    <mergeCell ref="A20:E20"/>
    <mergeCell ref="A21:E21"/>
    <mergeCell ref="A22:E22"/>
    <mergeCell ref="A23:E23"/>
    <mergeCell ref="A24:E24"/>
    <mergeCell ref="A13:E13"/>
  </mergeCells>
  <pageMargins left="0.70866141732283472" right="0.70866141732283472" top="0.74803149606299213" bottom="0.74803149606299213" header="0.31496062992125984" footer="0.31496062992125984"/>
  <pageSetup paperSize="9" scale="69" fitToHeight="0" orientation="portrait" r:id="rId1"/>
  <rowBreaks count="1" manualBreakCount="1">
    <brk id="2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36"/>
  <sheetViews>
    <sheetView zoomScale="130" zoomScaleNormal="130" workbookViewId="0">
      <selection activeCell="B4" sqref="B4"/>
    </sheetView>
  </sheetViews>
  <sheetFormatPr defaultColWidth="9.109375" defaultRowHeight="13.8"/>
  <cols>
    <col min="1" max="1" width="4" style="100" customWidth="1"/>
    <col min="2" max="2" width="96" style="100" customWidth="1"/>
    <col min="3" max="16384" width="9.109375" style="100"/>
  </cols>
  <sheetData>
    <row r="1" spans="1:2" ht="21">
      <c r="B1" s="143" t="s">
        <v>102</v>
      </c>
    </row>
    <row r="2" spans="1:2">
      <c r="A2" s="305" t="s">
        <v>103</v>
      </c>
      <c r="B2" s="306"/>
    </row>
    <row r="3" spans="1:2">
      <c r="A3" s="100">
        <v>1</v>
      </c>
      <c r="B3" s="144" t="s">
        <v>104</v>
      </c>
    </row>
    <row r="4" spans="1:2">
      <c r="A4" s="100">
        <v>2</v>
      </c>
      <c r="B4" s="144" t="s">
        <v>105</v>
      </c>
    </row>
    <row r="5" spans="1:2">
      <c r="A5" s="100">
        <v>3</v>
      </c>
      <c r="B5" s="144" t="s">
        <v>106</v>
      </c>
    </row>
    <row r="6" spans="1:2">
      <c r="A6" s="100">
        <v>4</v>
      </c>
      <c r="B6" s="144" t="s">
        <v>107</v>
      </c>
    </row>
    <row r="8" spans="1:2" ht="26.25" customHeight="1">
      <c r="A8" s="307" t="s">
        <v>108</v>
      </c>
      <c r="B8" s="308"/>
    </row>
    <row r="10" spans="1:2">
      <c r="A10" s="305" t="s">
        <v>109</v>
      </c>
      <c r="B10" s="306"/>
    </row>
    <row r="11" spans="1:2">
      <c r="A11" s="100">
        <v>1</v>
      </c>
      <c r="B11" s="144" t="s">
        <v>110</v>
      </c>
    </row>
    <row r="12" spans="1:2">
      <c r="A12" s="100">
        <v>2</v>
      </c>
      <c r="B12" s="144" t="s">
        <v>111</v>
      </c>
    </row>
    <row r="13" spans="1:2">
      <c r="A13" s="100">
        <v>3</v>
      </c>
      <c r="B13" s="144" t="s">
        <v>112</v>
      </c>
    </row>
    <row r="14" spans="1:2">
      <c r="A14" s="100">
        <v>4</v>
      </c>
      <c r="B14" s="144" t="s">
        <v>113</v>
      </c>
    </row>
    <row r="15" spans="1:2">
      <c r="A15" s="100">
        <v>5</v>
      </c>
      <c r="B15" s="144" t="s">
        <v>114</v>
      </c>
    </row>
    <row r="16" spans="1:2">
      <c r="A16" s="100">
        <v>6</v>
      </c>
      <c r="B16" s="144" t="s">
        <v>115</v>
      </c>
    </row>
    <row r="17" spans="1:2">
      <c r="A17" s="100">
        <v>7</v>
      </c>
      <c r="B17" s="144" t="s">
        <v>116</v>
      </c>
    </row>
    <row r="18" spans="1:2">
      <c r="A18" s="100">
        <v>8</v>
      </c>
      <c r="B18" s="144" t="s">
        <v>117</v>
      </c>
    </row>
    <row r="19" spans="1:2">
      <c r="A19" s="100">
        <v>9</v>
      </c>
      <c r="B19" s="144" t="s">
        <v>118</v>
      </c>
    </row>
    <row r="20" spans="1:2">
      <c r="A20" s="100">
        <v>10</v>
      </c>
      <c r="B20" s="144" t="s">
        <v>119</v>
      </c>
    </row>
    <row r="21" spans="1:2" ht="27.6">
      <c r="A21" s="100">
        <v>11</v>
      </c>
      <c r="B21" s="99" t="s">
        <v>120</v>
      </c>
    </row>
    <row r="22" spans="1:2" ht="27.6">
      <c r="B22" s="145" t="s">
        <v>121</v>
      </c>
    </row>
    <row r="23" spans="1:2">
      <c r="B23" s="146" t="s">
        <v>122</v>
      </c>
    </row>
    <row r="25" spans="1:2">
      <c r="A25" s="305" t="s">
        <v>103</v>
      </c>
      <c r="B25" s="306"/>
    </row>
    <row r="26" spans="1:2">
      <c r="A26" s="100">
        <v>1</v>
      </c>
      <c r="B26" s="144" t="s">
        <v>123</v>
      </c>
    </row>
    <row r="27" spans="1:2">
      <c r="A27" s="100">
        <v>2</v>
      </c>
      <c r="B27" s="144" t="s">
        <v>124</v>
      </c>
    </row>
    <row r="28" spans="1:2" ht="29.25" customHeight="1">
      <c r="A28" s="100">
        <v>3</v>
      </c>
      <c r="B28" s="99" t="s">
        <v>125</v>
      </c>
    </row>
    <row r="29" spans="1:2" ht="28.5" customHeight="1">
      <c r="A29" s="100">
        <v>4</v>
      </c>
      <c r="B29" s="99" t="s">
        <v>126</v>
      </c>
    </row>
    <row r="30" spans="1:2" ht="91.5" customHeight="1">
      <c r="A30" s="100">
        <v>5</v>
      </c>
      <c r="B30" s="99" t="s">
        <v>127</v>
      </c>
    </row>
    <row r="31" spans="1:2" ht="69">
      <c r="A31" s="100">
        <v>6</v>
      </c>
      <c r="B31" s="99" t="s">
        <v>128</v>
      </c>
    </row>
    <row r="32" spans="1:2" ht="204.75" customHeight="1">
      <c r="A32" s="100">
        <v>7</v>
      </c>
      <c r="B32" s="99" t="s">
        <v>129</v>
      </c>
    </row>
    <row r="33" spans="1:2" ht="66" customHeight="1">
      <c r="A33" s="100">
        <v>8</v>
      </c>
      <c r="B33" s="99" t="s">
        <v>130</v>
      </c>
    </row>
    <row r="34" spans="1:2" ht="27.6">
      <c r="A34" s="100">
        <v>9</v>
      </c>
      <c r="B34" s="99" t="s">
        <v>131</v>
      </c>
    </row>
    <row r="36" spans="1:2">
      <c r="B36" s="99" t="s">
        <v>132</v>
      </c>
    </row>
  </sheetData>
  <sheetProtection algorithmName="SHA-512" hashValue="mP8cKoBTQJPLa2pBQqZHO0HvPCFs5PcAeqUzYk7m9v8GH9NIL64KeNb0fFf3qLOLMc7eWWzxFWvzgFAu5zzZEQ==" saltValue="cw3YOHsM54Qb1APqD6FOzQ==" spinCount="100000" sheet="1" selectLockedCells="1"/>
  <mergeCells count="4">
    <mergeCell ref="A2:B2"/>
    <mergeCell ref="A10:B10"/>
    <mergeCell ref="A25:B25"/>
    <mergeCell ref="A8:B8"/>
  </mergeCells>
  <phoneticPr fontId="3" type="noConversion"/>
  <pageMargins left="0.75" right="0.75" top="1" bottom="1" header="0.5" footer="0.5"/>
  <pageSetup paperSize="9" scale="79" orientation="portrait" horizontalDpi="4294967294"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02"/>
  <sheetViews>
    <sheetView workbookViewId="0">
      <selection activeCell="A8" sqref="A8"/>
    </sheetView>
  </sheetViews>
  <sheetFormatPr defaultColWidth="9.109375" defaultRowHeight="13.2"/>
  <cols>
    <col min="1" max="1" width="19.44140625" style="3" bestFit="1" customWidth="1"/>
    <col min="2" max="2" width="44.44140625" style="3" customWidth="1"/>
    <col min="3" max="3" width="15.109375" style="4" customWidth="1"/>
    <col min="4" max="4" width="28.6640625" style="4" bestFit="1" customWidth="1"/>
    <col min="5" max="5" width="23.6640625" style="4" customWidth="1"/>
    <col min="6" max="6" width="24.33203125" style="4" customWidth="1"/>
    <col min="7" max="7" width="36" style="4" customWidth="1"/>
    <col min="8" max="8" width="23.109375" style="4" bestFit="1" customWidth="1"/>
    <col min="9" max="9" width="114.6640625" style="3" customWidth="1"/>
    <col min="10" max="16384" width="9.109375" style="3"/>
  </cols>
  <sheetData>
    <row r="1" spans="1:9" s="19" customFormat="1" ht="17.399999999999999">
      <c r="A1" s="17" t="s">
        <v>7</v>
      </c>
      <c r="B1" s="18" t="s">
        <v>11</v>
      </c>
      <c r="C1" s="5" t="s">
        <v>133</v>
      </c>
      <c r="D1" s="5" t="s">
        <v>9</v>
      </c>
      <c r="E1" s="5" t="s">
        <v>134</v>
      </c>
      <c r="F1" s="5" t="s">
        <v>135</v>
      </c>
      <c r="G1" s="5" t="s">
        <v>136</v>
      </c>
      <c r="H1" s="5" t="s">
        <v>137</v>
      </c>
    </row>
    <row r="2" spans="1:9" s="19" customFormat="1" ht="17.399999999999999">
      <c r="A2" s="17" t="s">
        <v>728</v>
      </c>
      <c r="B2" s="18" t="s">
        <v>138</v>
      </c>
      <c r="C2" s="5" t="s">
        <v>138</v>
      </c>
      <c r="D2" s="5" t="s">
        <v>138</v>
      </c>
      <c r="E2" s="5" t="s">
        <v>138</v>
      </c>
      <c r="F2" s="5" t="s">
        <v>138</v>
      </c>
      <c r="G2" s="5" t="s">
        <v>138</v>
      </c>
      <c r="H2" s="16" t="s">
        <v>138</v>
      </c>
    </row>
    <row r="3" spans="1:9">
      <c r="A3" s="37" t="s">
        <v>729</v>
      </c>
      <c r="B3" s="38"/>
      <c r="C3" s="39"/>
      <c r="D3" s="40"/>
      <c r="E3" s="40"/>
      <c r="F3" s="40"/>
      <c r="G3" s="40"/>
      <c r="H3" s="40"/>
    </row>
    <row r="4" spans="1:9">
      <c r="A4" s="37" t="s">
        <v>731</v>
      </c>
      <c r="B4" s="38"/>
      <c r="C4" s="39"/>
      <c r="D4" s="40"/>
      <c r="E4" s="40"/>
      <c r="F4" s="40"/>
      <c r="G4" s="40"/>
      <c r="H4" s="40"/>
    </row>
    <row r="5" spans="1:9">
      <c r="A5" s="37" t="s">
        <v>730</v>
      </c>
      <c r="B5" s="38"/>
      <c r="C5" s="39"/>
      <c r="D5" s="40"/>
      <c r="E5" s="40"/>
      <c r="F5" s="40"/>
      <c r="G5" s="40"/>
      <c r="H5" s="40"/>
    </row>
    <row r="6" spans="1:9">
      <c r="A6" s="37" t="s">
        <v>732</v>
      </c>
      <c r="B6" s="38"/>
      <c r="C6" s="39"/>
      <c r="D6" s="40"/>
      <c r="E6" s="40"/>
      <c r="F6" s="40"/>
      <c r="G6" s="40"/>
      <c r="H6" s="40"/>
    </row>
    <row r="7" spans="1:9">
      <c r="A7" s="37" t="s">
        <v>738</v>
      </c>
      <c r="B7" s="38"/>
      <c r="C7" s="39"/>
      <c r="D7" s="40"/>
      <c r="E7" s="40"/>
      <c r="F7" s="40"/>
      <c r="G7" s="40"/>
      <c r="H7" s="40"/>
    </row>
    <row r="8" spans="1:9">
      <c r="A8" s="37" t="s">
        <v>733</v>
      </c>
      <c r="B8" s="38"/>
      <c r="C8" s="39"/>
      <c r="D8" s="40"/>
      <c r="E8" s="40"/>
      <c r="F8" s="40"/>
      <c r="G8" s="40"/>
      <c r="H8" s="40"/>
    </row>
    <row r="9" spans="1:9">
      <c r="A9" s="37" t="s">
        <v>734</v>
      </c>
      <c r="B9" s="38"/>
      <c r="C9" s="39"/>
      <c r="D9" s="40"/>
      <c r="E9" s="40"/>
      <c r="F9" s="40"/>
      <c r="G9" s="40"/>
      <c r="H9" s="40"/>
    </row>
    <row r="10" spans="1:9">
      <c r="A10" s="37" t="s">
        <v>735</v>
      </c>
      <c r="B10" s="38"/>
      <c r="C10" s="39"/>
      <c r="D10" s="40"/>
      <c r="E10" s="40"/>
      <c r="F10" s="40"/>
      <c r="G10" s="40"/>
      <c r="H10" s="40"/>
    </row>
    <row r="11" spans="1:9">
      <c r="A11" s="37" t="s">
        <v>736</v>
      </c>
      <c r="B11" s="38"/>
      <c r="C11" s="39"/>
      <c r="D11" s="40"/>
      <c r="E11" s="40"/>
      <c r="F11" s="40"/>
      <c r="G11" s="40"/>
      <c r="H11" s="40"/>
    </row>
    <row r="12" spans="1:9">
      <c r="A12" s="37" t="s">
        <v>737</v>
      </c>
      <c r="B12" s="38"/>
      <c r="C12" s="39"/>
      <c r="D12" s="40"/>
      <c r="E12" s="40"/>
      <c r="F12" s="40"/>
      <c r="G12" s="40"/>
      <c r="H12" s="40"/>
      <c r="I12" s="43"/>
    </row>
    <row r="13" spans="1:9">
      <c r="A13" s="37"/>
      <c r="B13" s="38"/>
      <c r="C13" s="39"/>
      <c r="D13" s="40"/>
      <c r="E13" s="40"/>
      <c r="F13" s="40"/>
      <c r="G13" s="40"/>
      <c r="H13" s="40"/>
    </row>
    <row r="14" spans="1:9">
      <c r="A14" s="37"/>
      <c r="B14" s="38"/>
      <c r="C14" s="39"/>
      <c r="D14" s="40"/>
      <c r="E14" s="40"/>
      <c r="F14" s="40"/>
      <c r="G14" s="40"/>
      <c r="H14" s="40"/>
    </row>
    <row r="15" spans="1:9">
      <c r="A15" s="37"/>
      <c r="B15" s="38"/>
      <c r="C15" s="39"/>
      <c r="D15" s="40"/>
      <c r="E15" s="40"/>
      <c r="F15" s="40"/>
      <c r="G15" s="40"/>
      <c r="H15" s="40"/>
    </row>
    <row r="16" spans="1:9">
      <c r="A16" s="37"/>
      <c r="B16" s="38"/>
      <c r="C16" s="39"/>
      <c r="D16" s="40"/>
      <c r="E16" s="40"/>
      <c r="F16" s="40"/>
      <c r="G16" s="40"/>
      <c r="H16" s="40"/>
      <c r="I16" s="43"/>
    </row>
    <row r="17" spans="1:8">
      <c r="A17" s="37"/>
      <c r="B17" s="38"/>
      <c r="C17" s="39"/>
      <c r="D17" s="40"/>
      <c r="E17" s="40"/>
      <c r="F17" s="40"/>
      <c r="G17" s="40"/>
      <c r="H17" s="40"/>
    </row>
    <row r="18" spans="1:8">
      <c r="A18" s="37"/>
      <c r="B18" s="38"/>
      <c r="C18" s="39"/>
      <c r="D18" s="40"/>
      <c r="E18" s="40"/>
      <c r="F18" s="40"/>
      <c r="G18" s="40"/>
      <c r="H18" s="40"/>
    </row>
    <row r="19" spans="1:8">
      <c r="A19" s="37"/>
      <c r="B19" s="38"/>
      <c r="C19" s="39"/>
      <c r="D19" s="40"/>
      <c r="E19" s="40"/>
      <c r="F19" s="40"/>
      <c r="G19" s="40"/>
      <c r="H19" s="40"/>
    </row>
    <row r="20" spans="1:8">
      <c r="A20" s="37"/>
      <c r="B20" s="38"/>
      <c r="C20" s="39"/>
      <c r="D20" s="40"/>
      <c r="E20" s="40"/>
      <c r="F20" s="40"/>
      <c r="G20" s="40"/>
      <c r="H20" s="40"/>
    </row>
    <row r="21" spans="1:8">
      <c r="A21" s="37"/>
      <c r="B21" s="38"/>
      <c r="C21" s="39"/>
      <c r="D21" s="40"/>
      <c r="E21" s="40"/>
      <c r="F21" s="40"/>
      <c r="G21" s="40"/>
      <c r="H21" s="40"/>
    </row>
    <row r="22" spans="1:8">
      <c r="A22" s="37"/>
      <c r="B22" s="38"/>
      <c r="C22" s="39"/>
      <c r="D22" s="40"/>
      <c r="E22" s="40"/>
      <c r="F22" s="40"/>
      <c r="G22" s="40"/>
      <c r="H22" s="40"/>
    </row>
    <row r="23" spans="1:8">
      <c r="A23" s="37"/>
      <c r="B23" s="38"/>
      <c r="C23" s="39"/>
      <c r="D23" s="40"/>
      <c r="E23" s="40"/>
      <c r="F23" s="40"/>
      <c r="G23" s="40"/>
      <c r="H23" s="40"/>
    </row>
    <row r="24" spans="1:8">
      <c r="A24" s="37"/>
      <c r="B24" s="38"/>
      <c r="C24" s="39"/>
      <c r="D24" s="40"/>
      <c r="E24" s="40"/>
      <c r="F24" s="40"/>
      <c r="G24" s="40"/>
      <c r="H24" s="40"/>
    </row>
    <row r="25" spans="1:8">
      <c r="A25" s="37"/>
      <c r="B25" s="38"/>
      <c r="C25" s="39"/>
      <c r="D25" s="40"/>
      <c r="E25" s="40"/>
      <c r="F25" s="40"/>
      <c r="G25" s="40"/>
      <c r="H25" s="40"/>
    </row>
    <row r="26" spans="1:8">
      <c r="A26" s="37"/>
      <c r="B26" s="38"/>
      <c r="C26" s="39"/>
      <c r="D26" s="40"/>
      <c r="E26" s="40"/>
      <c r="F26" s="40"/>
      <c r="G26" s="40"/>
      <c r="H26" s="40"/>
    </row>
    <row r="27" spans="1:8">
      <c r="A27" s="37" t="s">
        <v>139</v>
      </c>
      <c r="B27" s="38" t="s">
        <v>140</v>
      </c>
      <c r="C27" s="39" t="s">
        <v>141</v>
      </c>
      <c r="D27" s="40" t="s">
        <v>142</v>
      </c>
      <c r="E27" s="40">
        <v>444025</v>
      </c>
      <c r="F27" s="40" t="s">
        <v>143</v>
      </c>
      <c r="G27" s="40" t="s">
        <v>144</v>
      </c>
      <c r="H27" s="40"/>
    </row>
    <row r="28" spans="1:8">
      <c r="A28" s="37" t="s">
        <v>145</v>
      </c>
      <c r="B28" s="38" t="s">
        <v>146</v>
      </c>
      <c r="C28" s="39" t="s">
        <v>147</v>
      </c>
      <c r="D28" s="40" t="s">
        <v>148</v>
      </c>
      <c r="E28" s="40">
        <v>444026</v>
      </c>
      <c r="F28" s="40" t="s">
        <v>149</v>
      </c>
      <c r="G28" s="40" t="s">
        <v>150</v>
      </c>
      <c r="H28" s="40"/>
    </row>
    <row r="29" spans="1:8">
      <c r="A29" s="37" t="s">
        <v>151</v>
      </c>
      <c r="B29" s="38" t="s">
        <v>152</v>
      </c>
      <c r="C29" s="39" t="s">
        <v>153</v>
      </c>
      <c r="D29" s="40" t="s">
        <v>154</v>
      </c>
      <c r="E29" s="40">
        <v>444027</v>
      </c>
      <c r="F29" s="40" t="s">
        <v>155</v>
      </c>
      <c r="G29" s="40" t="s">
        <v>156</v>
      </c>
      <c r="H29" s="40"/>
    </row>
    <row r="30" spans="1:8">
      <c r="A30" s="37" t="s">
        <v>157</v>
      </c>
      <c r="B30" s="38" t="s">
        <v>158</v>
      </c>
      <c r="C30" s="39" t="s">
        <v>159</v>
      </c>
      <c r="D30" s="40" t="s">
        <v>160</v>
      </c>
      <c r="E30" s="40">
        <v>444028</v>
      </c>
      <c r="F30" s="40" t="s">
        <v>161</v>
      </c>
      <c r="G30" s="40" t="s">
        <v>162</v>
      </c>
      <c r="H30" s="40"/>
    </row>
    <row r="31" spans="1:8">
      <c r="A31" s="37" t="s">
        <v>163</v>
      </c>
      <c r="B31" s="38" t="s">
        <v>164</v>
      </c>
      <c r="C31" s="39" t="s">
        <v>165</v>
      </c>
      <c r="D31" s="40" t="s">
        <v>166</v>
      </c>
      <c r="E31" s="40">
        <v>444029</v>
      </c>
      <c r="F31" s="40" t="s">
        <v>167</v>
      </c>
      <c r="G31" s="40" t="s">
        <v>168</v>
      </c>
      <c r="H31" s="40"/>
    </row>
    <row r="32" spans="1:8">
      <c r="A32" s="37" t="s">
        <v>169</v>
      </c>
      <c r="B32" s="38" t="s">
        <v>170</v>
      </c>
      <c r="C32" s="39" t="s">
        <v>171</v>
      </c>
      <c r="D32" s="40" t="s">
        <v>172</v>
      </c>
      <c r="E32" s="40">
        <v>444030</v>
      </c>
      <c r="F32" s="40" t="s">
        <v>173</v>
      </c>
      <c r="G32" s="40" t="s">
        <v>174</v>
      </c>
      <c r="H32" s="40"/>
    </row>
    <row r="33" spans="1:8">
      <c r="A33" s="37" t="s">
        <v>175</v>
      </c>
      <c r="B33" s="38" t="s">
        <v>176</v>
      </c>
      <c r="C33" s="39" t="s">
        <v>177</v>
      </c>
      <c r="D33" s="40" t="s">
        <v>178</v>
      </c>
      <c r="E33" s="40">
        <v>444031</v>
      </c>
      <c r="F33" s="40" t="s">
        <v>179</v>
      </c>
      <c r="G33" s="40" t="s">
        <v>180</v>
      </c>
      <c r="H33" s="40"/>
    </row>
    <row r="34" spans="1:8">
      <c r="A34" s="37" t="s">
        <v>181</v>
      </c>
      <c r="B34" s="38" t="s">
        <v>182</v>
      </c>
      <c r="C34" s="39" t="s">
        <v>183</v>
      </c>
      <c r="D34" s="40" t="s">
        <v>184</v>
      </c>
      <c r="E34" s="40">
        <v>444032</v>
      </c>
      <c r="F34" s="40" t="s">
        <v>185</v>
      </c>
      <c r="G34" s="40" t="s">
        <v>186</v>
      </c>
      <c r="H34" s="40"/>
    </row>
    <row r="35" spans="1:8">
      <c r="A35" s="37" t="s">
        <v>187</v>
      </c>
      <c r="B35" s="38" t="s">
        <v>188</v>
      </c>
      <c r="C35" s="39" t="s">
        <v>189</v>
      </c>
      <c r="D35" s="40" t="s">
        <v>190</v>
      </c>
      <c r="E35" s="40">
        <v>444033</v>
      </c>
      <c r="F35" s="40" t="s">
        <v>191</v>
      </c>
      <c r="G35" s="40" t="s">
        <v>192</v>
      </c>
      <c r="H35" s="40"/>
    </row>
    <row r="36" spans="1:8">
      <c r="A36" s="37" t="s">
        <v>193</v>
      </c>
      <c r="B36" s="38" t="s">
        <v>194</v>
      </c>
      <c r="C36" s="39" t="s">
        <v>195</v>
      </c>
      <c r="D36" s="40" t="s">
        <v>196</v>
      </c>
      <c r="E36" s="40">
        <v>444034</v>
      </c>
      <c r="F36" s="40" t="s">
        <v>197</v>
      </c>
      <c r="G36" s="40" t="s">
        <v>198</v>
      </c>
      <c r="H36" s="40"/>
    </row>
    <row r="37" spans="1:8">
      <c r="A37" s="37" t="s">
        <v>199</v>
      </c>
      <c r="B37" s="38" t="s">
        <v>200</v>
      </c>
      <c r="C37" s="39" t="s">
        <v>201</v>
      </c>
      <c r="D37" s="40" t="s">
        <v>202</v>
      </c>
      <c r="E37" s="40">
        <v>444035</v>
      </c>
      <c r="F37" s="40" t="s">
        <v>203</v>
      </c>
      <c r="G37" s="40" t="s">
        <v>204</v>
      </c>
      <c r="H37" s="40"/>
    </row>
    <row r="38" spans="1:8">
      <c r="A38" s="37" t="s">
        <v>205</v>
      </c>
      <c r="B38" s="38" t="s">
        <v>206</v>
      </c>
      <c r="C38" s="39" t="s">
        <v>207</v>
      </c>
      <c r="D38" s="40" t="s">
        <v>208</v>
      </c>
      <c r="E38" s="40">
        <v>444036</v>
      </c>
      <c r="F38" s="40" t="s">
        <v>209</v>
      </c>
      <c r="G38" s="40" t="s">
        <v>210</v>
      </c>
      <c r="H38" s="40"/>
    </row>
    <row r="39" spans="1:8">
      <c r="A39" s="37" t="s">
        <v>211</v>
      </c>
      <c r="B39" s="38" t="s">
        <v>212</v>
      </c>
      <c r="C39" s="39" t="s">
        <v>213</v>
      </c>
      <c r="D39" s="40" t="s">
        <v>214</v>
      </c>
      <c r="E39" s="40">
        <v>444037</v>
      </c>
      <c r="F39" s="40" t="s">
        <v>215</v>
      </c>
      <c r="G39" s="40" t="s">
        <v>216</v>
      </c>
      <c r="H39" s="40"/>
    </row>
    <row r="40" spans="1:8">
      <c r="A40" s="37" t="s">
        <v>217</v>
      </c>
      <c r="B40" s="38" t="s">
        <v>218</v>
      </c>
      <c r="C40" s="39" t="s">
        <v>219</v>
      </c>
      <c r="D40" s="40" t="s">
        <v>220</v>
      </c>
      <c r="E40" s="40">
        <v>444038</v>
      </c>
      <c r="F40" s="40" t="s">
        <v>221</v>
      </c>
      <c r="G40" s="40" t="s">
        <v>222</v>
      </c>
      <c r="H40" s="40"/>
    </row>
    <row r="41" spans="1:8">
      <c r="A41" s="37" t="s">
        <v>223</v>
      </c>
      <c r="B41" s="38" t="s">
        <v>224</v>
      </c>
      <c r="C41" s="39" t="s">
        <v>225</v>
      </c>
      <c r="D41" s="40" t="s">
        <v>226</v>
      </c>
      <c r="E41" s="40">
        <v>444039</v>
      </c>
      <c r="F41" s="40" t="s">
        <v>227</v>
      </c>
      <c r="G41" s="40" t="s">
        <v>228</v>
      </c>
      <c r="H41" s="40"/>
    </row>
    <row r="42" spans="1:8">
      <c r="A42" s="37" t="s">
        <v>229</v>
      </c>
      <c r="B42" s="38" t="s">
        <v>230</v>
      </c>
      <c r="C42" s="39" t="s">
        <v>231</v>
      </c>
      <c r="D42" s="40" t="s">
        <v>232</v>
      </c>
      <c r="E42" s="40">
        <v>444040</v>
      </c>
      <c r="F42" s="40" t="s">
        <v>233</v>
      </c>
      <c r="G42" s="40" t="s">
        <v>234</v>
      </c>
      <c r="H42" s="40"/>
    </row>
    <row r="43" spans="1:8">
      <c r="A43" s="37" t="s">
        <v>235</v>
      </c>
      <c r="B43" s="38" t="s">
        <v>236</v>
      </c>
      <c r="C43" s="39" t="s">
        <v>237</v>
      </c>
      <c r="D43" s="40" t="s">
        <v>238</v>
      </c>
      <c r="E43" s="40">
        <v>444041</v>
      </c>
      <c r="F43" s="40" t="s">
        <v>239</v>
      </c>
      <c r="G43" s="40" t="s">
        <v>240</v>
      </c>
      <c r="H43" s="40"/>
    </row>
    <row r="44" spans="1:8">
      <c r="A44" s="37" t="s">
        <v>241</v>
      </c>
      <c r="B44" s="38" t="s">
        <v>242</v>
      </c>
      <c r="C44" s="39" t="s">
        <v>243</v>
      </c>
      <c r="D44" s="40" t="s">
        <v>244</v>
      </c>
      <c r="E44" s="40">
        <v>444042</v>
      </c>
      <c r="F44" s="40" t="s">
        <v>245</v>
      </c>
      <c r="G44" s="40" t="s">
        <v>246</v>
      </c>
      <c r="H44" s="40"/>
    </row>
    <row r="45" spans="1:8">
      <c r="A45" s="37" t="s">
        <v>247</v>
      </c>
      <c r="B45" s="38" t="s">
        <v>248</v>
      </c>
      <c r="C45" s="39" t="s">
        <v>249</v>
      </c>
      <c r="D45" s="40" t="s">
        <v>250</v>
      </c>
      <c r="E45" s="40">
        <v>444043</v>
      </c>
      <c r="F45" s="40" t="s">
        <v>251</v>
      </c>
      <c r="G45" s="40" t="s">
        <v>252</v>
      </c>
      <c r="H45" s="40"/>
    </row>
    <row r="46" spans="1:8">
      <c r="A46" s="37" t="s">
        <v>253</v>
      </c>
      <c r="B46" s="38" t="s">
        <v>254</v>
      </c>
      <c r="C46" s="39" t="s">
        <v>255</v>
      </c>
      <c r="D46" s="40" t="s">
        <v>256</v>
      </c>
      <c r="E46" s="40">
        <v>444044</v>
      </c>
      <c r="F46" s="40" t="s">
        <v>257</v>
      </c>
      <c r="G46" s="40" t="s">
        <v>258</v>
      </c>
      <c r="H46" s="40"/>
    </row>
    <row r="47" spans="1:8">
      <c r="A47" s="37" t="s">
        <v>259</v>
      </c>
      <c r="B47" s="38" t="s">
        <v>260</v>
      </c>
      <c r="C47" s="39" t="s">
        <v>261</v>
      </c>
      <c r="D47" s="40" t="s">
        <v>262</v>
      </c>
      <c r="E47" s="40">
        <v>444045</v>
      </c>
      <c r="F47" s="40" t="s">
        <v>263</v>
      </c>
      <c r="G47" s="40" t="s">
        <v>264</v>
      </c>
      <c r="H47" s="40"/>
    </row>
    <row r="48" spans="1:8">
      <c r="A48" s="37" t="s">
        <v>265</v>
      </c>
      <c r="B48" s="38" t="s">
        <v>266</v>
      </c>
      <c r="C48" s="39" t="s">
        <v>267</v>
      </c>
      <c r="D48" s="40" t="s">
        <v>268</v>
      </c>
      <c r="E48" s="40">
        <v>444046</v>
      </c>
      <c r="F48" s="40" t="s">
        <v>269</v>
      </c>
      <c r="G48" s="40" t="s">
        <v>270</v>
      </c>
      <c r="H48" s="40"/>
    </row>
    <row r="49" spans="1:8">
      <c r="A49" s="37" t="s">
        <v>271</v>
      </c>
      <c r="B49" s="38" t="s">
        <v>272</v>
      </c>
      <c r="C49" s="39" t="s">
        <v>273</v>
      </c>
      <c r="D49" s="40" t="s">
        <v>274</v>
      </c>
      <c r="E49" s="40">
        <v>444047</v>
      </c>
      <c r="F49" s="40" t="s">
        <v>275</v>
      </c>
      <c r="G49" s="40" t="s">
        <v>276</v>
      </c>
      <c r="H49" s="40"/>
    </row>
    <row r="50" spans="1:8">
      <c r="A50" s="37" t="s">
        <v>277</v>
      </c>
      <c r="B50" s="38" t="s">
        <v>278</v>
      </c>
      <c r="C50" s="39" t="s">
        <v>279</v>
      </c>
      <c r="D50" s="40" t="s">
        <v>280</v>
      </c>
      <c r="E50" s="40">
        <v>444048</v>
      </c>
      <c r="F50" s="40" t="s">
        <v>281</v>
      </c>
      <c r="G50" s="40" t="s">
        <v>282</v>
      </c>
      <c r="H50" s="40"/>
    </row>
    <row r="51" spans="1:8">
      <c r="A51" s="37" t="s">
        <v>283</v>
      </c>
      <c r="B51" s="38" t="s">
        <v>284</v>
      </c>
      <c r="C51" s="39" t="s">
        <v>285</v>
      </c>
      <c r="D51" s="40" t="s">
        <v>286</v>
      </c>
      <c r="E51" s="40">
        <v>444049</v>
      </c>
      <c r="F51" s="40" t="s">
        <v>287</v>
      </c>
      <c r="G51" s="40" t="s">
        <v>288</v>
      </c>
      <c r="H51" s="40"/>
    </row>
    <row r="52" spans="1:8">
      <c r="A52" s="37" t="s">
        <v>289</v>
      </c>
      <c r="B52" s="38" t="s">
        <v>290</v>
      </c>
      <c r="C52" s="39" t="s">
        <v>291</v>
      </c>
      <c r="D52" s="40" t="s">
        <v>292</v>
      </c>
      <c r="E52" s="40">
        <v>444050</v>
      </c>
      <c r="F52" s="40" t="s">
        <v>293</v>
      </c>
      <c r="G52" s="40" t="s">
        <v>294</v>
      </c>
      <c r="H52" s="40"/>
    </row>
    <row r="53" spans="1:8">
      <c r="A53" s="37" t="s">
        <v>295</v>
      </c>
      <c r="B53" s="38" t="s">
        <v>296</v>
      </c>
      <c r="C53" s="39" t="s">
        <v>297</v>
      </c>
      <c r="D53" s="40" t="s">
        <v>298</v>
      </c>
      <c r="E53" s="40">
        <v>444051</v>
      </c>
      <c r="F53" s="40" t="s">
        <v>299</v>
      </c>
      <c r="G53" s="40" t="s">
        <v>300</v>
      </c>
      <c r="H53" s="40"/>
    </row>
    <row r="54" spans="1:8">
      <c r="A54" s="37" t="s">
        <v>301</v>
      </c>
      <c r="B54" s="38" t="s">
        <v>302</v>
      </c>
      <c r="C54" s="39" t="s">
        <v>303</v>
      </c>
      <c r="D54" s="40" t="s">
        <v>304</v>
      </c>
      <c r="E54" s="40">
        <v>444052</v>
      </c>
      <c r="F54" s="40" t="s">
        <v>305</v>
      </c>
      <c r="G54" s="40" t="s">
        <v>306</v>
      </c>
      <c r="H54" s="40"/>
    </row>
    <row r="55" spans="1:8">
      <c r="A55" s="37" t="s">
        <v>307</v>
      </c>
      <c r="B55" s="38" t="s">
        <v>308</v>
      </c>
      <c r="C55" s="39" t="s">
        <v>309</v>
      </c>
      <c r="D55" s="40" t="s">
        <v>310</v>
      </c>
      <c r="E55" s="40">
        <v>444053</v>
      </c>
      <c r="F55" s="40" t="s">
        <v>311</v>
      </c>
      <c r="G55" s="40" t="s">
        <v>312</v>
      </c>
      <c r="H55" s="40"/>
    </row>
    <row r="56" spans="1:8">
      <c r="A56" s="37" t="s">
        <v>313</v>
      </c>
      <c r="B56" s="38" t="s">
        <v>314</v>
      </c>
      <c r="C56" s="39" t="s">
        <v>315</v>
      </c>
      <c r="D56" s="40" t="s">
        <v>316</v>
      </c>
      <c r="E56" s="40">
        <v>444054</v>
      </c>
      <c r="F56" s="40" t="s">
        <v>317</v>
      </c>
      <c r="G56" s="40" t="s">
        <v>318</v>
      </c>
      <c r="H56" s="40"/>
    </row>
    <row r="57" spans="1:8">
      <c r="A57" s="37" t="s">
        <v>319</v>
      </c>
      <c r="B57" s="38" t="s">
        <v>320</v>
      </c>
      <c r="C57" s="39" t="s">
        <v>321</v>
      </c>
      <c r="D57" s="40" t="s">
        <v>322</v>
      </c>
      <c r="E57" s="40">
        <v>444055</v>
      </c>
      <c r="F57" s="40" t="s">
        <v>323</v>
      </c>
      <c r="G57" s="40" t="s">
        <v>324</v>
      </c>
      <c r="H57" s="40"/>
    </row>
    <row r="58" spans="1:8">
      <c r="A58" s="37" t="s">
        <v>325</v>
      </c>
      <c r="B58" s="38" t="s">
        <v>326</v>
      </c>
      <c r="C58" s="39" t="s">
        <v>327</v>
      </c>
      <c r="D58" s="40" t="s">
        <v>328</v>
      </c>
      <c r="E58" s="40">
        <v>444056</v>
      </c>
      <c r="F58" s="40" t="s">
        <v>329</v>
      </c>
      <c r="G58" s="40" t="s">
        <v>330</v>
      </c>
      <c r="H58" s="40"/>
    </row>
    <row r="59" spans="1:8">
      <c r="A59" s="37" t="s">
        <v>331</v>
      </c>
      <c r="B59" s="38" t="s">
        <v>332</v>
      </c>
      <c r="C59" s="39" t="s">
        <v>333</v>
      </c>
      <c r="D59" s="40" t="s">
        <v>334</v>
      </c>
      <c r="E59" s="40">
        <v>444057</v>
      </c>
      <c r="F59" s="40" t="s">
        <v>335</v>
      </c>
      <c r="G59" s="40" t="s">
        <v>336</v>
      </c>
      <c r="H59" s="40"/>
    </row>
    <row r="60" spans="1:8">
      <c r="A60" s="37" t="s">
        <v>337</v>
      </c>
      <c r="B60" s="38" t="s">
        <v>338</v>
      </c>
      <c r="C60" s="39" t="s">
        <v>339</v>
      </c>
      <c r="D60" s="40" t="s">
        <v>340</v>
      </c>
      <c r="E60" s="40">
        <v>444058</v>
      </c>
      <c r="F60" s="40" t="s">
        <v>341</v>
      </c>
      <c r="G60" s="40" t="s">
        <v>342</v>
      </c>
      <c r="H60" s="40"/>
    </row>
    <row r="61" spans="1:8">
      <c r="A61" s="37" t="s">
        <v>343</v>
      </c>
      <c r="B61" s="38" t="s">
        <v>344</v>
      </c>
      <c r="C61" s="39" t="s">
        <v>345</v>
      </c>
      <c r="D61" s="40" t="s">
        <v>346</v>
      </c>
      <c r="E61" s="40">
        <v>444059</v>
      </c>
      <c r="F61" s="40" t="s">
        <v>347</v>
      </c>
      <c r="G61" s="40" t="s">
        <v>348</v>
      </c>
      <c r="H61" s="40"/>
    </row>
    <row r="62" spans="1:8">
      <c r="A62" s="37" t="s">
        <v>349</v>
      </c>
      <c r="B62" s="38" t="s">
        <v>350</v>
      </c>
      <c r="C62" s="39" t="s">
        <v>351</v>
      </c>
      <c r="D62" s="40" t="s">
        <v>352</v>
      </c>
      <c r="E62" s="40">
        <v>444060</v>
      </c>
      <c r="F62" s="40" t="s">
        <v>353</v>
      </c>
      <c r="G62" s="40" t="s">
        <v>354</v>
      </c>
      <c r="H62" s="40"/>
    </row>
    <row r="63" spans="1:8">
      <c r="A63" s="37" t="s">
        <v>355</v>
      </c>
      <c r="B63" s="38" t="s">
        <v>356</v>
      </c>
      <c r="C63" s="39" t="s">
        <v>357</v>
      </c>
      <c r="D63" s="40" t="s">
        <v>358</v>
      </c>
      <c r="E63" s="40">
        <v>444061</v>
      </c>
      <c r="F63" s="40" t="s">
        <v>359</v>
      </c>
      <c r="G63" s="40" t="s">
        <v>360</v>
      </c>
      <c r="H63" s="40"/>
    </row>
    <row r="64" spans="1:8">
      <c r="A64" s="37" t="s">
        <v>361</v>
      </c>
      <c r="B64" s="38" t="s">
        <v>362</v>
      </c>
      <c r="C64" s="39" t="s">
        <v>363</v>
      </c>
      <c r="D64" s="40" t="s">
        <v>364</v>
      </c>
      <c r="E64" s="40">
        <v>444062</v>
      </c>
      <c r="F64" s="40" t="s">
        <v>365</v>
      </c>
      <c r="G64" s="40" t="s">
        <v>366</v>
      </c>
      <c r="H64" s="40"/>
    </row>
    <row r="65" spans="1:8">
      <c r="A65" s="37" t="s">
        <v>367</v>
      </c>
      <c r="B65" s="38" t="s">
        <v>368</v>
      </c>
      <c r="C65" s="39" t="s">
        <v>369</v>
      </c>
      <c r="D65" s="40" t="s">
        <v>370</v>
      </c>
      <c r="E65" s="40">
        <v>444063</v>
      </c>
      <c r="F65" s="40" t="s">
        <v>371</v>
      </c>
      <c r="G65" s="40" t="s">
        <v>372</v>
      </c>
      <c r="H65" s="40"/>
    </row>
    <row r="66" spans="1:8">
      <c r="A66" s="37" t="s">
        <v>373</v>
      </c>
      <c r="B66" s="38" t="s">
        <v>374</v>
      </c>
      <c r="C66" s="39" t="s">
        <v>375</v>
      </c>
      <c r="D66" s="40" t="s">
        <v>376</v>
      </c>
      <c r="E66" s="40">
        <v>444064</v>
      </c>
      <c r="F66" s="40" t="s">
        <v>377</v>
      </c>
      <c r="G66" s="40" t="s">
        <v>378</v>
      </c>
      <c r="H66" s="40"/>
    </row>
    <row r="67" spans="1:8">
      <c r="A67" s="37" t="s">
        <v>379</v>
      </c>
      <c r="B67" s="38" t="s">
        <v>380</v>
      </c>
      <c r="C67" s="39" t="s">
        <v>381</v>
      </c>
      <c r="D67" s="40" t="s">
        <v>382</v>
      </c>
      <c r="E67" s="40">
        <v>444065</v>
      </c>
      <c r="F67" s="40" t="s">
        <v>383</v>
      </c>
      <c r="G67" s="40" t="s">
        <v>384</v>
      </c>
      <c r="H67" s="40"/>
    </row>
    <row r="68" spans="1:8">
      <c r="A68" s="37" t="s">
        <v>385</v>
      </c>
      <c r="B68" s="38" t="s">
        <v>386</v>
      </c>
      <c r="C68" s="39" t="s">
        <v>387</v>
      </c>
      <c r="D68" s="40" t="s">
        <v>388</v>
      </c>
      <c r="E68" s="40">
        <v>444066</v>
      </c>
      <c r="F68" s="40" t="s">
        <v>389</v>
      </c>
      <c r="G68" s="40" t="s">
        <v>390</v>
      </c>
      <c r="H68" s="40"/>
    </row>
    <row r="69" spans="1:8">
      <c r="A69" s="37" t="s">
        <v>391</v>
      </c>
      <c r="B69" s="38" t="s">
        <v>392</v>
      </c>
      <c r="C69" s="39" t="s">
        <v>393</v>
      </c>
      <c r="D69" s="40" t="s">
        <v>394</v>
      </c>
      <c r="E69" s="40">
        <v>444067</v>
      </c>
      <c r="F69" s="40" t="s">
        <v>395</v>
      </c>
      <c r="G69" s="40" t="s">
        <v>396</v>
      </c>
      <c r="H69" s="40"/>
    </row>
    <row r="70" spans="1:8">
      <c r="A70" s="37" t="s">
        <v>397</v>
      </c>
      <c r="B70" s="38" t="s">
        <v>398</v>
      </c>
      <c r="C70" s="39" t="s">
        <v>399</v>
      </c>
      <c r="D70" s="40" t="s">
        <v>400</v>
      </c>
      <c r="E70" s="40">
        <v>444068</v>
      </c>
      <c r="F70" s="40" t="s">
        <v>401</v>
      </c>
      <c r="G70" s="40" t="s">
        <v>402</v>
      </c>
      <c r="H70" s="40"/>
    </row>
    <row r="71" spans="1:8">
      <c r="A71" s="37" t="s">
        <v>403</v>
      </c>
      <c r="B71" s="38" t="s">
        <v>404</v>
      </c>
      <c r="C71" s="39" t="s">
        <v>405</v>
      </c>
      <c r="D71" s="40" t="s">
        <v>406</v>
      </c>
      <c r="E71" s="40">
        <v>444069</v>
      </c>
      <c r="F71" s="40" t="s">
        <v>407</v>
      </c>
      <c r="G71" s="40" t="s">
        <v>408</v>
      </c>
      <c r="H71" s="40"/>
    </row>
    <row r="72" spans="1:8">
      <c r="A72" s="37" t="s">
        <v>409</v>
      </c>
      <c r="B72" s="38" t="s">
        <v>410</v>
      </c>
      <c r="C72" s="39" t="s">
        <v>411</v>
      </c>
      <c r="D72" s="40" t="s">
        <v>412</v>
      </c>
      <c r="E72" s="40">
        <v>444070</v>
      </c>
      <c r="F72" s="40" t="s">
        <v>413</v>
      </c>
      <c r="G72" s="40" t="s">
        <v>414</v>
      </c>
      <c r="H72" s="40"/>
    </row>
    <row r="73" spans="1:8">
      <c r="A73" s="37" t="s">
        <v>415</v>
      </c>
      <c r="B73" s="38" t="s">
        <v>416</v>
      </c>
      <c r="C73" s="39" t="s">
        <v>417</v>
      </c>
      <c r="D73" s="40" t="s">
        <v>418</v>
      </c>
      <c r="E73" s="40">
        <v>444071</v>
      </c>
      <c r="F73" s="40" t="s">
        <v>419</v>
      </c>
      <c r="G73" s="40" t="s">
        <v>420</v>
      </c>
      <c r="H73" s="40"/>
    </row>
    <row r="74" spans="1:8">
      <c r="A74" s="37" t="s">
        <v>421</v>
      </c>
      <c r="B74" s="38" t="s">
        <v>422</v>
      </c>
      <c r="C74" s="39" t="s">
        <v>423</v>
      </c>
      <c r="D74" s="40" t="s">
        <v>424</v>
      </c>
      <c r="E74" s="40">
        <v>444072</v>
      </c>
      <c r="F74" s="40" t="s">
        <v>425</v>
      </c>
      <c r="G74" s="40" t="s">
        <v>426</v>
      </c>
      <c r="H74" s="40"/>
    </row>
    <row r="75" spans="1:8">
      <c r="A75" s="37" t="s">
        <v>427</v>
      </c>
      <c r="B75" s="38" t="s">
        <v>428</v>
      </c>
      <c r="C75" s="39" t="s">
        <v>429</v>
      </c>
      <c r="D75" s="40" t="s">
        <v>430</v>
      </c>
      <c r="E75" s="40">
        <v>444073</v>
      </c>
      <c r="F75" s="40" t="s">
        <v>431</v>
      </c>
      <c r="G75" s="40" t="s">
        <v>432</v>
      </c>
      <c r="H75" s="40"/>
    </row>
    <row r="76" spans="1:8">
      <c r="A76" s="37" t="s">
        <v>433</v>
      </c>
      <c r="B76" s="38" t="s">
        <v>434</v>
      </c>
      <c r="C76" s="39" t="s">
        <v>435</v>
      </c>
      <c r="D76" s="40" t="s">
        <v>436</v>
      </c>
      <c r="E76" s="40">
        <v>444074</v>
      </c>
      <c r="F76" s="40" t="s">
        <v>437</v>
      </c>
      <c r="G76" s="40" t="s">
        <v>438</v>
      </c>
      <c r="H76" s="40"/>
    </row>
    <row r="77" spans="1:8">
      <c r="A77" s="37" t="s">
        <v>439</v>
      </c>
      <c r="B77" s="38" t="s">
        <v>440</v>
      </c>
      <c r="C77" s="39" t="s">
        <v>441</v>
      </c>
      <c r="D77" s="40" t="s">
        <v>442</v>
      </c>
      <c r="E77" s="40">
        <v>444075</v>
      </c>
      <c r="F77" s="40" t="s">
        <v>443</v>
      </c>
      <c r="G77" s="40" t="s">
        <v>444</v>
      </c>
      <c r="H77" s="40"/>
    </row>
    <row r="78" spans="1:8">
      <c r="A78" s="37" t="s">
        <v>445</v>
      </c>
      <c r="B78" s="38" t="s">
        <v>446</v>
      </c>
      <c r="C78" s="39" t="s">
        <v>447</v>
      </c>
      <c r="D78" s="40" t="s">
        <v>448</v>
      </c>
      <c r="E78" s="40">
        <v>444076</v>
      </c>
      <c r="F78" s="40" t="s">
        <v>449</v>
      </c>
      <c r="G78" s="40" t="s">
        <v>450</v>
      </c>
      <c r="H78" s="40"/>
    </row>
    <row r="79" spans="1:8">
      <c r="A79" s="37" t="s">
        <v>451</v>
      </c>
      <c r="B79" s="38" t="s">
        <v>452</v>
      </c>
      <c r="C79" s="39" t="s">
        <v>453</v>
      </c>
      <c r="D79" s="40" t="s">
        <v>454</v>
      </c>
      <c r="E79" s="40">
        <v>444077</v>
      </c>
      <c r="F79" s="40" t="s">
        <v>455</v>
      </c>
      <c r="G79" s="40" t="s">
        <v>456</v>
      </c>
      <c r="H79" s="40"/>
    </row>
    <row r="80" spans="1:8">
      <c r="A80" s="37" t="s">
        <v>457</v>
      </c>
      <c r="B80" s="38" t="s">
        <v>458</v>
      </c>
      <c r="C80" s="39" t="s">
        <v>459</v>
      </c>
      <c r="D80" s="40" t="s">
        <v>460</v>
      </c>
      <c r="E80" s="40">
        <v>444078</v>
      </c>
      <c r="F80" s="40" t="s">
        <v>461</v>
      </c>
      <c r="G80" s="40" t="s">
        <v>462</v>
      </c>
      <c r="H80" s="40"/>
    </row>
    <row r="81" spans="1:8">
      <c r="A81" s="37" t="s">
        <v>463</v>
      </c>
      <c r="B81" s="38" t="s">
        <v>464</v>
      </c>
      <c r="C81" s="39" t="s">
        <v>465</v>
      </c>
      <c r="D81" s="40" t="s">
        <v>466</v>
      </c>
      <c r="E81" s="40">
        <v>444079</v>
      </c>
      <c r="F81" s="40" t="s">
        <v>467</v>
      </c>
      <c r="G81" s="40" t="s">
        <v>468</v>
      </c>
      <c r="H81" s="40"/>
    </row>
    <row r="82" spans="1:8">
      <c r="A82" s="37" t="s">
        <v>469</v>
      </c>
      <c r="B82" s="38" t="s">
        <v>470</v>
      </c>
      <c r="C82" s="39" t="s">
        <v>471</v>
      </c>
      <c r="D82" s="40" t="s">
        <v>472</v>
      </c>
      <c r="E82" s="40">
        <v>444080</v>
      </c>
      <c r="F82" s="40" t="s">
        <v>473</v>
      </c>
      <c r="G82" s="40" t="s">
        <v>474</v>
      </c>
      <c r="H82" s="40"/>
    </row>
    <row r="83" spans="1:8">
      <c r="A83" s="37" t="s">
        <v>475</v>
      </c>
      <c r="B83" s="38" t="s">
        <v>476</v>
      </c>
      <c r="C83" s="39" t="s">
        <v>477</v>
      </c>
      <c r="D83" s="40" t="s">
        <v>478</v>
      </c>
      <c r="E83" s="40">
        <v>444081</v>
      </c>
      <c r="F83" s="40" t="s">
        <v>479</v>
      </c>
      <c r="G83" s="40" t="s">
        <v>480</v>
      </c>
      <c r="H83" s="40"/>
    </row>
    <row r="84" spans="1:8">
      <c r="A84" s="37" t="s">
        <v>481</v>
      </c>
      <c r="B84" s="38" t="s">
        <v>482</v>
      </c>
      <c r="C84" s="39" t="s">
        <v>483</v>
      </c>
      <c r="D84" s="40" t="s">
        <v>484</v>
      </c>
      <c r="E84" s="40">
        <v>444082</v>
      </c>
      <c r="F84" s="40" t="s">
        <v>485</v>
      </c>
      <c r="G84" s="40" t="s">
        <v>486</v>
      </c>
      <c r="H84" s="40"/>
    </row>
    <row r="85" spans="1:8">
      <c r="A85" s="37" t="s">
        <v>487</v>
      </c>
      <c r="B85" s="38" t="s">
        <v>488</v>
      </c>
      <c r="C85" s="39" t="s">
        <v>489</v>
      </c>
      <c r="D85" s="40" t="s">
        <v>490</v>
      </c>
      <c r="E85" s="40">
        <v>444083</v>
      </c>
      <c r="F85" s="40" t="s">
        <v>491</v>
      </c>
      <c r="G85" s="40" t="s">
        <v>492</v>
      </c>
      <c r="H85" s="40"/>
    </row>
    <row r="86" spans="1:8">
      <c r="A86" s="37" t="s">
        <v>493</v>
      </c>
      <c r="B86" s="38" t="s">
        <v>494</v>
      </c>
      <c r="C86" s="39" t="s">
        <v>495</v>
      </c>
      <c r="D86" s="40" t="s">
        <v>496</v>
      </c>
      <c r="E86" s="40">
        <v>444084</v>
      </c>
      <c r="F86" s="40" t="s">
        <v>497</v>
      </c>
      <c r="G86" s="40" t="s">
        <v>498</v>
      </c>
      <c r="H86" s="40"/>
    </row>
    <row r="87" spans="1:8">
      <c r="A87" s="37" t="s">
        <v>499</v>
      </c>
      <c r="B87" s="38" t="s">
        <v>500</v>
      </c>
      <c r="C87" s="39" t="s">
        <v>501</v>
      </c>
      <c r="D87" s="40" t="s">
        <v>502</v>
      </c>
      <c r="E87" s="40">
        <v>444085</v>
      </c>
      <c r="F87" s="40" t="s">
        <v>503</v>
      </c>
      <c r="G87" s="40" t="s">
        <v>504</v>
      </c>
      <c r="H87" s="40"/>
    </row>
    <row r="88" spans="1:8">
      <c r="A88" s="37" t="s">
        <v>505</v>
      </c>
      <c r="B88" s="38" t="s">
        <v>506</v>
      </c>
      <c r="C88" s="39" t="s">
        <v>507</v>
      </c>
      <c r="D88" s="40" t="s">
        <v>508</v>
      </c>
      <c r="E88" s="40">
        <v>444086</v>
      </c>
      <c r="F88" s="40" t="s">
        <v>509</v>
      </c>
      <c r="G88" s="40" t="s">
        <v>510</v>
      </c>
      <c r="H88" s="40"/>
    </row>
    <row r="89" spans="1:8">
      <c r="A89" s="37" t="s">
        <v>511</v>
      </c>
      <c r="B89" s="38" t="s">
        <v>512</v>
      </c>
      <c r="C89" s="39" t="s">
        <v>513</v>
      </c>
      <c r="D89" s="40" t="s">
        <v>514</v>
      </c>
      <c r="E89" s="40">
        <v>444087</v>
      </c>
      <c r="F89" s="40" t="s">
        <v>515</v>
      </c>
      <c r="G89" s="40" t="s">
        <v>516</v>
      </c>
      <c r="H89" s="40"/>
    </row>
    <row r="90" spans="1:8">
      <c r="A90" s="37" t="s">
        <v>517</v>
      </c>
      <c r="B90" s="38" t="s">
        <v>518</v>
      </c>
      <c r="C90" s="39" t="s">
        <v>519</v>
      </c>
      <c r="D90" s="40" t="s">
        <v>520</v>
      </c>
      <c r="E90" s="40">
        <v>444088</v>
      </c>
      <c r="F90" s="40" t="s">
        <v>521</v>
      </c>
      <c r="G90" s="40" t="s">
        <v>522</v>
      </c>
      <c r="H90" s="40"/>
    </row>
    <row r="91" spans="1:8">
      <c r="A91" s="37" t="s">
        <v>523</v>
      </c>
      <c r="B91" s="38" t="s">
        <v>524</v>
      </c>
      <c r="C91" s="39" t="s">
        <v>525</v>
      </c>
      <c r="D91" s="40" t="s">
        <v>526</v>
      </c>
      <c r="E91" s="40">
        <v>444089</v>
      </c>
      <c r="F91" s="40" t="s">
        <v>527</v>
      </c>
      <c r="G91" s="40" t="s">
        <v>528</v>
      </c>
      <c r="H91" s="40"/>
    </row>
    <row r="92" spans="1:8">
      <c r="A92" s="37" t="s">
        <v>529</v>
      </c>
      <c r="B92" s="38" t="s">
        <v>530</v>
      </c>
      <c r="C92" s="39" t="s">
        <v>531</v>
      </c>
      <c r="D92" s="40" t="s">
        <v>532</v>
      </c>
      <c r="E92" s="40">
        <v>444090</v>
      </c>
      <c r="F92" s="40" t="s">
        <v>533</v>
      </c>
      <c r="G92" s="40" t="s">
        <v>534</v>
      </c>
      <c r="H92" s="40"/>
    </row>
    <row r="93" spans="1:8">
      <c r="A93" s="37" t="s">
        <v>535</v>
      </c>
      <c r="B93" s="38" t="s">
        <v>536</v>
      </c>
      <c r="C93" s="39" t="s">
        <v>537</v>
      </c>
      <c r="D93" s="40" t="s">
        <v>538</v>
      </c>
      <c r="E93" s="40">
        <v>444091</v>
      </c>
      <c r="F93" s="40" t="s">
        <v>539</v>
      </c>
      <c r="G93" s="40" t="s">
        <v>540</v>
      </c>
      <c r="H93" s="40"/>
    </row>
    <row r="94" spans="1:8">
      <c r="A94" s="37" t="s">
        <v>541</v>
      </c>
      <c r="B94" s="38" t="s">
        <v>542</v>
      </c>
      <c r="C94" s="39" t="s">
        <v>543</v>
      </c>
      <c r="D94" s="40" t="s">
        <v>544</v>
      </c>
      <c r="E94" s="40">
        <v>444092</v>
      </c>
      <c r="F94" s="40" t="s">
        <v>545</v>
      </c>
      <c r="G94" s="40" t="s">
        <v>546</v>
      </c>
      <c r="H94" s="40"/>
    </row>
    <row r="95" spans="1:8">
      <c r="A95" s="37" t="s">
        <v>547</v>
      </c>
      <c r="B95" s="38" t="s">
        <v>548</v>
      </c>
      <c r="C95" s="39" t="s">
        <v>549</v>
      </c>
      <c r="D95" s="40" t="s">
        <v>550</v>
      </c>
      <c r="E95" s="40">
        <v>444093</v>
      </c>
      <c r="F95" s="40" t="s">
        <v>551</v>
      </c>
      <c r="G95" s="40" t="s">
        <v>552</v>
      </c>
      <c r="H95" s="40"/>
    </row>
    <row r="96" spans="1:8">
      <c r="A96" s="37" t="s">
        <v>553</v>
      </c>
      <c r="B96" s="38" t="s">
        <v>554</v>
      </c>
      <c r="C96" s="39" t="s">
        <v>555</v>
      </c>
      <c r="D96" s="40" t="s">
        <v>556</v>
      </c>
      <c r="E96" s="40">
        <v>444094</v>
      </c>
      <c r="F96" s="40" t="s">
        <v>557</v>
      </c>
      <c r="G96" s="40" t="s">
        <v>558</v>
      </c>
      <c r="H96" s="40"/>
    </row>
    <row r="97" spans="1:8">
      <c r="A97" s="37" t="s">
        <v>559</v>
      </c>
      <c r="B97" s="38" t="s">
        <v>560</v>
      </c>
      <c r="C97" s="39" t="s">
        <v>561</v>
      </c>
      <c r="D97" s="40" t="s">
        <v>562</v>
      </c>
      <c r="E97" s="40">
        <v>444095</v>
      </c>
      <c r="F97" s="40" t="s">
        <v>563</v>
      </c>
      <c r="G97" s="40" t="s">
        <v>564</v>
      </c>
      <c r="H97" s="40"/>
    </row>
    <row r="98" spans="1:8">
      <c r="A98" s="37" t="s">
        <v>565</v>
      </c>
      <c r="B98" s="38" t="s">
        <v>566</v>
      </c>
      <c r="C98" s="39" t="s">
        <v>567</v>
      </c>
      <c r="D98" s="40" t="s">
        <v>568</v>
      </c>
      <c r="E98" s="40">
        <v>444096</v>
      </c>
      <c r="F98" s="40" t="s">
        <v>569</v>
      </c>
      <c r="G98" s="40" t="s">
        <v>570</v>
      </c>
      <c r="H98" s="40"/>
    </row>
    <row r="99" spans="1:8">
      <c r="A99" s="37" t="s">
        <v>571</v>
      </c>
      <c r="B99" s="38" t="s">
        <v>572</v>
      </c>
      <c r="C99" s="39" t="s">
        <v>573</v>
      </c>
      <c r="D99" s="40" t="s">
        <v>574</v>
      </c>
      <c r="E99" s="40">
        <v>444097</v>
      </c>
      <c r="F99" s="40" t="s">
        <v>575</v>
      </c>
      <c r="G99" s="40" t="s">
        <v>576</v>
      </c>
      <c r="H99" s="40"/>
    </row>
    <row r="100" spans="1:8">
      <c r="A100" s="37" t="s">
        <v>577</v>
      </c>
      <c r="B100" s="38" t="s">
        <v>578</v>
      </c>
      <c r="C100" s="39" t="s">
        <v>579</v>
      </c>
      <c r="D100" s="40" t="s">
        <v>580</v>
      </c>
      <c r="E100" s="40">
        <v>444098</v>
      </c>
      <c r="F100" s="40" t="s">
        <v>581</v>
      </c>
      <c r="G100" s="40" t="s">
        <v>582</v>
      </c>
      <c r="H100" s="40"/>
    </row>
    <row r="101" spans="1:8">
      <c r="A101" s="37" t="s">
        <v>583</v>
      </c>
      <c r="B101" s="38" t="s">
        <v>584</v>
      </c>
      <c r="C101" s="39" t="s">
        <v>585</v>
      </c>
      <c r="D101" s="40" t="s">
        <v>586</v>
      </c>
      <c r="E101" s="40">
        <v>444099</v>
      </c>
      <c r="F101" s="40" t="s">
        <v>587</v>
      </c>
      <c r="G101" s="40" t="s">
        <v>588</v>
      </c>
      <c r="H101" s="40"/>
    </row>
    <row r="102" spans="1:8">
      <c r="A102" s="37" t="s">
        <v>589</v>
      </c>
      <c r="B102" s="38" t="s">
        <v>590</v>
      </c>
      <c r="C102" s="39" t="s">
        <v>591</v>
      </c>
      <c r="D102" s="40" t="s">
        <v>592</v>
      </c>
      <c r="E102" s="40">
        <v>444100</v>
      </c>
      <c r="F102" s="40" t="s">
        <v>593</v>
      </c>
      <c r="G102" s="40" t="s">
        <v>594</v>
      </c>
      <c r="H102" s="40"/>
    </row>
  </sheetData>
  <sheetProtection selectLockedCells="1"/>
  <phoneticPr fontId="3" type="noConversion"/>
  <pageMargins left="0.75" right="0.75" top="1" bottom="1" header="0.5" footer="0.5"/>
  <pageSetup paperSize="9"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C80"/>
  <sheetViews>
    <sheetView workbookViewId="0">
      <selection activeCell="E18" sqref="E18"/>
    </sheetView>
  </sheetViews>
  <sheetFormatPr defaultColWidth="8.77734375" defaultRowHeight="13.2"/>
  <cols>
    <col min="1" max="1" width="7.6640625" style="24" customWidth="1"/>
    <col min="2" max="2" width="7.6640625" style="23" customWidth="1"/>
    <col min="3" max="3" width="7.6640625" style="24" customWidth="1"/>
    <col min="4" max="4" width="7.6640625" style="23" customWidth="1"/>
    <col min="5" max="6" width="7.6640625" style="24" customWidth="1"/>
    <col min="7" max="7" width="7.6640625" style="28" customWidth="1"/>
    <col min="8" max="9" width="7.6640625" style="25" customWidth="1"/>
    <col min="10" max="10" width="7.6640625" style="28" customWidth="1"/>
    <col min="11" max="11" width="7.6640625" style="24" customWidth="1"/>
    <col min="12" max="12" width="7.6640625" style="23" customWidth="1"/>
    <col min="13" max="13" width="7.6640625" style="25" customWidth="1"/>
    <col min="14" max="14" width="7.6640625" style="28" customWidth="1"/>
    <col min="15" max="15" width="7.6640625" style="24" customWidth="1"/>
    <col min="16" max="16" width="7.6640625" style="23" customWidth="1"/>
    <col min="17" max="17" width="7.6640625" style="24" customWidth="1"/>
    <col min="18" max="18" width="7.6640625" style="23" customWidth="1"/>
    <col min="19" max="19" width="11.44140625" style="28" customWidth="1"/>
    <col min="20" max="20" width="13.6640625" style="1" customWidth="1"/>
    <col min="22" max="22" width="11.109375" customWidth="1"/>
    <col min="23" max="23" width="14.44140625" customWidth="1"/>
    <col min="24" max="24" width="15.77734375" customWidth="1"/>
    <col min="25" max="25" width="13.33203125" customWidth="1"/>
  </cols>
  <sheetData>
    <row r="1" spans="1:29" ht="24" customHeight="1">
      <c r="A1" s="21" t="s">
        <v>595</v>
      </c>
      <c r="B1" s="21" t="s">
        <v>596</v>
      </c>
      <c r="C1" s="21" t="s">
        <v>597</v>
      </c>
      <c r="D1" s="21" t="s">
        <v>598</v>
      </c>
      <c r="E1" s="21" t="s">
        <v>778</v>
      </c>
      <c r="F1" s="21" t="s">
        <v>599</v>
      </c>
      <c r="G1" s="21" t="s">
        <v>600</v>
      </c>
      <c r="H1" s="21" t="s">
        <v>601</v>
      </c>
      <c r="I1" s="21" t="s">
        <v>602</v>
      </c>
      <c r="J1" s="21"/>
      <c r="K1" s="21" t="s">
        <v>779</v>
      </c>
      <c r="L1" s="21" t="s">
        <v>780</v>
      </c>
      <c r="M1" s="21" t="s">
        <v>781</v>
      </c>
      <c r="N1" s="21" t="s">
        <v>782</v>
      </c>
      <c r="O1" s="21" t="s">
        <v>799</v>
      </c>
      <c r="P1" s="21" t="s">
        <v>800</v>
      </c>
      <c r="Q1" s="21" t="s">
        <v>797</v>
      </c>
      <c r="R1" s="21" t="s">
        <v>798</v>
      </c>
      <c r="S1" s="22" t="s">
        <v>603</v>
      </c>
      <c r="T1" s="31" t="s">
        <v>604</v>
      </c>
      <c r="Z1" s="33"/>
      <c r="AA1" s="33"/>
      <c r="AB1" s="33"/>
      <c r="AC1" s="33"/>
    </row>
    <row r="2" spans="1:29">
      <c r="A2" s="25" t="s">
        <v>605</v>
      </c>
      <c r="B2" s="23" t="s">
        <v>605</v>
      </c>
      <c r="C2" s="25" t="s">
        <v>605</v>
      </c>
      <c r="D2" s="23" t="s">
        <v>605</v>
      </c>
      <c r="E2" s="25" t="s">
        <v>605</v>
      </c>
      <c r="F2" s="25" t="s">
        <v>605</v>
      </c>
      <c r="G2" s="23" t="s">
        <v>605</v>
      </c>
      <c r="H2" s="25" t="s">
        <v>605</v>
      </c>
      <c r="I2" s="25" t="s">
        <v>605</v>
      </c>
      <c r="J2" s="23"/>
      <c r="K2" s="25" t="s">
        <v>605</v>
      </c>
      <c r="L2" s="23" t="s">
        <v>605</v>
      </c>
      <c r="M2" s="25" t="s">
        <v>605</v>
      </c>
      <c r="N2" s="23" t="s">
        <v>605</v>
      </c>
      <c r="O2" s="25" t="s">
        <v>605</v>
      </c>
      <c r="P2" s="23" t="s">
        <v>605</v>
      </c>
      <c r="Q2" s="25" t="s">
        <v>605</v>
      </c>
      <c r="R2" s="23" t="s">
        <v>605</v>
      </c>
      <c r="S2" s="23" t="s">
        <v>605</v>
      </c>
      <c r="T2" s="1">
        <v>2</v>
      </c>
      <c r="Z2" s="44" t="s">
        <v>606</v>
      </c>
      <c r="AA2" s="35"/>
      <c r="AB2" s="34"/>
      <c r="AC2" s="35"/>
    </row>
    <row r="3" spans="1:29">
      <c r="A3" s="24" t="s">
        <v>605</v>
      </c>
      <c r="B3" s="23" t="s">
        <v>605</v>
      </c>
      <c r="C3" s="25" t="s">
        <v>605</v>
      </c>
      <c r="D3" s="23" t="s">
        <v>605</v>
      </c>
      <c r="E3" s="25" t="s">
        <v>605</v>
      </c>
      <c r="F3" s="25" t="s">
        <v>605</v>
      </c>
      <c r="G3" s="23" t="s">
        <v>605</v>
      </c>
      <c r="H3" s="25" t="s">
        <v>605</v>
      </c>
      <c r="I3" s="25" t="s">
        <v>605</v>
      </c>
      <c r="J3" s="23"/>
      <c r="K3" s="25" t="s">
        <v>605</v>
      </c>
      <c r="L3" s="23" t="s">
        <v>605</v>
      </c>
      <c r="M3" s="25" t="s">
        <v>605</v>
      </c>
      <c r="N3" s="23" t="s">
        <v>605</v>
      </c>
      <c r="O3" s="25" t="s">
        <v>605</v>
      </c>
      <c r="P3" s="23" t="s">
        <v>605</v>
      </c>
      <c r="Q3" s="25" t="s">
        <v>605</v>
      </c>
      <c r="R3" s="23" t="s">
        <v>605</v>
      </c>
      <c r="S3" s="23" t="s">
        <v>605</v>
      </c>
      <c r="T3" s="1">
        <v>3</v>
      </c>
      <c r="Z3" s="44" t="s">
        <v>607</v>
      </c>
      <c r="AA3" s="35"/>
      <c r="AB3" s="34"/>
      <c r="AC3" s="35"/>
    </row>
    <row r="4" spans="1:29">
      <c r="A4" s="24" t="s">
        <v>605</v>
      </c>
      <c r="B4" s="23" t="s">
        <v>605</v>
      </c>
      <c r="C4" s="25" t="s">
        <v>605</v>
      </c>
      <c r="D4" s="23" t="s">
        <v>605</v>
      </c>
      <c r="E4" s="25" t="s">
        <v>605</v>
      </c>
      <c r="F4" s="25" t="s">
        <v>605</v>
      </c>
      <c r="G4" s="23" t="s">
        <v>605</v>
      </c>
      <c r="H4" s="25" t="s">
        <v>605</v>
      </c>
      <c r="I4" s="25" t="s">
        <v>605</v>
      </c>
      <c r="J4" s="23"/>
      <c r="K4" s="25" t="s">
        <v>605</v>
      </c>
      <c r="L4" s="23" t="s">
        <v>605</v>
      </c>
      <c r="M4" s="25" t="s">
        <v>605</v>
      </c>
      <c r="N4" s="23" t="s">
        <v>605</v>
      </c>
      <c r="O4" s="25" t="s">
        <v>605</v>
      </c>
      <c r="P4" s="23" t="s">
        <v>605</v>
      </c>
      <c r="Q4" s="25" t="s">
        <v>605</v>
      </c>
      <c r="R4" s="23" t="s">
        <v>605</v>
      </c>
      <c r="S4" s="23" t="s">
        <v>605</v>
      </c>
      <c r="T4" s="1">
        <v>4</v>
      </c>
      <c r="U4" s="32" t="s">
        <v>608</v>
      </c>
      <c r="Z4" s="44" t="s">
        <v>609</v>
      </c>
      <c r="AA4" s="35"/>
      <c r="AB4" s="34"/>
      <c r="AC4" s="35"/>
    </row>
    <row r="5" spans="1:29">
      <c r="A5" s="24" t="s">
        <v>605</v>
      </c>
      <c r="B5" s="23" t="s">
        <v>605</v>
      </c>
      <c r="C5" s="25" t="s">
        <v>605</v>
      </c>
      <c r="D5" s="23" t="s">
        <v>605</v>
      </c>
      <c r="E5" s="25" t="s">
        <v>605</v>
      </c>
      <c r="F5" s="25" t="s">
        <v>605</v>
      </c>
      <c r="G5" s="23" t="s">
        <v>605</v>
      </c>
      <c r="H5" s="25" t="s">
        <v>605</v>
      </c>
      <c r="I5" s="25" t="s">
        <v>605</v>
      </c>
      <c r="J5" s="23"/>
      <c r="K5" s="25" t="s">
        <v>605</v>
      </c>
      <c r="L5" s="23" t="s">
        <v>605</v>
      </c>
      <c r="M5" s="25" t="s">
        <v>605</v>
      </c>
      <c r="N5" s="23" t="s">
        <v>605</v>
      </c>
      <c r="O5" s="25" t="s">
        <v>605</v>
      </c>
      <c r="P5" s="23" t="s">
        <v>605</v>
      </c>
      <c r="Q5" s="25" t="s">
        <v>605</v>
      </c>
      <c r="R5" s="23" t="s">
        <v>605</v>
      </c>
      <c r="S5" s="23" t="s">
        <v>605</v>
      </c>
      <c r="T5" s="1">
        <v>5</v>
      </c>
      <c r="U5" s="21"/>
      <c r="Z5" s="44" t="s">
        <v>610</v>
      </c>
      <c r="AA5" s="35"/>
      <c r="AB5" s="34"/>
      <c r="AC5" s="35"/>
    </row>
    <row r="6" spans="1:29">
      <c r="A6" s="24" t="s">
        <v>605</v>
      </c>
      <c r="B6" s="23" t="s">
        <v>605</v>
      </c>
      <c r="C6" s="24" t="s">
        <v>605</v>
      </c>
      <c r="D6" s="23" t="s">
        <v>605</v>
      </c>
      <c r="E6" s="25" t="s">
        <v>605</v>
      </c>
      <c r="F6" s="25" t="s">
        <v>605</v>
      </c>
      <c r="G6" s="23" t="s">
        <v>605</v>
      </c>
      <c r="H6" s="25" t="s">
        <v>605</v>
      </c>
      <c r="I6" s="150" t="s">
        <v>784</v>
      </c>
      <c r="J6" s="23"/>
      <c r="K6" s="25" t="s">
        <v>605</v>
      </c>
      <c r="L6" s="23" t="s">
        <v>605</v>
      </c>
      <c r="M6" s="25" t="s">
        <v>605</v>
      </c>
      <c r="N6" s="23" t="s">
        <v>605</v>
      </c>
      <c r="O6" s="25" t="s">
        <v>605</v>
      </c>
      <c r="P6" s="23" t="s">
        <v>605</v>
      </c>
      <c r="Q6" s="25" t="s">
        <v>605</v>
      </c>
      <c r="R6" s="23" t="s">
        <v>605</v>
      </c>
      <c r="S6" s="23" t="s">
        <v>605</v>
      </c>
      <c r="T6" s="1">
        <v>6</v>
      </c>
      <c r="U6" s="21"/>
      <c r="Z6" s="44" t="s">
        <v>611</v>
      </c>
      <c r="AA6" s="35"/>
      <c r="AB6" s="34"/>
      <c r="AC6" s="35"/>
    </row>
    <row r="7" spans="1:29">
      <c r="A7" s="24" t="s">
        <v>605</v>
      </c>
      <c r="B7" s="23" t="s">
        <v>605</v>
      </c>
      <c r="C7" s="24" t="s">
        <v>605</v>
      </c>
      <c r="D7" s="23" t="s">
        <v>605</v>
      </c>
      <c r="E7" s="25" t="s">
        <v>605</v>
      </c>
      <c r="F7" s="25" t="s">
        <v>605</v>
      </c>
      <c r="G7" s="23" t="s">
        <v>605</v>
      </c>
      <c r="H7" s="25" t="s">
        <v>605</v>
      </c>
      <c r="I7" s="150" t="s">
        <v>784</v>
      </c>
      <c r="J7" s="27"/>
      <c r="K7" s="25" t="s">
        <v>605</v>
      </c>
      <c r="L7" s="23" t="s">
        <v>605</v>
      </c>
      <c r="M7" s="25" t="s">
        <v>605</v>
      </c>
      <c r="N7" s="23" t="s">
        <v>605</v>
      </c>
      <c r="O7" s="25" t="s">
        <v>605</v>
      </c>
      <c r="P7" s="23" t="s">
        <v>605</v>
      </c>
      <c r="Q7" s="25" t="s">
        <v>605</v>
      </c>
      <c r="R7" s="23" t="s">
        <v>605</v>
      </c>
      <c r="S7" s="30" t="s">
        <v>605</v>
      </c>
      <c r="T7" s="1">
        <v>7</v>
      </c>
      <c r="U7" s="21" t="s">
        <v>595</v>
      </c>
      <c r="Z7" s="44" t="s">
        <v>612</v>
      </c>
      <c r="AA7" s="35"/>
      <c r="AB7" s="35"/>
      <c r="AC7" s="35"/>
    </row>
    <row r="8" spans="1:29">
      <c r="A8" s="24" t="s">
        <v>605</v>
      </c>
      <c r="B8" s="23" t="s">
        <v>605</v>
      </c>
      <c r="C8" s="24" t="s">
        <v>605</v>
      </c>
      <c r="D8" s="23" t="s">
        <v>605</v>
      </c>
      <c r="E8" s="148" t="s">
        <v>727</v>
      </c>
      <c r="F8" s="148" t="s">
        <v>727</v>
      </c>
      <c r="G8" s="151" t="s">
        <v>727</v>
      </c>
      <c r="H8" s="148" t="s">
        <v>727</v>
      </c>
      <c r="I8" s="25" t="s">
        <v>605</v>
      </c>
      <c r="J8" s="27"/>
      <c r="K8" s="148"/>
      <c r="L8" s="149"/>
      <c r="M8" s="148"/>
      <c r="N8" s="27"/>
      <c r="O8" s="29" t="s">
        <v>796</v>
      </c>
      <c r="P8" s="27" t="s">
        <v>796</v>
      </c>
      <c r="Q8" s="29" t="s">
        <v>796</v>
      </c>
      <c r="R8" s="27" t="s">
        <v>796</v>
      </c>
      <c r="S8" s="30" t="s">
        <v>727</v>
      </c>
      <c r="T8" s="1">
        <v>8</v>
      </c>
      <c r="U8" s="21" t="s">
        <v>596</v>
      </c>
      <c r="Z8" s="44" t="s">
        <v>613</v>
      </c>
      <c r="AA8" s="35"/>
      <c r="AB8" s="35"/>
      <c r="AC8" s="35"/>
    </row>
    <row r="9" spans="1:29">
      <c r="A9" s="24" t="s">
        <v>605</v>
      </c>
      <c r="B9" s="27" t="s">
        <v>614</v>
      </c>
      <c r="C9" s="29" t="s">
        <v>614</v>
      </c>
      <c r="D9" s="27" t="s">
        <v>614</v>
      </c>
      <c r="E9" s="29" t="s">
        <v>614</v>
      </c>
      <c r="F9" s="29" t="s">
        <v>614</v>
      </c>
      <c r="G9" s="27" t="s">
        <v>614</v>
      </c>
      <c r="H9" s="29" t="s">
        <v>614</v>
      </c>
      <c r="I9" s="25" t="s">
        <v>605</v>
      </c>
      <c r="J9" s="27"/>
      <c r="K9" s="29" t="s">
        <v>726</v>
      </c>
      <c r="L9" s="27" t="s">
        <v>726</v>
      </c>
      <c r="M9" s="29" t="s">
        <v>726</v>
      </c>
      <c r="N9" s="27" t="s">
        <v>726</v>
      </c>
      <c r="O9" s="29" t="s">
        <v>796</v>
      </c>
      <c r="P9" s="27" t="s">
        <v>796</v>
      </c>
      <c r="Q9" s="29" t="s">
        <v>796</v>
      </c>
      <c r="R9" s="27" t="s">
        <v>796</v>
      </c>
      <c r="S9" s="30" t="s">
        <v>614</v>
      </c>
      <c r="T9" s="1">
        <v>9</v>
      </c>
      <c r="U9" s="21" t="s">
        <v>597</v>
      </c>
      <c r="Z9" s="44" t="s">
        <v>615</v>
      </c>
      <c r="AA9" s="35"/>
      <c r="AB9" s="35"/>
      <c r="AC9" s="35"/>
    </row>
    <row r="10" spans="1:29">
      <c r="A10" s="29" t="s">
        <v>616</v>
      </c>
      <c r="B10" s="27" t="s">
        <v>614</v>
      </c>
      <c r="C10" s="29" t="s">
        <v>614</v>
      </c>
      <c r="D10" s="27" t="s">
        <v>614</v>
      </c>
      <c r="E10" s="29" t="s">
        <v>614</v>
      </c>
      <c r="F10" s="29" t="s">
        <v>614</v>
      </c>
      <c r="G10" s="27" t="s">
        <v>614</v>
      </c>
      <c r="H10" s="29" t="s">
        <v>614</v>
      </c>
      <c r="I10" s="25" t="s">
        <v>605</v>
      </c>
      <c r="J10" s="27"/>
      <c r="K10" s="29" t="s">
        <v>726</v>
      </c>
      <c r="L10" s="27" t="s">
        <v>726</v>
      </c>
      <c r="M10" s="29" t="s">
        <v>726</v>
      </c>
      <c r="N10" s="27" t="s">
        <v>726</v>
      </c>
      <c r="O10" s="29" t="s">
        <v>796</v>
      </c>
      <c r="P10" s="27" t="s">
        <v>796</v>
      </c>
      <c r="Q10" s="29" t="s">
        <v>796</v>
      </c>
      <c r="R10" s="27" t="s">
        <v>796</v>
      </c>
      <c r="S10" s="30" t="s">
        <v>614</v>
      </c>
      <c r="T10" s="1">
        <v>10</v>
      </c>
      <c r="U10" s="21" t="s">
        <v>598</v>
      </c>
      <c r="Z10" s="44" t="s">
        <v>617</v>
      </c>
      <c r="AA10" s="35"/>
      <c r="AB10" s="35"/>
      <c r="AC10" s="35"/>
    </row>
    <row r="11" spans="1:29">
      <c r="A11" s="29" t="s">
        <v>618</v>
      </c>
      <c r="B11" s="27" t="s">
        <v>618</v>
      </c>
      <c r="C11" s="29" t="s">
        <v>618</v>
      </c>
      <c r="D11" s="27" t="s">
        <v>618</v>
      </c>
      <c r="E11" s="29" t="s">
        <v>618</v>
      </c>
      <c r="F11" s="29" t="s">
        <v>618</v>
      </c>
      <c r="G11" s="27" t="s">
        <v>618</v>
      </c>
      <c r="H11" s="29" t="s">
        <v>618</v>
      </c>
      <c r="I11" s="25" t="s">
        <v>605</v>
      </c>
      <c r="J11" s="27"/>
      <c r="K11" s="29" t="s">
        <v>726</v>
      </c>
      <c r="L11" s="27" t="s">
        <v>726</v>
      </c>
      <c r="M11" s="29" t="s">
        <v>726</v>
      </c>
      <c r="N11" s="27" t="s">
        <v>726</v>
      </c>
      <c r="O11" s="29" t="s">
        <v>796</v>
      </c>
      <c r="P11" s="27" t="s">
        <v>796</v>
      </c>
      <c r="Q11" s="29" t="s">
        <v>796</v>
      </c>
      <c r="R11" s="27" t="s">
        <v>796</v>
      </c>
      <c r="S11" s="30" t="s">
        <v>618</v>
      </c>
      <c r="T11" s="1">
        <v>11</v>
      </c>
      <c r="U11" s="21" t="s">
        <v>778</v>
      </c>
      <c r="Z11" s="44" t="s">
        <v>619</v>
      </c>
      <c r="AA11" s="35"/>
      <c r="AB11" s="35"/>
      <c r="AC11" s="35"/>
    </row>
    <row r="12" spans="1:29">
      <c r="A12" s="29" t="s">
        <v>618</v>
      </c>
      <c r="B12" s="27" t="s">
        <v>618</v>
      </c>
      <c r="C12" s="29" t="s">
        <v>618</v>
      </c>
      <c r="D12" s="27" t="s">
        <v>618</v>
      </c>
      <c r="E12" s="29" t="s">
        <v>618</v>
      </c>
      <c r="F12" s="29" t="s">
        <v>618</v>
      </c>
      <c r="G12" s="27" t="s">
        <v>618</v>
      </c>
      <c r="H12" s="29" t="s">
        <v>618</v>
      </c>
      <c r="I12" s="25" t="s">
        <v>605</v>
      </c>
      <c r="J12" s="27"/>
      <c r="K12" s="29" t="s">
        <v>726</v>
      </c>
      <c r="L12" s="27" t="s">
        <v>726</v>
      </c>
      <c r="M12" s="29" t="s">
        <v>726</v>
      </c>
      <c r="N12" s="27" t="s">
        <v>726</v>
      </c>
      <c r="O12" s="29" t="s">
        <v>796</v>
      </c>
      <c r="P12" s="27" t="s">
        <v>796</v>
      </c>
      <c r="Q12" s="29" t="s">
        <v>796</v>
      </c>
      <c r="R12" s="27" t="s">
        <v>796</v>
      </c>
      <c r="S12" s="30" t="s">
        <v>618</v>
      </c>
      <c r="T12" s="1">
        <v>12</v>
      </c>
      <c r="U12" s="21" t="s">
        <v>599</v>
      </c>
      <c r="Z12" s="44" t="s">
        <v>620</v>
      </c>
      <c r="AA12" s="35"/>
      <c r="AB12" s="35"/>
      <c r="AC12" s="35"/>
    </row>
    <row r="13" spans="1:29">
      <c r="A13" s="29" t="s">
        <v>621</v>
      </c>
      <c r="B13" s="27" t="s">
        <v>621</v>
      </c>
      <c r="C13" s="29" t="s">
        <v>621</v>
      </c>
      <c r="D13" s="27" t="s">
        <v>622</v>
      </c>
      <c r="E13" s="29" t="s">
        <v>621</v>
      </c>
      <c r="F13" s="29" t="s">
        <v>621</v>
      </c>
      <c r="G13" s="27" t="s">
        <v>621</v>
      </c>
      <c r="H13" s="29" t="s">
        <v>621</v>
      </c>
      <c r="I13" s="25" t="s">
        <v>605</v>
      </c>
      <c r="J13" s="27"/>
      <c r="K13" s="29" t="s">
        <v>726</v>
      </c>
      <c r="L13" s="27" t="s">
        <v>726</v>
      </c>
      <c r="M13" s="29" t="s">
        <v>726</v>
      </c>
      <c r="N13" s="27" t="s">
        <v>726</v>
      </c>
      <c r="O13" s="29" t="s">
        <v>796</v>
      </c>
      <c r="P13" s="27" t="s">
        <v>796</v>
      </c>
      <c r="Q13" s="29" t="s">
        <v>796</v>
      </c>
      <c r="R13" s="27" t="s">
        <v>796</v>
      </c>
      <c r="S13" s="30" t="s">
        <v>622</v>
      </c>
      <c r="T13" s="1">
        <v>13</v>
      </c>
      <c r="U13" s="21" t="s">
        <v>600</v>
      </c>
      <c r="Z13" s="44" t="s">
        <v>623</v>
      </c>
      <c r="AA13" s="35"/>
      <c r="AB13" s="35"/>
      <c r="AC13" s="35"/>
    </row>
    <row r="14" spans="1:29">
      <c r="A14" s="29" t="s">
        <v>621</v>
      </c>
      <c r="B14" s="27" t="s">
        <v>621</v>
      </c>
      <c r="C14" s="29" t="s">
        <v>621</v>
      </c>
      <c r="D14" s="27" t="s">
        <v>622</v>
      </c>
      <c r="E14" s="29" t="s">
        <v>621</v>
      </c>
      <c r="F14" s="29" t="s">
        <v>621</v>
      </c>
      <c r="G14" s="27" t="s">
        <v>621</v>
      </c>
      <c r="H14" s="29" t="s">
        <v>621</v>
      </c>
      <c r="I14" s="25" t="s">
        <v>605</v>
      </c>
      <c r="J14" s="27"/>
      <c r="K14" s="29" t="s">
        <v>726</v>
      </c>
      <c r="L14" s="27" t="s">
        <v>726</v>
      </c>
      <c r="M14" s="29" t="s">
        <v>726</v>
      </c>
      <c r="N14" s="27" t="s">
        <v>726</v>
      </c>
      <c r="O14" s="29" t="s">
        <v>796</v>
      </c>
      <c r="P14" s="27" t="s">
        <v>796</v>
      </c>
      <c r="Q14" s="29" t="s">
        <v>796</v>
      </c>
      <c r="R14" s="27" t="s">
        <v>796</v>
      </c>
      <c r="S14" s="30" t="s">
        <v>622</v>
      </c>
      <c r="T14" s="1">
        <v>14</v>
      </c>
      <c r="U14" s="21" t="s">
        <v>601</v>
      </c>
      <c r="Z14" s="44" t="s">
        <v>624</v>
      </c>
      <c r="AA14" s="35"/>
      <c r="AB14" s="35"/>
      <c r="AC14" s="35"/>
    </row>
    <row r="15" spans="1:29">
      <c r="A15" s="29" t="s">
        <v>625</v>
      </c>
      <c r="B15" s="27" t="s">
        <v>626</v>
      </c>
      <c r="C15" s="29" t="s">
        <v>626</v>
      </c>
      <c r="D15" s="27" t="s">
        <v>622</v>
      </c>
      <c r="E15" s="29" t="s">
        <v>626</v>
      </c>
      <c r="F15" s="29" t="s">
        <v>626</v>
      </c>
      <c r="G15" s="27" t="s">
        <v>626</v>
      </c>
      <c r="H15" s="29" t="s">
        <v>626</v>
      </c>
      <c r="I15" s="25" t="s">
        <v>605</v>
      </c>
      <c r="J15" s="27"/>
      <c r="K15" s="29" t="s">
        <v>626</v>
      </c>
      <c r="L15" s="27" t="s">
        <v>626</v>
      </c>
      <c r="M15" s="29" t="s">
        <v>626</v>
      </c>
      <c r="N15" s="27" t="s">
        <v>626</v>
      </c>
      <c r="O15" s="29" t="s">
        <v>626</v>
      </c>
      <c r="P15" s="27" t="s">
        <v>626</v>
      </c>
      <c r="Q15" s="29" t="s">
        <v>626</v>
      </c>
      <c r="R15" s="27" t="s">
        <v>626</v>
      </c>
      <c r="S15" s="30" t="s">
        <v>622</v>
      </c>
      <c r="T15" s="1">
        <v>15</v>
      </c>
      <c r="U15" s="21" t="s">
        <v>779</v>
      </c>
      <c r="Z15" s="44" t="s">
        <v>627</v>
      </c>
      <c r="AA15" s="35"/>
      <c r="AB15" s="35"/>
      <c r="AC15" s="35"/>
    </row>
    <row r="16" spans="1:29">
      <c r="A16" s="29" t="s">
        <v>625</v>
      </c>
      <c r="B16" s="27" t="s">
        <v>626</v>
      </c>
      <c r="C16" s="29" t="s">
        <v>626</v>
      </c>
      <c r="D16" s="27" t="s">
        <v>622</v>
      </c>
      <c r="E16" s="29" t="s">
        <v>626</v>
      </c>
      <c r="F16" s="29" t="s">
        <v>626</v>
      </c>
      <c r="G16" s="27" t="s">
        <v>626</v>
      </c>
      <c r="H16" s="29" t="s">
        <v>626</v>
      </c>
      <c r="I16" s="25" t="s">
        <v>605</v>
      </c>
      <c r="J16" s="27"/>
      <c r="K16" s="29" t="s">
        <v>626</v>
      </c>
      <c r="L16" s="27" t="s">
        <v>626</v>
      </c>
      <c r="M16" s="29" t="s">
        <v>626</v>
      </c>
      <c r="N16" s="27" t="s">
        <v>626</v>
      </c>
      <c r="O16" s="29" t="s">
        <v>626</v>
      </c>
      <c r="P16" s="27" t="s">
        <v>626</v>
      </c>
      <c r="Q16" s="29" t="s">
        <v>626</v>
      </c>
      <c r="R16" s="27" t="s">
        <v>626</v>
      </c>
      <c r="S16" s="30" t="s">
        <v>622</v>
      </c>
      <c r="T16" s="1">
        <v>16</v>
      </c>
      <c r="U16" s="21" t="s">
        <v>780</v>
      </c>
      <c r="Z16" s="44" t="s">
        <v>628</v>
      </c>
      <c r="AA16" s="35"/>
      <c r="AB16" s="35"/>
      <c r="AC16" s="35"/>
    </row>
    <row r="17" spans="1:29">
      <c r="A17" s="29" t="s">
        <v>629</v>
      </c>
      <c r="B17" s="27" t="s">
        <v>626</v>
      </c>
      <c r="C17" s="29" t="s">
        <v>626</v>
      </c>
      <c r="D17" s="27" t="s">
        <v>622</v>
      </c>
      <c r="E17" s="29" t="s">
        <v>626</v>
      </c>
      <c r="F17" s="29" t="s">
        <v>626</v>
      </c>
      <c r="G17" s="27" t="s">
        <v>626</v>
      </c>
      <c r="H17" s="29" t="s">
        <v>626</v>
      </c>
      <c r="I17" s="25" t="s">
        <v>605</v>
      </c>
      <c r="J17" s="27"/>
      <c r="K17" s="29" t="s">
        <v>626</v>
      </c>
      <c r="L17" s="27" t="s">
        <v>626</v>
      </c>
      <c r="M17" s="29" t="s">
        <v>626</v>
      </c>
      <c r="N17" s="27" t="s">
        <v>626</v>
      </c>
      <c r="O17" s="29" t="s">
        <v>626</v>
      </c>
      <c r="P17" s="27" t="s">
        <v>626</v>
      </c>
      <c r="Q17" s="29" t="s">
        <v>626</v>
      </c>
      <c r="R17" s="27" t="s">
        <v>626</v>
      </c>
      <c r="S17" s="30" t="s">
        <v>622</v>
      </c>
      <c r="T17" s="1">
        <v>17</v>
      </c>
      <c r="U17" s="21" t="s">
        <v>781</v>
      </c>
      <c r="Z17" s="44" t="s">
        <v>630</v>
      </c>
      <c r="AA17" s="35"/>
      <c r="AB17" s="35"/>
      <c r="AC17" s="35"/>
    </row>
    <row r="18" spans="1:29">
      <c r="A18" s="29" t="s">
        <v>629</v>
      </c>
      <c r="B18" s="27" t="s">
        <v>626</v>
      </c>
      <c r="C18" s="29" t="s">
        <v>626</v>
      </c>
      <c r="D18" s="23" t="s">
        <v>605</v>
      </c>
      <c r="E18" s="29" t="s">
        <v>626</v>
      </c>
      <c r="F18" s="29" t="s">
        <v>626</v>
      </c>
      <c r="G18" s="27" t="s">
        <v>626</v>
      </c>
      <c r="H18" s="29" t="s">
        <v>626</v>
      </c>
      <c r="I18" s="25" t="s">
        <v>605</v>
      </c>
      <c r="J18" s="27"/>
      <c r="K18" s="29" t="s">
        <v>626</v>
      </c>
      <c r="L18" s="27" t="s">
        <v>626</v>
      </c>
      <c r="M18" s="29" t="s">
        <v>626</v>
      </c>
      <c r="N18" s="27" t="s">
        <v>626</v>
      </c>
      <c r="O18" s="29" t="s">
        <v>626</v>
      </c>
      <c r="P18" s="27" t="s">
        <v>626</v>
      </c>
      <c r="Q18" s="29" t="s">
        <v>626</v>
      </c>
      <c r="R18" s="27" t="s">
        <v>626</v>
      </c>
      <c r="S18" s="30" t="s">
        <v>631</v>
      </c>
      <c r="T18" s="1">
        <v>18</v>
      </c>
      <c r="U18" s="21" t="s">
        <v>782</v>
      </c>
      <c r="Z18" s="44" t="s">
        <v>632</v>
      </c>
      <c r="AA18" s="35"/>
      <c r="AB18" s="35"/>
      <c r="AC18" s="35"/>
    </row>
    <row r="19" spans="1:29">
      <c r="A19" s="29" t="s">
        <v>629</v>
      </c>
      <c r="B19" s="27" t="s">
        <v>626</v>
      </c>
      <c r="C19" s="29" t="s">
        <v>626</v>
      </c>
      <c r="D19" s="23" t="s">
        <v>605</v>
      </c>
      <c r="E19" s="29" t="s">
        <v>626</v>
      </c>
      <c r="F19" s="29" t="s">
        <v>626</v>
      </c>
      <c r="G19" s="27" t="s">
        <v>626</v>
      </c>
      <c r="H19" s="29" t="s">
        <v>626</v>
      </c>
      <c r="I19" s="25" t="s">
        <v>605</v>
      </c>
      <c r="J19" s="27"/>
      <c r="K19" s="29" t="s">
        <v>626</v>
      </c>
      <c r="L19" s="27" t="s">
        <v>626</v>
      </c>
      <c r="M19" s="29" t="s">
        <v>626</v>
      </c>
      <c r="N19" s="27" t="s">
        <v>626</v>
      </c>
      <c r="O19" s="29" t="s">
        <v>626</v>
      </c>
      <c r="P19" s="27" t="s">
        <v>626</v>
      </c>
      <c r="Q19" s="29" t="s">
        <v>626</v>
      </c>
      <c r="R19" s="27" t="s">
        <v>626</v>
      </c>
      <c r="S19" s="30" t="s">
        <v>631</v>
      </c>
      <c r="T19" s="1">
        <v>19</v>
      </c>
      <c r="U19" s="21" t="s">
        <v>797</v>
      </c>
      <c r="Z19" s="44" t="s">
        <v>633</v>
      </c>
      <c r="AA19" s="35"/>
      <c r="AB19" s="35"/>
      <c r="AC19" s="35"/>
    </row>
    <row r="20" spans="1:29">
      <c r="A20" s="29" t="s">
        <v>629</v>
      </c>
      <c r="B20" s="27" t="s">
        <v>626</v>
      </c>
      <c r="C20" s="29" t="s">
        <v>626</v>
      </c>
      <c r="D20" s="23" t="s">
        <v>605</v>
      </c>
      <c r="E20" s="29" t="s">
        <v>626</v>
      </c>
      <c r="F20" s="29" t="s">
        <v>626</v>
      </c>
      <c r="G20" s="27" t="s">
        <v>626</v>
      </c>
      <c r="H20" s="29" t="s">
        <v>626</v>
      </c>
      <c r="I20" s="25" t="s">
        <v>605</v>
      </c>
      <c r="J20" s="27"/>
      <c r="K20" s="29" t="s">
        <v>626</v>
      </c>
      <c r="L20" s="27" t="s">
        <v>626</v>
      </c>
      <c r="M20" s="29" t="s">
        <v>626</v>
      </c>
      <c r="N20" s="27" t="s">
        <v>626</v>
      </c>
      <c r="O20" s="29" t="s">
        <v>626</v>
      </c>
      <c r="P20" s="27" t="s">
        <v>626</v>
      </c>
      <c r="Q20" s="29" t="s">
        <v>626</v>
      </c>
      <c r="R20" s="27" t="s">
        <v>626</v>
      </c>
      <c r="S20" s="30" t="s">
        <v>631</v>
      </c>
      <c r="T20" s="1">
        <v>20</v>
      </c>
      <c r="U20" s="21" t="s">
        <v>798</v>
      </c>
      <c r="Z20" s="44" t="s">
        <v>634</v>
      </c>
      <c r="AA20" s="35"/>
      <c r="AB20" s="35"/>
      <c r="AC20" s="35"/>
    </row>
    <row r="21" spans="1:29">
      <c r="A21" s="29" t="s">
        <v>629</v>
      </c>
      <c r="B21" s="27" t="s">
        <v>626</v>
      </c>
      <c r="C21" s="29" t="s">
        <v>626</v>
      </c>
      <c r="D21" s="23" t="s">
        <v>605</v>
      </c>
      <c r="E21" s="29" t="s">
        <v>626</v>
      </c>
      <c r="F21" s="29" t="s">
        <v>626</v>
      </c>
      <c r="G21" s="27" t="s">
        <v>626</v>
      </c>
      <c r="H21" s="29" t="s">
        <v>626</v>
      </c>
      <c r="I21" s="25" t="s">
        <v>605</v>
      </c>
      <c r="J21" s="27"/>
      <c r="K21" s="29" t="s">
        <v>626</v>
      </c>
      <c r="L21" s="27" t="s">
        <v>626</v>
      </c>
      <c r="M21" s="29" t="s">
        <v>626</v>
      </c>
      <c r="N21" s="27" t="s">
        <v>626</v>
      </c>
      <c r="O21" s="29" t="s">
        <v>626</v>
      </c>
      <c r="P21" s="27" t="s">
        <v>626</v>
      </c>
      <c r="Q21" s="29" t="s">
        <v>626</v>
      </c>
      <c r="R21" s="27" t="s">
        <v>626</v>
      </c>
      <c r="S21" s="30" t="s">
        <v>631</v>
      </c>
      <c r="T21" s="1">
        <v>21</v>
      </c>
      <c r="U21" s="21" t="s">
        <v>799</v>
      </c>
      <c r="Z21" s="44" t="s">
        <v>635</v>
      </c>
      <c r="AA21" s="35"/>
      <c r="AB21" s="35"/>
      <c r="AC21" s="35"/>
    </row>
    <row r="22" spans="1:29">
      <c r="A22" s="29" t="s">
        <v>629</v>
      </c>
      <c r="B22" s="27" t="s">
        <v>626</v>
      </c>
      <c r="C22" s="29" t="s">
        <v>626</v>
      </c>
      <c r="D22" s="23" t="s">
        <v>605</v>
      </c>
      <c r="E22" s="29" t="s">
        <v>626</v>
      </c>
      <c r="F22" s="29" t="s">
        <v>626</v>
      </c>
      <c r="G22" s="27" t="s">
        <v>626</v>
      </c>
      <c r="H22" s="29" t="s">
        <v>626</v>
      </c>
      <c r="I22" s="25" t="s">
        <v>605</v>
      </c>
      <c r="J22" s="27"/>
      <c r="K22" s="29" t="s">
        <v>626</v>
      </c>
      <c r="L22" s="27" t="s">
        <v>626</v>
      </c>
      <c r="M22" s="29" t="s">
        <v>626</v>
      </c>
      <c r="N22" s="27" t="s">
        <v>626</v>
      </c>
      <c r="O22" s="29" t="s">
        <v>626</v>
      </c>
      <c r="P22" s="27" t="s">
        <v>626</v>
      </c>
      <c r="Q22" s="29" t="s">
        <v>626</v>
      </c>
      <c r="R22" s="27" t="s">
        <v>626</v>
      </c>
      <c r="S22" s="30" t="s">
        <v>631</v>
      </c>
      <c r="T22" s="1">
        <v>22</v>
      </c>
      <c r="U22" s="21" t="s">
        <v>800</v>
      </c>
      <c r="Z22" s="44" t="s">
        <v>636</v>
      </c>
      <c r="AA22" s="35"/>
      <c r="AB22" s="35"/>
      <c r="AC22" s="35"/>
    </row>
    <row r="23" spans="1:29">
      <c r="A23" s="29" t="s">
        <v>629</v>
      </c>
      <c r="B23" s="27" t="s">
        <v>626</v>
      </c>
      <c r="C23" s="29" t="s">
        <v>626</v>
      </c>
      <c r="D23" s="23" t="s">
        <v>605</v>
      </c>
      <c r="E23" s="29" t="s">
        <v>626</v>
      </c>
      <c r="F23" s="29" t="s">
        <v>626</v>
      </c>
      <c r="G23" s="27" t="s">
        <v>626</v>
      </c>
      <c r="H23" s="29" t="s">
        <v>626</v>
      </c>
      <c r="I23" s="25" t="s">
        <v>605</v>
      </c>
      <c r="J23" s="27"/>
      <c r="K23" s="29" t="s">
        <v>626</v>
      </c>
      <c r="L23" s="27" t="s">
        <v>626</v>
      </c>
      <c r="M23" s="29" t="s">
        <v>626</v>
      </c>
      <c r="N23" s="27" t="s">
        <v>626</v>
      </c>
      <c r="O23" s="29" t="s">
        <v>626</v>
      </c>
      <c r="P23" s="27" t="s">
        <v>626</v>
      </c>
      <c r="Q23" s="29" t="s">
        <v>626</v>
      </c>
      <c r="R23" s="27" t="s">
        <v>626</v>
      </c>
      <c r="S23" s="30" t="s">
        <v>631</v>
      </c>
      <c r="T23" s="1">
        <v>23</v>
      </c>
      <c r="U23" s="21" t="s">
        <v>602</v>
      </c>
      <c r="Z23" s="44" t="s">
        <v>637</v>
      </c>
      <c r="AA23" s="35"/>
      <c r="AB23" s="35"/>
      <c r="AC23" s="35"/>
    </row>
    <row r="24" spans="1:29">
      <c r="A24" s="29" t="s">
        <v>629</v>
      </c>
      <c r="B24" s="27" t="s">
        <v>626</v>
      </c>
      <c r="C24" s="29" t="s">
        <v>626</v>
      </c>
      <c r="D24" s="23" t="s">
        <v>605</v>
      </c>
      <c r="E24" s="29" t="s">
        <v>626</v>
      </c>
      <c r="F24" s="29" t="s">
        <v>626</v>
      </c>
      <c r="G24" s="27" t="s">
        <v>626</v>
      </c>
      <c r="H24" s="29" t="s">
        <v>626</v>
      </c>
      <c r="I24" s="25" t="s">
        <v>605</v>
      </c>
      <c r="J24" s="27"/>
      <c r="K24" s="29" t="s">
        <v>626</v>
      </c>
      <c r="L24" s="27" t="s">
        <v>626</v>
      </c>
      <c r="M24" s="29" t="s">
        <v>626</v>
      </c>
      <c r="N24" s="27" t="s">
        <v>626</v>
      </c>
      <c r="O24" s="29" t="s">
        <v>626</v>
      </c>
      <c r="P24" s="27" t="s">
        <v>626</v>
      </c>
      <c r="Q24" s="29" t="s">
        <v>626</v>
      </c>
      <c r="R24" s="27" t="s">
        <v>626</v>
      </c>
      <c r="S24" s="30" t="s">
        <v>631</v>
      </c>
      <c r="T24" s="1">
        <v>24</v>
      </c>
      <c r="U24" s="21"/>
      <c r="Z24" s="44" t="s">
        <v>638</v>
      </c>
      <c r="AA24" s="35"/>
      <c r="AB24" s="35"/>
      <c r="AC24" s="35"/>
    </row>
    <row r="25" spans="1:29">
      <c r="A25" s="29" t="s">
        <v>629</v>
      </c>
      <c r="B25" s="27" t="s">
        <v>626</v>
      </c>
      <c r="C25" s="29" t="s">
        <v>626</v>
      </c>
      <c r="D25" s="23" t="s">
        <v>605</v>
      </c>
      <c r="E25" s="29" t="s">
        <v>626</v>
      </c>
      <c r="F25" s="29" t="s">
        <v>626</v>
      </c>
      <c r="G25" s="27" t="s">
        <v>626</v>
      </c>
      <c r="H25" s="29" t="s">
        <v>626</v>
      </c>
      <c r="I25" s="25" t="s">
        <v>605</v>
      </c>
      <c r="J25" s="27"/>
      <c r="K25" s="29" t="s">
        <v>626</v>
      </c>
      <c r="L25" s="27" t="s">
        <v>626</v>
      </c>
      <c r="M25" s="29" t="s">
        <v>626</v>
      </c>
      <c r="N25" s="27" t="s">
        <v>626</v>
      </c>
      <c r="O25" s="29" t="s">
        <v>626</v>
      </c>
      <c r="P25" s="27" t="s">
        <v>626</v>
      </c>
      <c r="Q25" s="29" t="s">
        <v>626</v>
      </c>
      <c r="R25" s="27" t="s">
        <v>626</v>
      </c>
      <c r="S25" s="30" t="s">
        <v>631</v>
      </c>
      <c r="T25" s="1">
        <v>25</v>
      </c>
      <c r="U25" s="21"/>
      <c r="Z25" s="44" t="s">
        <v>639</v>
      </c>
      <c r="AA25" s="35"/>
      <c r="AB25" s="35"/>
      <c r="AC25" s="35"/>
    </row>
    <row r="26" spans="1:29">
      <c r="A26" s="29" t="s">
        <v>629</v>
      </c>
      <c r="B26" s="27" t="s">
        <v>626</v>
      </c>
      <c r="C26" s="29" t="s">
        <v>626</v>
      </c>
      <c r="D26" s="23" t="s">
        <v>605</v>
      </c>
      <c r="E26" s="29" t="s">
        <v>626</v>
      </c>
      <c r="F26" s="29" t="s">
        <v>626</v>
      </c>
      <c r="G26" s="27" t="s">
        <v>626</v>
      </c>
      <c r="H26" s="29" t="s">
        <v>626</v>
      </c>
      <c r="I26" s="25" t="s">
        <v>605</v>
      </c>
      <c r="J26" s="27"/>
      <c r="K26" s="29" t="s">
        <v>626</v>
      </c>
      <c r="L26" s="27" t="s">
        <v>626</v>
      </c>
      <c r="M26" s="29" t="s">
        <v>626</v>
      </c>
      <c r="N26" s="27" t="s">
        <v>626</v>
      </c>
      <c r="O26" s="29" t="s">
        <v>626</v>
      </c>
      <c r="P26" s="27" t="s">
        <v>626</v>
      </c>
      <c r="Q26" s="29" t="s">
        <v>626</v>
      </c>
      <c r="R26" s="27" t="s">
        <v>626</v>
      </c>
      <c r="S26" s="30" t="s">
        <v>631</v>
      </c>
      <c r="T26" s="1">
        <v>26</v>
      </c>
      <c r="U26" s="21"/>
      <c r="Z26" s="44" t="s">
        <v>640</v>
      </c>
      <c r="AA26" s="35"/>
      <c r="AB26" s="35"/>
      <c r="AC26" s="35"/>
    </row>
    <row r="27" spans="1:29">
      <c r="A27" s="29" t="s">
        <v>629</v>
      </c>
      <c r="B27" s="27" t="s">
        <v>626</v>
      </c>
      <c r="C27" s="29" t="s">
        <v>626</v>
      </c>
      <c r="D27" s="23" t="s">
        <v>605</v>
      </c>
      <c r="E27" s="29" t="s">
        <v>626</v>
      </c>
      <c r="F27" s="29" t="s">
        <v>626</v>
      </c>
      <c r="G27" s="27" t="s">
        <v>626</v>
      </c>
      <c r="H27" s="29" t="s">
        <v>626</v>
      </c>
      <c r="I27" s="25" t="s">
        <v>605</v>
      </c>
      <c r="J27" s="27"/>
      <c r="K27" s="29" t="s">
        <v>626</v>
      </c>
      <c r="L27" s="27" t="s">
        <v>626</v>
      </c>
      <c r="M27" s="29" t="s">
        <v>626</v>
      </c>
      <c r="N27" s="27" t="s">
        <v>626</v>
      </c>
      <c r="O27" s="29" t="s">
        <v>626</v>
      </c>
      <c r="P27" s="27" t="s">
        <v>626</v>
      </c>
      <c r="Q27" s="29" t="s">
        <v>626</v>
      </c>
      <c r="R27" s="27" t="s">
        <v>626</v>
      </c>
      <c r="S27" s="30" t="s">
        <v>631</v>
      </c>
      <c r="T27" s="1">
        <v>27</v>
      </c>
      <c r="U27" s="21"/>
      <c r="Z27" s="44" t="s">
        <v>641</v>
      </c>
      <c r="AA27" s="35"/>
      <c r="AB27" s="35"/>
      <c r="AC27" s="35"/>
    </row>
    <row r="28" spans="1:29">
      <c r="A28" s="29" t="s">
        <v>629</v>
      </c>
      <c r="B28" s="27" t="s">
        <v>626</v>
      </c>
      <c r="C28" s="29" t="s">
        <v>626</v>
      </c>
      <c r="D28" s="23" t="s">
        <v>605</v>
      </c>
      <c r="E28" s="29" t="s">
        <v>626</v>
      </c>
      <c r="F28" s="29" t="s">
        <v>626</v>
      </c>
      <c r="G28" s="27" t="s">
        <v>626</v>
      </c>
      <c r="H28" s="29" t="s">
        <v>626</v>
      </c>
      <c r="I28" s="25" t="s">
        <v>605</v>
      </c>
      <c r="J28" s="27"/>
      <c r="K28" s="29" t="s">
        <v>626</v>
      </c>
      <c r="L28" s="27" t="s">
        <v>626</v>
      </c>
      <c r="M28" s="29" t="s">
        <v>626</v>
      </c>
      <c r="N28" s="27" t="s">
        <v>626</v>
      </c>
      <c r="O28" s="29" t="s">
        <v>626</v>
      </c>
      <c r="P28" s="27" t="s">
        <v>626</v>
      </c>
      <c r="Q28" s="29" t="s">
        <v>626</v>
      </c>
      <c r="R28" s="27" t="s">
        <v>626</v>
      </c>
      <c r="S28" s="30" t="s">
        <v>631</v>
      </c>
      <c r="T28" s="1">
        <v>28</v>
      </c>
      <c r="U28" s="21"/>
      <c r="Z28" s="44" t="s">
        <v>642</v>
      </c>
      <c r="AA28" s="35"/>
      <c r="AB28" s="35"/>
      <c r="AC28" s="35"/>
    </row>
    <row r="29" spans="1:29">
      <c r="A29" s="29" t="s">
        <v>629</v>
      </c>
      <c r="B29" s="27" t="s">
        <v>626</v>
      </c>
      <c r="C29" s="29" t="s">
        <v>626</v>
      </c>
      <c r="D29" s="23" t="s">
        <v>605</v>
      </c>
      <c r="E29" s="29" t="s">
        <v>626</v>
      </c>
      <c r="F29" s="29" t="s">
        <v>626</v>
      </c>
      <c r="G29" s="27" t="s">
        <v>626</v>
      </c>
      <c r="H29" s="29" t="s">
        <v>626</v>
      </c>
      <c r="I29" s="25" t="s">
        <v>605</v>
      </c>
      <c r="J29" s="27"/>
      <c r="K29" s="29" t="s">
        <v>626</v>
      </c>
      <c r="L29" s="27" t="s">
        <v>626</v>
      </c>
      <c r="M29" s="29" t="s">
        <v>626</v>
      </c>
      <c r="N29" s="27" t="s">
        <v>626</v>
      </c>
      <c r="O29" s="29" t="s">
        <v>626</v>
      </c>
      <c r="P29" s="27" t="s">
        <v>626</v>
      </c>
      <c r="Q29" s="29" t="s">
        <v>626</v>
      </c>
      <c r="R29" s="27" t="s">
        <v>626</v>
      </c>
      <c r="S29" s="30" t="s">
        <v>631</v>
      </c>
      <c r="T29" s="1">
        <v>29</v>
      </c>
      <c r="U29" s="21"/>
      <c r="Z29" s="44" t="s">
        <v>643</v>
      </c>
      <c r="AA29" s="35"/>
      <c r="AB29" s="35"/>
      <c r="AC29" s="35"/>
    </row>
    <row r="30" spans="1:29">
      <c r="A30" s="29" t="s">
        <v>629</v>
      </c>
      <c r="B30" s="27" t="s">
        <v>626</v>
      </c>
      <c r="C30" s="29" t="s">
        <v>626</v>
      </c>
      <c r="D30" s="23" t="s">
        <v>605</v>
      </c>
      <c r="E30" s="29" t="s">
        <v>626</v>
      </c>
      <c r="F30" s="29" t="s">
        <v>626</v>
      </c>
      <c r="G30" s="27" t="s">
        <v>626</v>
      </c>
      <c r="H30" s="29" t="s">
        <v>626</v>
      </c>
      <c r="I30" s="25" t="s">
        <v>605</v>
      </c>
      <c r="J30" s="27"/>
      <c r="K30" s="29" t="s">
        <v>626</v>
      </c>
      <c r="L30" s="27" t="s">
        <v>626</v>
      </c>
      <c r="M30" s="29" t="s">
        <v>626</v>
      </c>
      <c r="N30" s="27" t="s">
        <v>626</v>
      </c>
      <c r="O30" s="29" t="s">
        <v>626</v>
      </c>
      <c r="P30" s="27" t="s">
        <v>626</v>
      </c>
      <c r="Q30" s="29" t="s">
        <v>626</v>
      </c>
      <c r="R30" s="27" t="s">
        <v>626</v>
      </c>
      <c r="S30" s="30" t="s">
        <v>631</v>
      </c>
      <c r="T30" s="1">
        <v>30</v>
      </c>
      <c r="Z30" s="44" t="s">
        <v>644</v>
      </c>
      <c r="AA30" s="35"/>
      <c r="AB30" s="35"/>
      <c r="AC30" s="35"/>
    </row>
    <row r="31" spans="1:29">
      <c r="A31" s="29" t="s">
        <v>629</v>
      </c>
      <c r="B31" s="27" t="s">
        <v>626</v>
      </c>
      <c r="C31" s="29" t="s">
        <v>626</v>
      </c>
      <c r="D31" s="23" t="s">
        <v>605</v>
      </c>
      <c r="E31" s="29" t="s">
        <v>626</v>
      </c>
      <c r="F31" s="29" t="s">
        <v>626</v>
      </c>
      <c r="G31" s="27" t="s">
        <v>626</v>
      </c>
      <c r="H31" s="29" t="s">
        <v>626</v>
      </c>
      <c r="I31" s="25" t="s">
        <v>605</v>
      </c>
      <c r="J31" s="27"/>
      <c r="K31" s="29" t="s">
        <v>626</v>
      </c>
      <c r="L31" s="27" t="s">
        <v>626</v>
      </c>
      <c r="M31" s="29" t="s">
        <v>626</v>
      </c>
      <c r="N31" s="27" t="s">
        <v>626</v>
      </c>
      <c r="O31" s="29" t="s">
        <v>626</v>
      </c>
      <c r="P31" s="27" t="s">
        <v>626</v>
      </c>
      <c r="Q31" s="29" t="s">
        <v>626</v>
      </c>
      <c r="R31" s="27" t="s">
        <v>626</v>
      </c>
      <c r="S31" s="30" t="s">
        <v>631</v>
      </c>
      <c r="T31" s="1">
        <v>31</v>
      </c>
      <c r="Z31" s="44" t="s">
        <v>645</v>
      </c>
      <c r="AA31" s="35"/>
      <c r="AB31" s="35"/>
      <c r="AC31" s="35"/>
    </row>
    <row r="32" spans="1:29">
      <c r="A32" s="29" t="s">
        <v>629</v>
      </c>
      <c r="B32" s="27" t="s">
        <v>626</v>
      </c>
      <c r="C32" s="29" t="s">
        <v>626</v>
      </c>
      <c r="D32" s="23" t="s">
        <v>605</v>
      </c>
      <c r="E32" s="29" t="s">
        <v>626</v>
      </c>
      <c r="F32" s="29" t="s">
        <v>626</v>
      </c>
      <c r="G32" s="27" t="s">
        <v>626</v>
      </c>
      <c r="H32" s="29" t="s">
        <v>626</v>
      </c>
      <c r="I32" s="25" t="s">
        <v>605</v>
      </c>
      <c r="J32" s="27"/>
      <c r="K32" s="29" t="s">
        <v>626</v>
      </c>
      <c r="L32" s="27" t="s">
        <v>626</v>
      </c>
      <c r="M32" s="29" t="s">
        <v>626</v>
      </c>
      <c r="N32" s="27" t="s">
        <v>626</v>
      </c>
      <c r="O32" s="29" t="s">
        <v>626</v>
      </c>
      <c r="P32" s="27" t="s">
        <v>626</v>
      </c>
      <c r="Q32" s="29" t="s">
        <v>626</v>
      </c>
      <c r="R32" s="27" t="s">
        <v>626</v>
      </c>
      <c r="S32" s="30" t="s">
        <v>631</v>
      </c>
      <c r="T32" s="1">
        <v>32</v>
      </c>
      <c r="Z32" s="44" t="s">
        <v>646</v>
      </c>
      <c r="AA32" s="35"/>
      <c r="AB32" s="35"/>
      <c r="AC32" s="35"/>
    </row>
    <row r="33" spans="1:29">
      <c r="A33" s="29" t="s">
        <v>629</v>
      </c>
      <c r="B33" s="27" t="s">
        <v>626</v>
      </c>
      <c r="C33" s="29" t="s">
        <v>626</v>
      </c>
      <c r="D33" s="23" t="s">
        <v>605</v>
      </c>
      <c r="E33" s="29" t="s">
        <v>626</v>
      </c>
      <c r="F33" s="29" t="s">
        <v>626</v>
      </c>
      <c r="G33" s="27" t="s">
        <v>626</v>
      </c>
      <c r="H33" s="29" t="s">
        <v>626</v>
      </c>
      <c r="I33" s="25" t="s">
        <v>605</v>
      </c>
      <c r="J33" s="27"/>
      <c r="K33" s="29" t="s">
        <v>626</v>
      </c>
      <c r="L33" s="27" t="s">
        <v>626</v>
      </c>
      <c r="M33" s="29" t="s">
        <v>626</v>
      </c>
      <c r="N33" s="27" t="s">
        <v>626</v>
      </c>
      <c r="O33" s="29" t="s">
        <v>626</v>
      </c>
      <c r="P33" s="27" t="s">
        <v>626</v>
      </c>
      <c r="Q33" s="29" t="s">
        <v>626</v>
      </c>
      <c r="R33" s="27" t="s">
        <v>626</v>
      </c>
      <c r="S33" s="30" t="s">
        <v>631</v>
      </c>
      <c r="T33" s="1">
        <v>33</v>
      </c>
      <c r="Z33" s="44" t="s">
        <v>647</v>
      </c>
      <c r="AA33" s="35"/>
      <c r="AB33" s="35"/>
      <c r="AC33" s="35"/>
    </row>
    <row r="34" spans="1:29">
      <c r="A34" s="29" t="s">
        <v>629</v>
      </c>
      <c r="B34" s="27" t="s">
        <v>626</v>
      </c>
      <c r="C34" s="29" t="s">
        <v>626</v>
      </c>
      <c r="D34" s="23" t="s">
        <v>605</v>
      </c>
      <c r="E34" s="29" t="s">
        <v>626</v>
      </c>
      <c r="F34" s="29" t="s">
        <v>626</v>
      </c>
      <c r="G34" s="27" t="s">
        <v>626</v>
      </c>
      <c r="H34" s="29" t="s">
        <v>626</v>
      </c>
      <c r="I34" s="25" t="s">
        <v>605</v>
      </c>
      <c r="J34" s="27"/>
      <c r="K34" s="29" t="s">
        <v>626</v>
      </c>
      <c r="L34" s="27" t="s">
        <v>626</v>
      </c>
      <c r="M34" s="29" t="s">
        <v>626</v>
      </c>
      <c r="N34" s="27" t="s">
        <v>626</v>
      </c>
      <c r="O34" s="29" t="s">
        <v>626</v>
      </c>
      <c r="P34" s="27" t="s">
        <v>626</v>
      </c>
      <c r="Q34" s="29" t="s">
        <v>626</v>
      </c>
      <c r="R34" s="27" t="s">
        <v>626</v>
      </c>
      <c r="S34" s="30" t="s">
        <v>631</v>
      </c>
      <c r="T34" s="1">
        <v>34</v>
      </c>
      <c r="W34" s="41"/>
      <c r="Z34" s="44" t="s">
        <v>648</v>
      </c>
      <c r="AA34" s="35"/>
      <c r="AB34" s="35"/>
      <c r="AC34" s="35"/>
    </row>
    <row r="35" spans="1:29">
      <c r="A35" s="29" t="s">
        <v>629</v>
      </c>
      <c r="B35" s="27" t="s">
        <v>626</v>
      </c>
      <c r="C35" s="29" t="s">
        <v>626</v>
      </c>
      <c r="D35" s="23" t="s">
        <v>605</v>
      </c>
      <c r="E35" s="29" t="s">
        <v>626</v>
      </c>
      <c r="F35" s="29" t="s">
        <v>626</v>
      </c>
      <c r="G35" s="27" t="s">
        <v>626</v>
      </c>
      <c r="H35" s="29" t="s">
        <v>626</v>
      </c>
      <c r="I35" s="25" t="s">
        <v>605</v>
      </c>
      <c r="J35" s="27"/>
      <c r="K35" s="29" t="s">
        <v>626</v>
      </c>
      <c r="L35" s="27" t="s">
        <v>626</v>
      </c>
      <c r="M35" s="29" t="s">
        <v>626</v>
      </c>
      <c r="N35" s="27" t="s">
        <v>626</v>
      </c>
      <c r="O35" s="29" t="s">
        <v>626</v>
      </c>
      <c r="P35" s="27" t="s">
        <v>626</v>
      </c>
      <c r="Q35" s="29" t="s">
        <v>626</v>
      </c>
      <c r="R35" s="27" t="s">
        <v>626</v>
      </c>
      <c r="S35" s="30" t="s">
        <v>631</v>
      </c>
      <c r="T35" s="1">
        <v>35</v>
      </c>
      <c r="Z35" s="44" t="s">
        <v>649</v>
      </c>
      <c r="AA35" s="35"/>
      <c r="AB35" s="35"/>
      <c r="AC35" s="35"/>
    </row>
    <row r="36" spans="1:29">
      <c r="A36" s="29" t="s">
        <v>629</v>
      </c>
      <c r="B36" s="27" t="s">
        <v>626</v>
      </c>
      <c r="C36" s="29" t="s">
        <v>626</v>
      </c>
      <c r="D36" s="23" t="s">
        <v>605</v>
      </c>
      <c r="E36" s="29" t="s">
        <v>626</v>
      </c>
      <c r="F36" s="29" t="s">
        <v>626</v>
      </c>
      <c r="G36" s="27" t="s">
        <v>626</v>
      </c>
      <c r="H36" s="29" t="s">
        <v>626</v>
      </c>
      <c r="I36" s="25" t="s">
        <v>605</v>
      </c>
      <c r="J36" s="27"/>
      <c r="K36" s="29" t="s">
        <v>626</v>
      </c>
      <c r="L36" s="27" t="s">
        <v>626</v>
      </c>
      <c r="M36" s="29" t="s">
        <v>626</v>
      </c>
      <c r="N36" s="27" t="s">
        <v>626</v>
      </c>
      <c r="O36" s="29" t="s">
        <v>626</v>
      </c>
      <c r="P36" s="27" t="s">
        <v>626</v>
      </c>
      <c r="Q36" s="29" t="s">
        <v>626</v>
      </c>
      <c r="R36" s="27" t="s">
        <v>626</v>
      </c>
      <c r="S36" s="30" t="s">
        <v>631</v>
      </c>
      <c r="T36" s="1">
        <v>36</v>
      </c>
      <c r="Z36" s="44" t="s">
        <v>650</v>
      </c>
      <c r="AA36" s="35"/>
      <c r="AB36" s="35"/>
      <c r="AC36" s="35"/>
    </row>
    <row r="37" spans="1:29">
      <c r="A37" s="29" t="s">
        <v>629</v>
      </c>
      <c r="B37" s="27" t="s">
        <v>626</v>
      </c>
      <c r="C37" s="29" t="s">
        <v>626</v>
      </c>
      <c r="D37" s="23" t="s">
        <v>605</v>
      </c>
      <c r="E37" s="29" t="s">
        <v>626</v>
      </c>
      <c r="F37" s="29" t="s">
        <v>626</v>
      </c>
      <c r="G37" s="27" t="s">
        <v>626</v>
      </c>
      <c r="H37" s="29" t="s">
        <v>626</v>
      </c>
      <c r="I37" s="25" t="s">
        <v>605</v>
      </c>
      <c r="J37" s="27"/>
      <c r="K37" s="29" t="s">
        <v>626</v>
      </c>
      <c r="L37" s="27" t="s">
        <v>626</v>
      </c>
      <c r="M37" s="29" t="s">
        <v>626</v>
      </c>
      <c r="N37" s="27" t="s">
        <v>626</v>
      </c>
      <c r="O37" s="29" t="s">
        <v>626</v>
      </c>
      <c r="P37" s="27" t="s">
        <v>626</v>
      </c>
      <c r="Q37" s="29" t="s">
        <v>626</v>
      </c>
      <c r="R37" s="27" t="s">
        <v>626</v>
      </c>
      <c r="S37" s="30" t="s">
        <v>631</v>
      </c>
      <c r="T37" s="1">
        <v>37</v>
      </c>
      <c r="W37" s="42"/>
      <c r="Z37" s="44" t="s">
        <v>651</v>
      </c>
      <c r="AA37" s="35"/>
      <c r="AB37" s="35"/>
      <c r="AC37" s="35"/>
    </row>
    <row r="38" spans="1:29">
      <c r="A38" s="29" t="s">
        <v>629</v>
      </c>
      <c r="B38" s="27" t="s">
        <v>626</v>
      </c>
      <c r="C38" s="29" t="s">
        <v>626</v>
      </c>
      <c r="D38" s="23" t="s">
        <v>605</v>
      </c>
      <c r="E38" s="29" t="s">
        <v>626</v>
      </c>
      <c r="F38" s="29" t="s">
        <v>626</v>
      </c>
      <c r="G38" s="27" t="s">
        <v>626</v>
      </c>
      <c r="H38" s="29" t="s">
        <v>626</v>
      </c>
      <c r="I38" s="25" t="s">
        <v>605</v>
      </c>
      <c r="J38" s="27"/>
      <c r="K38" s="29" t="s">
        <v>626</v>
      </c>
      <c r="L38" s="27" t="s">
        <v>626</v>
      </c>
      <c r="M38" s="29" t="s">
        <v>626</v>
      </c>
      <c r="N38" s="27" t="s">
        <v>626</v>
      </c>
      <c r="O38" s="29" t="s">
        <v>626</v>
      </c>
      <c r="P38" s="27" t="s">
        <v>626</v>
      </c>
      <c r="Q38" s="29" t="s">
        <v>626</v>
      </c>
      <c r="R38" s="27" t="s">
        <v>626</v>
      </c>
      <c r="S38" s="30" t="s">
        <v>631</v>
      </c>
      <c r="T38" s="1">
        <v>38</v>
      </c>
      <c r="Z38" s="44" t="s">
        <v>652</v>
      </c>
      <c r="AA38" s="35"/>
      <c r="AB38" s="35"/>
      <c r="AC38" s="35"/>
    </row>
    <row r="39" spans="1:29">
      <c r="A39" s="29" t="s">
        <v>629</v>
      </c>
      <c r="B39" s="27" t="s">
        <v>626</v>
      </c>
      <c r="C39" s="29" t="s">
        <v>626</v>
      </c>
      <c r="D39" s="23" t="s">
        <v>605</v>
      </c>
      <c r="E39" s="29" t="s">
        <v>626</v>
      </c>
      <c r="F39" s="29" t="s">
        <v>626</v>
      </c>
      <c r="G39" s="27" t="s">
        <v>626</v>
      </c>
      <c r="H39" s="29" t="s">
        <v>626</v>
      </c>
      <c r="I39" s="25" t="s">
        <v>605</v>
      </c>
      <c r="J39" s="27"/>
      <c r="K39" s="29" t="s">
        <v>626</v>
      </c>
      <c r="L39" s="27" t="s">
        <v>626</v>
      </c>
      <c r="M39" s="29" t="s">
        <v>626</v>
      </c>
      <c r="N39" s="27" t="s">
        <v>626</v>
      </c>
      <c r="O39" s="29" t="s">
        <v>626</v>
      </c>
      <c r="P39" s="27" t="s">
        <v>626</v>
      </c>
      <c r="Q39" s="29" t="s">
        <v>626</v>
      </c>
      <c r="R39" s="27" t="s">
        <v>626</v>
      </c>
      <c r="S39" s="30" t="s">
        <v>631</v>
      </c>
      <c r="T39" s="1">
        <v>39</v>
      </c>
      <c r="Z39" s="44" t="s">
        <v>653</v>
      </c>
      <c r="AA39" s="35"/>
      <c r="AB39" s="35"/>
      <c r="AC39" s="35"/>
    </row>
    <row r="40" spans="1:29">
      <c r="A40" s="29" t="s">
        <v>629</v>
      </c>
      <c r="B40" s="27" t="s">
        <v>626</v>
      </c>
      <c r="C40" s="29" t="s">
        <v>626</v>
      </c>
      <c r="D40" s="23" t="s">
        <v>605</v>
      </c>
      <c r="E40" s="29" t="s">
        <v>626</v>
      </c>
      <c r="F40" s="29" t="s">
        <v>626</v>
      </c>
      <c r="G40" s="27" t="s">
        <v>626</v>
      </c>
      <c r="H40" s="29" t="s">
        <v>626</v>
      </c>
      <c r="I40" s="25" t="s">
        <v>605</v>
      </c>
      <c r="J40" s="27"/>
      <c r="K40" s="29" t="s">
        <v>626</v>
      </c>
      <c r="L40" s="27" t="s">
        <v>626</v>
      </c>
      <c r="M40" s="29" t="s">
        <v>626</v>
      </c>
      <c r="N40" s="27" t="s">
        <v>626</v>
      </c>
      <c r="O40" s="29" t="s">
        <v>626</v>
      </c>
      <c r="P40" s="27" t="s">
        <v>626</v>
      </c>
      <c r="Q40" s="29" t="s">
        <v>626</v>
      </c>
      <c r="R40" s="27" t="s">
        <v>626</v>
      </c>
      <c r="S40" s="30" t="s">
        <v>631</v>
      </c>
      <c r="T40" s="1">
        <v>40</v>
      </c>
      <c r="Z40" s="44" t="s">
        <v>654</v>
      </c>
      <c r="AA40" s="35"/>
      <c r="AB40" s="35"/>
      <c r="AC40" s="35"/>
    </row>
    <row r="41" spans="1:29">
      <c r="A41" s="29" t="s">
        <v>629</v>
      </c>
      <c r="B41" s="27" t="s">
        <v>626</v>
      </c>
      <c r="C41" s="29" t="s">
        <v>626</v>
      </c>
      <c r="D41" s="23" t="s">
        <v>605</v>
      </c>
      <c r="E41" s="29" t="s">
        <v>626</v>
      </c>
      <c r="F41" s="29" t="s">
        <v>626</v>
      </c>
      <c r="G41" s="27" t="s">
        <v>626</v>
      </c>
      <c r="H41" s="29" t="s">
        <v>626</v>
      </c>
      <c r="I41" s="25" t="s">
        <v>605</v>
      </c>
      <c r="J41" s="27"/>
      <c r="K41" s="29" t="s">
        <v>626</v>
      </c>
      <c r="L41" s="27" t="s">
        <v>626</v>
      </c>
      <c r="M41" s="29" t="s">
        <v>626</v>
      </c>
      <c r="N41" s="27" t="s">
        <v>626</v>
      </c>
      <c r="O41" s="29" t="s">
        <v>626</v>
      </c>
      <c r="P41" s="27" t="s">
        <v>626</v>
      </c>
      <c r="Q41" s="29" t="s">
        <v>626</v>
      </c>
      <c r="R41" s="27" t="s">
        <v>626</v>
      </c>
      <c r="S41" s="30" t="s">
        <v>631</v>
      </c>
      <c r="T41" s="1">
        <v>41</v>
      </c>
      <c r="Z41" s="44" t="s">
        <v>655</v>
      </c>
    </row>
    <row r="42" spans="1:29">
      <c r="A42" s="29" t="s">
        <v>629</v>
      </c>
      <c r="B42" s="27" t="s">
        <v>626</v>
      </c>
      <c r="C42" s="29" t="s">
        <v>626</v>
      </c>
      <c r="D42" s="23" t="s">
        <v>605</v>
      </c>
      <c r="E42" s="29" t="s">
        <v>626</v>
      </c>
      <c r="F42" s="29" t="s">
        <v>626</v>
      </c>
      <c r="G42" s="27" t="s">
        <v>626</v>
      </c>
      <c r="H42" s="29" t="s">
        <v>626</v>
      </c>
      <c r="I42" s="25" t="s">
        <v>605</v>
      </c>
      <c r="J42" s="27"/>
      <c r="K42" s="29" t="s">
        <v>626</v>
      </c>
      <c r="L42" s="27" t="s">
        <v>626</v>
      </c>
      <c r="M42" s="29" t="s">
        <v>626</v>
      </c>
      <c r="N42" s="27" t="s">
        <v>626</v>
      </c>
      <c r="O42" s="29" t="s">
        <v>626</v>
      </c>
      <c r="P42" s="27" t="s">
        <v>626</v>
      </c>
      <c r="Q42" s="29" t="s">
        <v>626</v>
      </c>
      <c r="R42" s="27" t="s">
        <v>626</v>
      </c>
      <c r="S42" s="30" t="s">
        <v>631</v>
      </c>
      <c r="T42" s="1">
        <v>42</v>
      </c>
      <c r="Z42" s="44" t="s">
        <v>656</v>
      </c>
    </row>
    <row r="43" spans="1:29">
      <c r="A43" s="29" t="s">
        <v>629</v>
      </c>
      <c r="B43" s="27" t="s">
        <v>626</v>
      </c>
      <c r="C43" s="29" t="s">
        <v>626</v>
      </c>
      <c r="D43" s="23" t="s">
        <v>605</v>
      </c>
      <c r="E43" s="29" t="s">
        <v>626</v>
      </c>
      <c r="F43" s="29" t="s">
        <v>626</v>
      </c>
      <c r="G43" s="27" t="s">
        <v>626</v>
      </c>
      <c r="H43" s="29" t="s">
        <v>626</v>
      </c>
      <c r="I43" s="25" t="s">
        <v>605</v>
      </c>
      <c r="J43" s="27"/>
      <c r="K43" s="29" t="s">
        <v>626</v>
      </c>
      <c r="L43" s="27" t="s">
        <v>626</v>
      </c>
      <c r="M43" s="29" t="s">
        <v>626</v>
      </c>
      <c r="N43" s="27" t="s">
        <v>626</v>
      </c>
      <c r="O43" s="29" t="s">
        <v>626</v>
      </c>
      <c r="P43" s="27" t="s">
        <v>626</v>
      </c>
      <c r="Q43" s="29" t="s">
        <v>626</v>
      </c>
      <c r="R43" s="27" t="s">
        <v>626</v>
      </c>
      <c r="S43" s="30" t="s">
        <v>631</v>
      </c>
      <c r="T43" s="1">
        <v>43</v>
      </c>
      <c r="Z43" s="44" t="s">
        <v>657</v>
      </c>
    </row>
    <row r="44" spans="1:29">
      <c r="A44" s="29" t="s">
        <v>629</v>
      </c>
      <c r="B44" s="27" t="s">
        <v>626</v>
      </c>
      <c r="C44" s="29" t="s">
        <v>626</v>
      </c>
      <c r="D44" s="23" t="s">
        <v>605</v>
      </c>
      <c r="E44" s="29" t="s">
        <v>626</v>
      </c>
      <c r="F44" s="29" t="s">
        <v>626</v>
      </c>
      <c r="G44" s="27" t="s">
        <v>626</v>
      </c>
      <c r="H44" s="29" t="s">
        <v>626</v>
      </c>
      <c r="I44" s="25" t="s">
        <v>605</v>
      </c>
      <c r="J44" s="27"/>
      <c r="K44" s="29" t="s">
        <v>626</v>
      </c>
      <c r="L44" s="27" t="s">
        <v>626</v>
      </c>
      <c r="M44" s="29" t="s">
        <v>626</v>
      </c>
      <c r="N44" s="27" t="s">
        <v>626</v>
      </c>
      <c r="O44" s="29" t="s">
        <v>626</v>
      </c>
      <c r="P44" s="27" t="s">
        <v>626</v>
      </c>
      <c r="Q44" s="29" t="s">
        <v>626</v>
      </c>
      <c r="R44" s="27" t="s">
        <v>626</v>
      </c>
      <c r="S44" s="30" t="s">
        <v>631</v>
      </c>
      <c r="T44" s="1">
        <v>44</v>
      </c>
      <c r="Z44" s="44" t="s">
        <v>658</v>
      </c>
    </row>
    <row r="45" spans="1:29">
      <c r="A45" s="29" t="s">
        <v>629</v>
      </c>
      <c r="B45" s="27" t="s">
        <v>626</v>
      </c>
      <c r="C45" s="29" t="s">
        <v>626</v>
      </c>
      <c r="D45" s="23" t="s">
        <v>605</v>
      </c>
      <c r="E45" s="29" t="s">
        <v>626</v>
      </c>
      <c r="F45" s="29" t="s">
        <v>626</v>
      </c>
      <c r="G45" s="27" t="s">
        <v>626</v>
      </c>
      <c r="H45" s="29" t="s">
        <v>626</v>
      </c>
      <c r="I45" s="25" t="s">
        <v>605</v>
      </c>
      <c r="J45" s="27"/>
      <c r="K45" s="29" t="s">
        <v>626</v>
      </c>
      <c r="L45" s="27" t="s">
        <v>626</v>
      </c>
      <c r="M45" s="29" t="s">
        <v>626</v>
      </c>
      <c r="N45" s="27" t="s">
        <v>626</v>
      </c>
      <c r="O45" s="29" t="s">
        <v>626</v>
      </c>
      <c r="P45" s="27" t="s">
        <v>626</v>
      </c>
      <c r="Q45" s="29" t="s">
        <v>626</v>
      </c>
      <c r="R45" s="27" t="s">
        <v>626</v>
      </c>
      <c r="S45" s="30" t="s">
        <v>631</v>
      </c>
      <c r="T45" s="1">
        <v>45</v>
      </c>
      <c r="Z45" s="44" t="s">
        <v>659</v>
      </c>
    </row>
    <row r="46" spans="1:29">
      <c r="A46" s="29" t="s">
        <v>629</v>
      </c>
      <c r="B46" s="27" t="s">
        <v>626</v>
      </c>
      <c r="C46" s="29" t="s">
        <v>626</v>
      </c>
      <c r="D46" s="23" t="s">
        <v>605</v>
      </c>
      <c r="E46" s="29" t="s">
        <v>626</v>
      </c>
      <c r="F46" s="29" t="s">
        <v>626</v>
      </c>
      <c r="G46" s="27" t="s">
        <v>626</v>
      </c>
      <c r="H46" s="29" t="s">
        <v>626</v>
      </c>
      <c r="I46" s="25" t="s">
        <v>605</v>
      </c>
      <c r="J46" s="27"/>
      <c r="K46" s="29" t="s">
        <v>626</v>
      </c>
      <c r="L46" s="27" t="s">
        <v>626</v>
      </c>
      <c r="M46" s="29" t="s">
        <v>626</v>
      </c>
      <c r="N46" s="27" t="s">
        <v>626</v>
      </c>
      <c r="O46" s="29" t="s">
        <v>626</v>
      </c>
      <c r="P46" s="27" t="s">
        <v>626</v>
      </c>
      <c r="Q46" s="29" t="s">
        <v>626</v>
      </c>
      <c r="R46" s="27" t="s">
        <v>626</v>
      </c>
      <c r="S46" s="30" t="s">
        <v>631</v>
      </c>
      <c r="T46" s="1">
        <v>46</v>
      </c>
      <c r="Z46" s="44" t="s">
        <v>660</v>
      </c>
    </row>
    <row r="47" spans="1:29">
      <c r="A47" s="29" t="s">
        <v>629</v>
      </c>
      <c r="B47" s="27" t="s">
        <v>626</v>
      </c>
      <c r="C47" s="29" t="s">
        <v>626</v>
      </c>
      <c r="D47" s="23" t="s">
        <v>605</v>
      </c>
      <c r="E47" s="29" t="s">
        <v>626</v>
      </c>
      <c r="F47" s="29" t="s">
        <v>626</v>
      </c>
      <c r="G47" s="27" t="s">
        <v>626</v>
      </c>
      <c r="H47" s="29" t="s">
        <v>626</v>
      </c>
      <c r="I47" s="25" t="s">
        <v>605</v>
      </c>
      <c r="J47" s="27"/>
      <c r="K47" s="29" t="s">
        <v>626</v>
      </c>
      <c r="L47" s="27" t="s">
        <v>626</v>
      </c>
      <c r="M47" s="29" t="s">
        <v>626</v>
      </c>
      <c r="N47" s="27" t="s">
        <v>626</v>
      </c>
      <c r="O47" s="29" t="s">
        <v>626</v>
      </c>
      <c r="P47" s="27" t="s">
        <v>626</v>
      </c>
      <c r="Q47" s="29" t="s">
        <v>626</v>
      </c>
      <c r="R47" s="27" t="s">
        <v>626</v>
      </c>
      <c r="S47" s="30" t="s">
        <v>631</v>
      </c>
      <c r="T47" s="1">
        <v>47</v>
      </c>
      <c r="Z47" s="44" t="s">
        <v>661</v>
      </c>
    </row>
    <row r="48" spans="1:29">
      <c r="A48" s="29" t="s">
        <v>629</v>
      </c>
      <c r="B48" s="27" t="s">
        <v>626</v>
      </c>
      <c r="C48" s="29" t="s">
        <v>626</v>
      </c>
      <c r="D48" s="23" t="s">
        <v>605</v>
      </c>
      <c r="E48" s="29" t="s">
        <v>626</v>
      </c>
      <c r="F48" s="29" t="s">
        <v>626</v>
      </c>
      <c r="G48" s="27" t="s">
        <v>626</v>
      </c>
      <c r="H48" s="29" t="s">
        <v>626</v>
      </c>
      <c r="I48" s="25" t="s">
        <v>605</v>
      </c>
      <c r="J48" s="27"/>
      <c r="K48" s="29" t="s">
        <v>626</v>
      </c>
      <c r="L48" s="27" t="s">
        <v>626</v>
      </c>
      <c r="M48" s="29" t="s">
        <v>626</v>
      </c>
      <c r="N48" s="27" t="s">
        <v>626</v>
      </c>
      <c r="O48" s="29" t="s">
        <v>626</v>
      </c>
      <c r="P48" s="27" t="s">
        <v>626</v>
      </c>
      <c r="Q48" s="29" t="s">
        <v>626</v>
      </c>
      <c r="R48" s="27" t="s">
        <v>626</v>
      </c>
      <c r="S48" s="30" t="s">
        <v>631</v>
      </c>
      <c r="T48" s="1">
        <v>48</v>
      </c>
      <c r="Z48" s="44" t="s">
        <v>662</v>
      </c>
    </row>
    <row r="49" spans="1:26">
      <c r="A49" s="29" t="s">
        <v>629</v>
      </c>
      <c r="B49" s="27" t="s">
        <v>626</v>
      </c>
      <c r="C49" s="29" t="s">
        <v>626</v>
      </c>
      <c r="D49" s="23" t="s">
        <v>605</v>
      </c>
      <c r="E49" s="29" t="s">
        <v>626</v>
      </c>
      <c r="F49" s="29" t="s">
        <v>626</v>
      </c>
      <c r="G49" s="27" t="s">
        <v>626</v>
      </c>
      <c r="H49" s="29" t="s">
        <v>626</v>
      </c>
      <c r="I49" s="25" t="s">
        <v>605</v>
      </c>
      <c r="J49" s="27"/>
      <c r="K49" s="29" t="s">
        <v>626</v>
      </c>
      <c r="L49" s="27" t="s">
        <v>626</v>
      </c>
      <c r="M49" s="29" t="s">
        <v>626</v>
      </c>
      <c r="N49" s="27" t="s">
        <v>626</v>
      </c>
      <c r="O49" s="29" t="s">
        <v>626</v>
      </c>
      <c r="P49" s="27" t="s">
        <v>626</v>
      </c>
      <c r="Q49" s="29" t="s">
        <v>626</v>
      </c>
      <c r="R49" s="27" t="s">
        <v>626</v>
      </c>
      <c r="S49" s="30" t="s">
        <v>631</v>
      </c>
      <c r="T49" s="1">
        <v>49</v>
      </c>
      <c r="Z49" s="44" t="s">
        <v>663</v>
      </c>
    </row>
    <row r="50" spans="1:26">
      <c r="A50" s="29" t="s">
        <v>629</v>
      </c>
      <c r="B50" s="27" t="s">
        <v>626</v>
      </c>
      <c r="C50" s="29" t="s">
        <v>626</v>
      </c>
      <c r="D50" s="23" t="s">
        <v>605</v>
      </c>
      <c r="E50" s="29" t="s">
        <v>626</v>
      </c>
      <c r="F50" s="29" t="s">
        <v>626</v>
      </c>
      <c r="G50" s="27" t="s">
        <v>626</v>
      </c>
      <c r="H50" s="29" t="s">
        <v>626</v>
      </c>
      <c r="I50" s="25" t="s">
        <v>605</v>
      </c>
      <c r="J50" s="27"/>
      <c r="K50" s="29" t="s">
        <v>626</v>
      </c>
      <c r="L50" s="27" t="s">
        <v>626</v>
      </c>
      <c r="M50" s="29" t="s">
        <v>626</v>
      </c>
      <c r="N50" s="27" t="s">
        <v>626</v>
      </c>
      <c r="O50" s="29" t="s">
        <v>626</v>
      </c>
      <c r="P50" s="27" t="s">
        <v>626</v>
      </c>
      <c r="Q50" s="29" t="s">
        <v>626</v>
      </c>
      <c r="R50" s="27" t="s">
        <v>626</v>
      </c>
      <c r="S50" s="30" t="s">
        <v>631</v>
      </c>
      <c r="T50" s="1">
        <v>50</v>
      </c>
      <c r="Z50" s="44" t="s">
        <v>664</v>
      </c>
    </row>
    <row r="51" spans="1:26">
      <c r="A51" s="29" t="s">
        <v>629</v>
      </c>
      <c r="B51" s="27" t="s">
        <v>626</v>
      </c>
      <c r="C51" s="29" t="s">
        <v>626</v>
      </c>
      <c r="D51" s="23" t="s">
        <v>605</v>
      </c>
      <c r="E51" s="29" t="s">
        <v>626</v>
      </c>
      <c r="F51" s="29" t="s">
        <v>626</v>
      </c>
      <c r="G51" s="27" t="s">
        <v>626</v>
      </c>
      <c r="H51" s="29" t="s">
        <v>626</v>
      </c>
      <c r="I51" s="25" t="s">
        <v>605</v>
      </c>
      <c r="J51" s="27"/>
      <c r="K51" s="29" t="s">
        <v>626</v>
      </c>
      <c r="L51" s="27" t="s">
        <v>626</v>
      </c>
      <c r="M51" s="29" t="s">
        <v>626</v>
      </c>
      <c r="N51" s="27" t="s">
        <v>626</v>
      </c>
      <c r="O51" s="29" t="s">
        <v>626</v>
      </c>
      <c r="P51" s="27" t="s">
        <v>626</v>
      </c>
      <c r="Q51" s="29" t="s">
        <v>626</v>
      </c>
      <c r="R51" s="27" t="s">
        <v>626</v>
      </c>
      <c r="S51" s="30" t="s">
        <v>631</v>
      </c>
      <c r="T51" s="1">
        <v>51</v>
      </c>
      <c r="Z51" s="44" t="s">
        <v>665</v>
      </c>
    </row>
    <row r="52" spans="1:26">
      <c r="A52" s="29" t="s">
        <v>629</v>
      </c>
      <c r="B52" s="27" t="s">
        <v>626</v>
      </c>
      <c r="C52" s="29" t="s">
        <v>626</v>
      </c>
      <c r="D52" s="23" t="s">
        <v>605</v>
      </c>
      <c r="E52" s="29" t="s">
        <v>626</v>
      </c>
      <c r="F52" s="29" t="s">
        <v>626</v>
      </c>
      <c r="G52" s="27" t="s">
        <v>626</v>
      </c>
      <c r="H52" s="29" t="s">
        <v>626</v>
      </c>
      <c r="I52" s="25" t="s">
        <v>605</v>
      </c>
      <c r="J52" s="27"/>
      <c r="K52" s="29" t="s">
        <v>626</v>
      </c>
      <c r="L52" s="27" t="s">
        <v>626</v>
      </c>
      <c r="M52" s="29" t="s">
        <v>626</v>
      </c>
      <c r="N52" s="27" t="s">
        <v>626</v>
      </c>
      <c r="O52" s="29" t="s">
        <v>626</v>
      </c>
      <c r="P52" s="27" t="s">
        <v>626</v>
      </c>
      <c r="Q52" s="29" t="s">
        <v>626</v>
      </c>
      <c r="R52" s="27" t="s">
        <v>626</v>
      </c>
      <c r="S52" s="30" t="s">
        <v>631</v>
      </c>
      <c r="T52" s="1">
        <v>52</v>
      </c>
      <c r="Z52" s="44" t="s">
        <v>666</v>
      </c>
    </row>
    <row r="53" spans="1:26">
      <c r="A53" s="29" t="s">
        <v>629</v>
      </c>
      <c r="B53" s="27" t="s">
        <v>626</v>
      </c>
      <c r="C53" s="29" t="s">
        <v>626</v>
      </c>
      <c r="D53" s="23" t="s">
        <v>605</v>
      </c>
      <c r="E53" s="29" t="s">
        <v>626</v>
      </c>
      <c r="F53" s="29" t="s">
        <v>626</v>
      </c>
      <c r="G53" s="27" t="s">
        <v>626</v>
      </c>
      <c r="H53" s="29" t="s">
        <v>626</v>
      </c>
      <c r="I53" s="25" t="s">
        <v>605</v>
      </c>
      <c r="J53" s="27"/>
      <c r="K53" s="29" t="s">
        <v>626</v>
      </c>
      <c r="L53" s="27" t="s">
        <v>626</v>
      </c>
      <c r="M53" s="29" t="s">
        <v>626</v>
      </c>
      <c r="N53" s="27" t="s">
        <v>626</v>
      </c>
      <c r="O53" s="29" t="s">
        <v>626</v>
      </c>
      <c r="P53" s="27" t="s">
        <v>626</v>
      </c>
      <c r="Q53" s="29" t="s">
        <v>626</v>
      </c>
      <c r="R53" s="27" t="s">
        <v>626</v>
      </c>
      <c r="S53" s="30" t="s">
        <v>631</v>
      </c>
      <c r="T53" s="1">
        <v>53</v>
      </c>
      <c r="Z53" s="44" t="s">
        <v>667</v>
      </c>
    </row>
    <row r="54" spans="1:26">
      <c r="A54" s="29" t="s">
        <v>629</v>
      </c>
      <c r="B54" s="27" t="s">
        <v>626</v>
      </c>
      <c r="C54" s="29" t="s">
        <v>626</v>
      </c>
      <c r="D54" s="23" t="s">
        <v>605</v>
      </c>
      <c r="E54" s="29" t="s">
        <v>626</v>
      </c>
      <c r="F54" s="29" t="s">
        <v>626</v>
      </c>
      <c r="G54" s="27" t="s">
        <v>626</v>
      </c>
      <c r="H54" s="29" t="s">
        <v>626</v>
      </c>
      <c r="I54" s="25" t="s">
        <v>605</v>
      </c>
      <c r="J54" s="27"/>
      <c r="K54" s="29" t="s">
        <v>626</v>
      </c>
      <c r="L54" s="27" t="s">
        <v>626</v>
      </c>
      <c r="M54" s="29" t="s">
        <v>626</v>
      </c>
      <c r="N54" s="27" t="s">
        <v>626</v>
      </c>
      <c r="O54" s="29" t="s">
        <v>626</v>
      </c>
      <c r="P54" s="27" t="s">
        <v>626</v>
      </c>
      <c r="Q54" s="29" t="s">
        <v>626</v>
      </c>
      <c r="R54" s="27" t="s">
        <v>626</v>
      </c>
      <c r="S54" s="30" t="s">
        <v>631</v>
      </c>
      <c r="T54" s="1">
        <v>54</v>
      </c>
      <c r="Z54" s="44" t="s">
        <v>668</v>
      </c>
    </row>
    <row r="55" spans="1:26">
      <c r="A55" s="29" t="s">
        <v>629</v>
      </c>
      <c r="B55" s="27" t="s">
        <v>626</v>
      </c>
      <c r="C55" s="29" t="s">
        <v>626</v>
      </c>
      <c r="D55" s="23" t="s">
        <v>605</v>
      </c>
      <c r="E55" s="29" t="s">
        <v>626</v>
      </c>
      <c r="F55" s="29" t="s">
        <v>626</v>
      </c>
      <c r="G55" s="27" t="s">
        <v>626</v>
      </c>
      <c r="H55" s="29" t="s">
        <v>626</v>
      </c>
      <c r="I55" s="25" t="s">
        <v>605</v>
      </c>
      <c r="J55" s="27"/>
      <c r="K55" s="29" t="s">
        <v>626</v>
      </c>
      <c r="L55" s="27" t="s">
        <v>626</v>
      </c>
      <c r="M55" s="29" t="s">
        <v>626</v>
      </c>
      <c r="N55" s="27" t="s">
        <v>626</v>
      </c>
      <c r="O55" s="29" t="s">
        <v>626</v>
      </c>
      <c r="P55" s="27" t="s">
        <v>626</v>
      </c>
      <c r="Q55" s="29" t="s">
        <v>626</v>
      </c>
      <c r="R55" s="27" t="s">
        <v>626</v>
      </c>
      <c r="S55" s="30" t="s">
        <v>631</v>
      </c>
      <c r="T55" s="1">
        <v>55</v>
      </c>
      <c r="Z55" s="44" t="s">
        <v>669</v>
      </c>
    </row>
    <row r="56" spans="1:26">
      <c r="A56" s="29" t="s">
        <v>629</v>
      </c>
      <c r="B56" s="27" t="s">
        <v>626</v>
      </c>
      <c r="C56" s="29" t="s">
        <v>626</v>
      </c>
      <c r="D56" s="23" t="s">
        <v>605</v>
      </c>
      <c r="E56" s="29" t="s">
        <v>626</v>
      </c>
      <c r="F56" s="29" t="s">
        <v>626</v>
      </c>
      <c r="G56" s="27" t="s">
        <v>626</v>
      </c>
      <c r="H56" s="29" t="s">
        <v>626</v>
      </c>
      <c r="I56" s="25" t="s">
        <v>605</v>
      </c>
      <c r="J56" s="27"/>
      <c r="K56" s="29" t="s">
        <v>626</v>
      </c>
      <c r="L56" s="27" t="s">
        <v>626</v>
      </c>
      <c r="M56" s="29" t="s">
        <v>626</v>
      </c>
      <c r="N56" s="27" t="s">
        <v>626</v>
      </c>
      <c r="O56" s="29" t="s">
        <v>626</v>
      </c>
      <c r="P56" s="27" t="s">
        <v>626</v>
      </c>
      <c r="Q56" s="29" t="s">
        <v>626</v>
      </c>
      <c r="R56" s="27" t="s">
        <v>626</v>
      </c>
      <c r="S56" s="30" t="s">
        <v>631</v>
      </c>
      <c r="T56" s="1">
        <v>56</v>
      </c>
      <c r="Z56" s="44" t="s">
        <v>670</v>
      </c>
    </row>
    <row r="57" spans="1:26">
      <c r="A57" s="29" t="s">
        <v>629</v>
      </c>
      <c r="B57" s="27" t="s">
        <v>626</v>
      </c>
      <c r="C57" s="29" t="s">
        <v>626</v>
      </c>
      <c r="D57" s="23" t="s">
        <v>605</v>
      </c>
      <c r="E57" s="29" t="s">
        <v>626</v>
      </c>
      <c r="F57" s="29" t="s">
        <v>626</v>
      </c>
      <c r="G57" s="27" t="s">
        <v>626</v>
      </c>
      <c r="H57" s="29" t="s">
        <v>626</v>
      </c>
      <c r="I57" s="25" t="s">
        <v>605</v>
      </c>
      <c r="J57" s="27"/>
      <c r="K57" s="29" t="s">
        <v>626</v>
      </c>
      <c r="L57" s="27" t="s">
        <v>626</v>
      </c>
      <c r="M57" s="29" t="s">
        <v>626</v>
      </c>
      <c r="N57" s="27" t="s">
        <v>626</v>
      </c>
      <c r="O57" s="29" t="s">
        <v>626</v>
      </c>
      <c r="P57" s="27" t="s">
        <v>626</v>
      </c>
      <c r="Q57" s="29" t="s">
        <v>626</v>
      </c>
      <c r="R57" s="27" t="s">
        <v>626</v>
      </c>
      <c r="S57" s="30" t="s">
        <v>631</v>
      </c>
      <c r="T57" s="1">
        <v>57</v>
      </c>
      <c r="Z57" s="44" t="s">
        <v>671</v>
      </c>
    </row>
    <row r="58" spans="1:26">
      <c r="A58" s="29" t="s">
        <v>629</v>
      </c>
      <c r="B58" s="27" t="s">
        <v>626</v>
      </c>
      <c r="C58" s="29" t="s">
        <v>626</v>
      </c>
      <c r="D58" s="23" t="s">
        <v>605</v>
      </c>
      <c r="E58" s="29" t="s">
        <v>626</v>
      </c>
      <c r="F58" s="29" t="s">
        <v>626</v>
      </c>
      <c r="G58" s="27" t="s">
        <v>626</v>
      </c>
      <c r="H58" s="29" t="s">
        <v>626</v>
      </c>
      <c r="I58" s="25" t="s">
        <v>605</v>
      </c>
      <c r="J58" s="27"/>
      <c r="K58" s="29" t="s">
        <v>626</v>
      </c>
      <c r="L58" s="27" t="s">
        <v>626</v>
      </c>
      <c r="M58" s="29" t="s">
        <v>626</v>
      </c>
      <c r="N58" s="27" t="s">
        <v>626</v>
      </c>
      <c r="O58" s="29" t="s">
        <v>626</v>
      </c>
      <c r="P58" s="27" t="s">
        <v>626</v>
      </c>
      <c r="Q58" s="29" t="s">
        <v>626</v>
      </c>
      <c r="R58" s="27" t="s">
        <v>626</v>
      </c>
      <c r="S58" s="30" t="s">
        <v>631</v>
      </c>
      <c r="T58" s="1">
        <v>58</v>
      </c>
      <c r="Z58" s="44" t="s">
        <v>672</v>
      </c>
    </row>
    <row r="59" spans="1:26">
      <c r="A59" s="29" t="s">
        <v>629</v>
      </c>
      <c r="B59" s="27" t="s">
        <v>626</v>
      </c>
      <c r="C59" s="29" t="s">
        <v>626</v>
      </c>
      <c r="D59" s="23" t="s">
        <v>605</v>
      </c>
      <c r="E59" s="29" t="s">
        <v>626</v>
      </c>
      <c r="F59" s="29" t="s">
        <v>626</v>
      </c>
      <c r="G59" s="27" t="s">
        <v>626</v>
      </c>
      <c r="H59" s="29" t="s">
        <v>626</v>
      </c>
      <c r="I59" s="25" t="s">
        <v>605</v>
      </c>
      <c r="J59" s="27"/>
      <c r="K59" s="29" t="s">
        <v>626</v>
      </c>
      <c r="L59" s="27" t="s">
        <v>626</v>
      </c>
      <c r="M59" s="29" t="s">
        <v>626</v>
      </c>
      <c r="N59" s="27" t="s">
        <v>626</v>
      </c>
      <c r="O59" s="29" t="s">
        <v>626</v>
      </c>
      <c r="P59" s="27" t="s">
        <v>626</v>
      </c>
      <c r="Q59" s="29" t="s">
        <v>626</v>
      </c>
      <c r="R59" s="27" t="s">
        <v>626</v>
      </c>
      <c r="S59" s="30" t="s">
        <v>631</v>
      </c>
      <c r="T59" s="1">
        <v>59</v>
      </c>
      <c r="Z59" s="44" t="s">
        <v>673</v>
      </c>
    </row>
    <row r="60" spans="1:26">
      <c r="A60" s="29" t="s">
        <v>629</v>
      </c>
      <c r="B60" s="27" t="s">
        <v>626</v>
      </c>
      <c r="C60" s="29" t="s">
        <v>626</v>
      </c>
      <c r="D60" s="23" t="s">
        <v>605</v>
      </c>
      <c r="E60" s="29" t="s">
        <v>626</v>
      </c>
      <c r="F60" s="29" t="s">
        <v>626</v>
      </c>
      <c r="G60" s="27" t="s">
        <v>626</v>
      </c>
      <c r="H60" s="29" t="s">
        <v>626</v>
      </c>
      <c r="I60" s="25" t="s">
        <v>605</v>
      </c>
      <c r="J60" s="27"/>
      <c r="K60" s="29" t="s">
        <v>626</v>
      </c>
      <c r="L60" s="27" t="s">
        <v>626</v>
      </c>
      <c r="M60" s="29" t="s">
        <v>626</v>
      </c>
      <c r="N60" s="27" t="s">
        <v>626</v>
      </c>
      <c r="O60" s="29" t="s">
        <v>626</v>
      </c>
      <c r="P60" s="27" t="s">
        <v>626</v>
      </c>
      <c r="Q60" s="29" t="s">
        <v>626</v>
      </c>
      <c r="R60" s="27" t="s">
        <v>626</v>
      </c>
      <c r="S60" s="30" t="s">
        <v>631</v>
      </c>
      <c r="T60" s="1">
        <v>60</v>
      </c>
      <c r="Z60" s="44" t="s">
        <v>674</v>
      </c>
    </row>
    <row r="61" spans="1:26">
      <c r="A61" s="29" t="s">
        <v>629</v>
      </c>
      <c r="B61" s="27" t="s">
        <v>626</v>
      </c>
      <c r="C61" s="29" t="s">
        <v>626</v>
      </c>
      <c r="D61" s="23" t="s">
        <v>605</v>
      </c>
      <c r="E61" s="29" t="s">
        <v>626</v>
      </c>
      <c r="F61" s="29" t="s">
        <v>626</v>
      </c>
      <c r="G61" s="27" t="s">
        <v>626</v>
      </c>
      <c r="H61" s="29" t="s">
        <v>626</v>
      </c>
      <c r="I61" s="25" t="s">
        <v>605</v>
      </c>
      <c r="J61" s="27"/>
      <c r="K61" s="29" t="s">
        <v>626</v>
      </c>
      <c r="L61" s="27" t="s">
        <v>626</v>
      </c>
      <c r="M61" s="29" t="s">
        <v>626</v>
      </c>
      <c r="N61" s="27" t="s">
        <v>626</v>
      </c>
      <c r="O61" s="29" t="s">
        <v>626</v>
      </c>
      <c r="P61" s="27" t="s">
        <v>626</v>
      </c>
      <c r="Q61" s="29" t="s">
        <v>626</v>
      </c>
      <c r="R61" s="27" t="s">
        <v>626</v>
      </c>
      <c r="S61" s="30" t="s">
        <v>631</v>
      </c>
      <c r="T61" s="1">
        <v>61</v>
      </c>
      <c r="Z61" s="44" t="s">
        <v>675</v>
      </c>
    </row>
    <row r="62" spans="1:26">
      <c r="A62" s="29" t="s">
        <v>629</v>
      </c>
      <c r="B62" s="27" t="s">
        <v>626</v>
      </c>
      <c r="C62" s="29" t="s">
        <v>626</v>
      </c>
      <c r="D62" s="23" t="s">
        <v>605</v>
      </c>
      <c r="E62" s="29" t="s">
        <v>626</v>
      </c>
      <c r="F62" s="29" t="s">
        <v>626</v>
      </c>
      <c r="G62" s="27" t="s">
        <v>626</v>
      </c>
      <c r="H62" s="29" t="s">
        <v>626</v>
      </c>
      <c r="I62" s="25" t="s">
        <v>605</v>
      </c>
      <c r="J62" s="27"/>
      <c r="K62" s="29" t="s">
        <v>626</v>
      </c>
      <c r="L62" s="27" t="s">
        <v>626</v>
      </c>
      <c r="M62" s="29" t="s">
        <v>626</v>
      </c>
      <c r="N62" s="27" t="s">
        <v>626</v>
      </c>
      <c r="O62" s="29" t="s">
        <v>626</v>
      </c>
      <c r="P62" s="27" t="s">
        <v>626</v>
      </c>
      <c r="Q62" s="29" t="s">
        <v>626</v>
      </c>
      <c r="R62" s="27" t="s">
        <v>626</v>
      </c>
      <c r="S62" s="30" t="s">
        <v>631</v>
      </c>
      <c r="T62" s="1">
        <v>62</v>
      </c>
      <c r="Z62" s="44" t="s">
        <v>676</v>
      </c>
    </row>
    <row r="63" spans="1:26">
      <c r="A63" s="29" t="s">
        <v>629</v>
      </c>
      <c r="B63" s="27" t="s">
        <v>626</v>
      </c>
      <c r="C63" s="29" t="s">
        <v>626</v>
      </c>
      <c r="D63" s="23" t="s">
        <v>605</v>
      </c>
      <c r="E63" s="29" t="s">
        <v>626</v>
      </c>
      <c r="F63" s="29" t="s">
        <v>626</v>
      </c>
      <c r="G63" s="27" t="s">
        <v>626</v>
      </c>
      <c r="H63" s="29" t="s">
        <v>626</v>
      </c>
      <c r="I63" s="25" t="s">
        <v>605</v>
      </c>
      <c r="J63" s="27"/>
      <c r="K63" s="29" t="s">
        <v>626</v>
      </c>
      <c r="L63" s="27" t="s">
        <v>626</v>
      </c>
      <c r="M63" s="29" t="s">
        <v>626</v>
      </c>
      <c r="N63" s="27" t="s">
        <v>626</v>
      </c>
      <c r="O63" s="29" t="s">
        <v>626</v>
      </c>
      <c r="P63" s="27" t="s">
        <v>626</v>
      </c>
      <c r="Q63" s="29" t="s">
        <v>626</v>
      </c>
      <c r="R63" s="27" t="s">
        <v>626</v>
      </c>
      <c r="S63" s="30" t="s">
        <v>631</v>
      </c>
      <c r="T63" s="1">
        <v>63</v>
      </c>
      <c r="Z63" s="44" t="s">
        <v>677</v>
      </c>
    </row>
    <row r="64" spans="1:26">
      <c r="A64" s="29" t="s">
        <v>629</v>
      </c>
      <c r="B64" s="27" t="s">
        <v>626</v>
      </c>
      <c r="C64" s="29" t="s">
        <v>626</v>
      </c>
      <c r="D64" s="23" t="s">
        <v>605</v>
      </c>
      <c r="E64" s="29" t="s">
        <v>626</v>
      </c>
      <c r="F64" s="29" t="s">
        <v>626</v>
      </c>
      <c r="G64" s="27" t="s">
        <v>626</v>
      </c>
      <c r="H64" s="29" t="s">
        <v>626</v>
      </c>
      <c r="I64" s="25" t="s">
        <v>605</v>
      </c>
      <c r="J64" s="27"/>
      <c r="K64" s="29" t="s">
        <v>626</v>
      </c>
      <c r="L64" s="27" t="s">
        <v>626</v>
      </c>
      <c r="M64" s="29" t="s">
        <v>626</v>
      </c>
      <c r="N64" s="27" t="s">
        <v>626</v>
      </c>
      <c r="O64" s="29" t="s">
        <v>626</v>
      </c>
      <c r="P64" s="27" t="s">
        <v>626</v>
      </c>
      <c r="Q64" s="29" t="s">
        <v>626</v>
      </c>
      <c r="R64" s="27" t="s">
        <v>626</v>
      </c>
      <c r="S64" s="30" t="s">
        <v>631</v>
      </c>
      <c r="T64" s="1">
        <v>64</v>
      </c>
      <c r="Z64" s="44" t="s">
        <v>678</v>
      </c>
    </row>
    <row r="65" spans="1:26">
      <c r="A65" s="29" t="s">
        <v>629</v>
      </c>
      <c r="B65" s="27" t="s">
        <v>626</v>
      </c>
      <c r="C65" s="29" t="s">
        <v>626</v>
      </c>
      <c r="D65" s="23" t="s">
        <v>605</v>
      </c>
      <c r="E65" s="29" t="s">
        <v>626</v>
      </c>
      <c r="F65" s="29" t="s">
        <v>626</v>
      </c>
      <c r="G65" s="27" t="s">
        <v>626</v>
      </c>
      <c r="H65" s="29" t="s">
        <v>626</v>
      </c>
      <c r="I65" s="25" t="s">
        <v>605</v>
      </c>
      <c r="J65" s="27"/>
      <c r="K65" s="29" t="s">
        <v>626</v>
      </c>
      <c r="L65" s="27" t="s">
        <v>626</v>
      </c>
      <c r="M65" s="29" t="s">
        <v>626</v>
      </c>
      <c r="N65" s="27" t="s">
        <v>626</v>
      </c>
      <c r="O65" s="29" t="s">
        <v>626</v>
      </c>
      <c r="P65" s="27" t="s">
        <v>626</v>
      </c>
      <c r="Q65" s="29" t="s">
        <v>626</v>
      </c>
      <c r="R65" s="27" t="s">
        <v>626</v>
      </c>
      <c r="S65" s="30" t="s">
        <v>631</v>
      </c>
      <c r="T65" s="1">
        <v>65</v>
      </c>
      <c r="Z65" s="44" t="s">
        <v>679</v>
      </c>
    </row>
    <row r="66" spans="1:26">
      <c r="A66" s="29" t="s">
        <v>629</v>
      </c>
      <c r="B66" s="27" t="s">
        <v>626</v>
      </c>
      <c r="C66" s="29" t="s">
        <v>626</v>
      </c>
      <c r="D66" s="23" t="s">
        <v>605</v>
      </c>
      <c r="E66" s="29" t="s">
        <v>626</v>
      </c>
      <c r="F66" s="29" t="s">
        <v>626</v>
      </c>
      <c r="G66" s="27" t="s">
        <v>626</v>
      </c>
      <c r="H66" s="29" t="s">
        <v>626</v>
      </c>
      <c r="I66" s="25" t="s">
        <v>605</v>
      </c>
      <c r="J66" s="27"/>
      <c r="K66" s="29" t="s">
        <v>626</v>
      </c>
      <c r="L66" s="27" t="s">
        <v>626</v>
      </c>
      <c r="M66" s="29" t="s">
        <v>626</v>
      </c>
      <c r="N66" s="27" t="s">
        <v>626</v>
      </c>
      <c r="O66" s="29" t="s">
        <v>626</v>
      </c>
      <c r="P66" s="27" t="s">
        <v>626</v>
      </c>
      <c r="Q66" s="29" t="s">
        <v>626</v>
      </c>
      <c r="R66" s="27" t="s">
        <v>626</v>
      </c>
      <c r="S66" s="30" t="s">
        <v>631</v>
      </c>
      <c r="T66" s="1">
        <v>66</v>
      </c>
      <c r="Z66" s="44" t="s">
        <v>680</v>
      </c>
    </row>
    <row r="67" spans="1:26">
      <c r="A67" s="29" t="s">
        <v>629</v>
      </c>
      <c r="B67" s="27" t="s">
        <v>626</v>
      </c>
      <c r="C67" s="29" t="s">
        <v>626</v>
      </c>
      <c r="D67" s="23" t="s">
        <v>605</v>
      </c>
      <c r="E67" s="29" t="s">
        <v>626</v>
      </c>
      <c r="F67" s="29" t="s">
        <v>626</v>
      </c>
      <c r="G67" s="27" t="s">
        <v>626</v>
      </c>
      <c r="H67" s="29" t="s">
        <v>626</v>
      </c>
      <c r="I67" s="25" t="s">
        <v>605</v>
      </c>
      <c r="J67" s="27"/>
      <c r="K67" s="29" t="s">
        <v>626</v>
      </c>
      <c r="L67" s="27" t="s">
        <v>626</v>
      </c>
      <c r="M67" s="29" t="s">
        <v>626</v>
      </c>
      <c r="N67" s="27" t="s">
        <v>626</v>
      </c>
      <c r="O67" s="29" t="s">
        <v>626</v>
      </c>
      <c r="P67" s="27" t="s">
        <v>626</v>
      </c>
      <c r="Q67" s="29" t="s">
        <v>626</v>
      </c>
      <c r="R67" s="27" t="s">
        <v>626</v>
      </c>
      <c r="S67" s="30" t="s">
        <v>631</v>
      </c>
      <c r="T67" s="1">
        <v>67</v>
      </c>
      <c r="Z67" s="44" t="s">
        <v>681</v>
      </c>
    </row>
    <row r="68" spans="1:26">
      <c r="A68" s="29" t="s">
        <v>629</v>
      </c>
      <c r="B68" s="27" t="s">
        <v>626</v>
      </c>
      <c r="C68" s="29" t="s">
        <v>626</v>
      </c>
      <c r="D68" s="23" t="s">
        <v>605</v>
      </c>
      <c r="E68" s="29" t="s">
        <v>626</v>
      </c>
      <c r="F68" s="29" t="s">
        <v>626</v>
      </c>
      <c r="G68" s="27" t="s">
        <v>626</v>
      </c>
      <c r="H68" s="29" t="s">
        <v>626</v>
      </c>
      <c r="I68" s="25" t="s">
        <v>605</v>
      </c>
      <c r="J68" s="27"/>
      <c r="K68" s="29" t="s">
        <v>626</v>
      </c>
      <c r="L68" s="27" t="s">
        <v>626</v>
      </c>
      <c r="M68" s="29" t="s">
        <v>626</v>
      </c>
      <c r="N68" s="27" t="s">
        <v>626</v>
      </c>
      <c r="O68" s="29" t="s">
        <v>626</v>
      </c>
      <c r="P68" s="27" t="s">
        <v>626</v>
      </c>
      <c r="Q68" s="29" t="s">
        <v>626</v>
      </c>
      <c r="R68" s="27" t="s">
        <v>626</v>
      </c>
      <c r="S68" s="30" t="s">
        <v>631</v>
      </c>
      <c r="T68" s="1">
        <v>68</v>
      </c>
      <c r="Z68" s="44" t="s">
        <v>682</v>
      </c>
    </row>
    <row r="69" spans="1:26">
      <c r="A69" s="29" t="s">
        <v>629</v>
      </c>
      <c r="B69" s="27" t="s">
        <v>626</v>
      </c>
      <c r="C69" s="29" t="s">
        <v>626</v>
      </c>
      <c r="D69" s="23" t="s">
        <v>605</v>
      </c>
      <c r="E69" s="29" t="s">
        <v>626</v>
      </c>
      <c r="F69" s="29" t="s">
        <v>626</v>
      </c>
      <c r="G69" s="27" t="s">
        <v>626</v>
      </c>
      <c r="H69" s="29" t="s">
        <v>626</v>
      </c>
      <c r="I69" s="25" t="s">
        <v>605</v>
      </c>
      <c r="J69" s="27"/>
      <c r="K69" s="29" t="s">
        <v>626</v>
      </c>
      <c r="L69" s="27" t="s">
        <v>626</v>
      </c>
      <c r="M69" s="29" t="s">
        <v>626</v>
      </c>
      <c r="N69" s="27" t="s">
        <v>626</v>
      </c>
      <c r="O69" s="29" t="s">
        <v>626</v>
      </c>
      <c r="P69" s="27" t="s">
        <v>626</v>
      </c>
      <c r="Q69" s="29" t="s">
        <v>626</v>
      </c>
      <c r="R69" s="27" t="s">
        <v>626</v>
      </c>
      <c r="S69" s="30" t="s">
        <v>631</v>
      </c>
      <c r="T69" s="1">
        <v>69</v>
      </c>
      <c r="Z69" s="44" t="s">
        <v>683</v>
      </c>
    </row>
    <row r="70" spans="1:26">
      <c r="A70" s="29" t="s">
        <v>629</v>
      </c>
      <c r="B70" s="27" t="s">
        <v>626</v>
      </c>
      <c r="C70" s="29" t="s">
        <v>626</v>
      </c>
      <c r="D70" s="23" t="s">
        <v>605</v>
      </c>
      <c r="E70" s="29" t="s">
        <v>626</v>
      </c>
      <c r="F70" s="29" t="s">
        <v>626</v>
      </c>
      <c r="G70" s="27" t="s">
        <v>626</v>
      </c>
      <c r="H70" s="29" t="s">
        <v>626</v>
      </c>
      <c r="I70" s="25" t="s">
        <v>605</v>
      </c>
      <c r="J70" s="27"/>
      <c r="K70" s="29" t="s">
        <v>626</v>
      </c>
      <c r="L70" s="27" t="s">
        <v>626</v>
      </c>
      <c r="M70" s="29" t="s">
        <v>626</v>
      </c>
      <c r="N70" s="27" t="s">
        <v>626</v>
      </c>
      <c r="O70" s="29" t="s">
        <v>626</v>
      </c>
      <c r="P70" s="27" t="s">
        <v>626</v>
      </c>
      <c r="Q70" s="29" t="s">
        <v>626</v>
      </c>
      <c r="R70" s="27" t="s">
        <v>626</v>
      </c>
      <c r="S70" s="30" t="s">
        <v>631</v>
      </c>
      <c r="T70" s="1">
        <v>70</v>
      </c>
      <c r="Z70" s="44" t="s">
        <v>684</v>
      </c>
    </row>
    <row r="71" spans="1:26">
      <c r="A71" s="25"/>
      <c r="B71" s="26"/>
      <c r="C71" s="25"/>
      <c r="D71" s="26"/>
      <c r="E71" s="25"/>
      <c r="F71" s="25"/>
      <c r="G71" s="26"/>
      <c r="J71" s="26"/>
      <c r="K71" s="25"/>
      <c r="L71" s="26"/>
      <c r="N71" s="26"/>
      <c r="O71" s="25"/>
      <c r="P71" s="26"/>
      <c r="Q71" s="25"/>
      <c r="R71" s="26"/>
      <c r="S71" s="26"/>
      <c r="Z71" s="44" t="s">
        <v>685</v>
      </c>
    </row>
    <row r="72" spans="1:26">
      <c r="A72" s="25"/>
      <c r="B72" s="26"/>
      <c r="C72" s="25"/>
      <c r="D72" s="26"/>
      <c r="E72" s="25"/>
      <c r="F72" s="25"/>
      <c r="K72" s="25"/>
      <c r="L72" s="26"/>
      <c r="O72" s="25"/>
      <c r="P72" s="26"/>
      <c r="Q72" s="25"/>
      <c r="R72" s="26"/>
      <c r="S72" s="26"/>
      <c r="Z72" s="44" t="s">
        <v>686</v>
      </c>
    </row>
    <row r="73" spans="1:26">
      <c r="A73" s="25"/>
      <c r="B73" s="26"/>
      <c r="C73" s="25"/>
      <c r="D73" s="26"/>
      <c r="E73" s="25"/>
      <c r="F73" s="25"/>
      <c r="K73" s="25"/>
      <c r="L73" s="26"/>
      <c r="O73" s="25"/>
      <c r="P73" s="26"/>
      <c r="Q73" s="25"/>
      <c r="R73" s="26"/>
      <c r="S73" s="26"/>
      <c r="Z73" s="44" t="s">
        <v>687</v>
      </c>
    </row>
    <row r="74" spans="1:26">
      <c r="A74" s="25"/>
      <c r="B74" s="26"/>
      <c r="C74" s="25"/>
      <c r="D74" s="26"/>
      <c r="E74" s="25"/>
      <c r="F74" s="25"/>
      <c r="K74" s="25"/>
      <c r="L74" s="26"/>
      <c r="O74" s="25"/>
      <c r="P74" s="26"/>
      <c r="Q74" s="25"/>
      <c r="R74" s="26"/>
      <c r="S74" s="26"/>
    </row>
    <row r="75" spans="1:26">
      <c r="A75" s="25"/>
      <c r="B75" s="26"/>
      <c r="C75" s="25"/>
      <c r="D75" s="26"/>
      <c r="E75" s="25"/>
      <c r="F75" s="25"/>
      <c r="K75" s="25"/>
      <c r="L75" s="26"/>
      <c r="O75" s="25"/>
      <c r="P75" s="26"/>
      <c r="Q75" s="25"/>
      <c r="R75" s="26"/>
      <c r="S75" s="26"/>
    </row>
    <row r="76" spans="1:26">
      <c r="A76" s="25"/>
      <c r="B76" s="26"/>
      <c r="C76" s="25"/>
      <c r="D76" s="26"/>
      <c r="E76" s="25"/>
      <c r="F76" s="25"/>
      <c r="K76" s="25"/>
      <c r="L76" s="26"/>
      <c r="O76" s="25"/>
      <c r="P76" s="26"/>
      <c r="Q76" s="25"/>
      <c r="R76" s="26"/>
      <c r="S76" s="26"/>
    </row>
    <row r="77" spans="1:26">
      <c r="A77" s="25"/>
      <c r="B77" s="26"/>
      <c r="C77" s="25"/>
      <c r="D77" s="26"/>
      <c r="E77" s="25"/>
      <c r="F77" s="25"/>
      <c r="K77" s="25"/>
      <c r="L77" s="26"/>
      <c r="O77" s="25"/>
      <c r="P77" s="26"/>
      <c r="Q77" s="25"/>
      <c r="R77" s="26"/>
      <c r="S77" s="26"/>
    </row>
    <row r="78" spans="1:26">
      <c r="A78" s="25"/>
      <c r="B78" s="26"/>
      <c r="C78" s="25"/>
      <c r="D78" s="26"/>
      <c r="E78" s="25"/>
      <c r="F78" s="25"/>
      <c r="K78" s="25"/>
      <c r="L78" s="26"/>
      <c r="O78" s="25"/>
      <c r="P78" s="26"/>
      <c r="Q78" s="25"/>
      <c r="R78" s="26"/>
      <c r="S78" s="26"/>
    </row>
    <row r="79" spans="1:26">
      <c r="A79" s="25"/>
      <c r="B79" s="26"/>
      <c r="C79" s="25"/>
      <c r="D79" s="26"/>
      <c r="E79" s="25"/>
      <c r="F79" s="25"/>
      <c r="K79" s="25"/>
      <c r="L79" s="26"/>
      <c r="O79" s="25"/>
      <c r="P79" s="26"/>
      <c r="Q79" s="25"/>
      <c r="R79" s="26"/>
      <c r="S79" s="26"/>
    </row>
    <row r="80" spans="1:26">
      <c r="A80" s="25"/>
      <c r="B80" s="26"/>
      <c r="C80" s="25"/>
      <c r="D80" s="26"/>
      <c r="E80" s="25"/>
      <c r="F80" s="25"/>
      <c r="K80" s="25"/>
      <c r="L80" s="26"/>
      <c r="O80" s="25"/>
      <c r="P80" s="26"/>
      <c r="Q80" s="25"/>
      <c r="R80" s="26"/>
      <c r="S80" s="26"/>
    </row>
  </sheetData>
  <sheetProtection selectLockedCells="1"/>
  <phoneticPr fontId="3" type="noConversion"/>
  <pageMargins left="0.75" right="0.75" top="1" bottom="1" header="0.5" footer="0.5"/>
  <pageSetup paperSize="9" orientation="portrait"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80"/>
  <sheetViews>
    <sheetView workbookViewId="0">
      <selection activeCell="T22" sqref="T22"/>
    </sheetView>
  </sheetViews>
  <sheetFormatPr defaultColWidth="8.77734375" defaultRowHeight="13.2"/>
  <cols>
    <col min="1" max="1" width="7.6640625" style="24" customWidth="1"/>
    <col min="2" max="2" width="7.6640625" style="23" customWidth="1"/>
    <col min="3" max="3" width="7.6640625" style="24" customWidth="1"/>
    <col min="4" max="4" width="7.6640625" style="23" customWidth="1"/>
    <col min="5" max="5" width="7.6640625" style="24" customWidth="1"/>
    <col min="6" max="6" width="7.6640625" style="28" customWidth="1"/>
    <col min="7" max="8" width="7.6640625" style="25" customWidth="1"/>
    <col min="9" max="9" width="7.6640625" style="28" customWidth="1"/>
    <col min="10" max="10" width="7.6640625" style="24" customWidth="1"/>
    <col min="11" max="11" width="7.6640625" style="23" customWidth="1"/>
    <col min="12" max="12" width="7.6640625" style="25" customWidth="1"/>
    <col min="13" max="13" width="7.6640625" style="28" customWidth="1"/>
    <col min="14" max="14" width="7.6640625" style="24" customWidth="1"/>
    <col min="15" max="15" width="7.6640625" style="25" customWidth="1"/>
    <col min="16" max="16" width="7.6640625" style="24" customWidth="1"/>
    <col min="17" max="17" width="7.6640625" style="25" customWidth="1"/>
    <col min="18" max="18" width="11.44140625" style="28" customWidth="1"/>
    <col min="19" max="19" width="13.6640625" style="1" customWidth="1"/>
    <col min="21" max="21" width="11.109375" customWidth="1"/>
    <col min="22" max="22" width="14.44140625" customWidth="1"/>
    <col min="23" max="23" width="15.77734375" customWidth="1"/>
    <col min="24" max="24" width="13.33203125" customWidth="1"/>
  </cols>
  <sheetData>
    <row r="1" spans="1:28" ht="24" customHeight="1">
      <c r="A1" s="21" t="s">
        <v>595</v>
      </c>
      <c r="B1" s="21" t="s">
        <v>596</v>
      </c>
      <c r="C1" s="21" t="s">
        <v>597</v>
      </c>
      <c r="D1" s="21" t="s">
        <v>598</v>
      </c>
      <c r="E1" s="21" t="s">
        <v>599</v>
      </c>
      <c r="F1" s="21" t="s">
        <v>600</v>
      </c>
      <c r="G1" s="21" t="s">
        <v>601</v>
      </c>
      <c r="H1" s="21" t="s">
        <v>602</v>
      </c>
      <c r="I1" s="21"/>
      <c r="J1" s="21" t="s">
        <v>779</v>
      </c>
      <c r="K1" s="21" t="s">
        <v>780</v>
      </c>
      <c r="L1" s="21" t="s">
        <v>781</v>
      </c>
      <c r="M1" s="21" t="s">
        <v>782</v>
      </c>
      <c r="N1" s="21" t="s">
        <v>797</v>
      </c>
      <c r="O1" s="21" t="s">
        <v>798</v>
      </c>
      <c r="P1" s="21" t="s">
        <v>799</v>
      </c>
      <c r="Q1" s="21" t="s">
        <v>800</v>
      </c>
      <c r="R1" s="22" t="s">
        <v>603</v>
      </c>
      <c r="S1" s="31" t="s">
        <v>604</v>
      </c>
      <c r="Y1" s="33"/>
      <c r="Z1" s="33"/>
      <c r="AA1" s="33"/>
      <c r="AB1" s="33"/>
    </row>
    <row r="2" spans="1:28">
      <c r="A2" s="25" t="s">
        <v>605</v>
      </c>
      <c r="B2" s="23" t="s">
        <v>605</v>
      </c>
      <c r="C2" s="25" t="s">
        <v>605</v>
      </c>
      <c r="D2" s="23" t="s">
        <v>605</v>
      </c>
      <c r="E2" s="25" t="s">
        <v>605</v>
      </c>
      <c r="F2" s="23" t="s">
        <v>605</v>
      </c>
      <c r="G2" s="25" t="s">
        <v>605</v>
      </c>
      <c r="H2" s="150" t="s">
        <v>605</v>
      </c>
      <c r="I2" s="23"/>
      <c r="J2" s="25" t="s">
        <v>605</v>
      </c>
      <c r="K2" s="23" t="s">
        <v>605</v>
      </c>
      <c r="L2" s="25" t="s">
        <v>605</v>
      </c>
      <c r="M2" s="23" t="s">
        <v>605</v>
      </c>
      <c r="N2" s="25" t="s">
        <v>605</v>
      </c>
      <c r="O2" s="25" t="s">
        <v>605</v>
      </c>
      <c r="P2" s="25" t="s">
        <v>605</v>
      </c>
      <c r="Q2" s="25" t="s">
        <v>605</v>
      </c>
      <c r="R2" s="23" t="s">
        <v>605</v>
      </c>
      <c r="S2" s="1">
        <v>2</v>
      </c>
      <c r="Y2" s="34"/>
      <c r="Z2" s="35"/>
      <c r="AA2" s="34"/>
      <c r="AB2" s="35"/>
    </row>
    <row r="3" spans="1:28">
      <c r="A3" s="24" t="s">
        <v>605</v>
      </c>
      <c r="B3" s="23" t="s">
        <v>605</v>
      </c>
      <c r="C3" s="25" t="s">
        <v>605</v>
      </c>
      <c r="D3" s="23" t="s">
        <v>605</v>
      </c>
      <c r="E3" s="25" t="s">
        <v>605</v>
      </c>
      <c r="F3" s="23" t="s">
        <v>605</v>
      </c>
      <c r="G3" s="25" t="s">
        <v>605</v>
      </c>
      <c r="H3" s="150" t="s">
        <v>605</v>
      </c>
      <c r="I3" s="23"/>
      <c r="J3" s="25" t="s">
        <v>605</v>
      </c>
      <c r="K3" s="23" t="s">
        <v>605</v>
      </c>
      <c r="L3" s="25" t="s">
        <v>605</v>
      </c>
      <c r="M3" s="23" t="s">
        <v>605</v>
      </c>
      <c r="N3" s="25" t="s">
        <v>605</v>
      </c>
      <c r="O3" s="25" t="s">
        <v>605</v>
      </c>
      <c r="P3" s="25" t="s">
        <v>605</v>
      </c>
      <c r="Q3" s="25" t="s">
        <v>605</v>
      </c>
      <c r="R3" s="23" t="s">
        <v>605</v>
      </c>
      <c r="S3" s="1">
        <v>3</v>
      </c>
      <c r="Y3" s="34"/>
      <c r="Z3" s="35"/>
      <c r="AA3" s="34"/>
      <c r="AB3" s="35"/>
    </row>
    <row r="4" spans="1:28">
      <c r="A4" s="24" t="s">
        <v>605</v>
      </c>
      <c r="B4" s="23" t="s">
        <v>605</v>
      </c>
      <c r="C4" s="25" t="s">
        <v>605</v>
      </c>
      <c r="D4" s="23" t="s">
        <v>605</v>
      </c>
      <c r="E4" s="25" t="s">
        <v>605</v>
      </c>
      <c r="F4" s="23" t="s">
        <v>605</v>
      </c>
      <c r="G4" s="25" t="s">
        <v>605</v>
      </c>
      <c r="H4" s="150" t="s">
        <v>605</v>
      </c>
      <c r="I4" s="23"/>
      <c r="J4" s="25" t="s">
        <v>605</v>
      </c>
      <c r="K4" s="23" t="s">
        <v>605</v>
      </c>
      <c r="L4" s="25" t="s">
        <v>605</v>
      </c>
      <c r="M4" s="23" t="s">
        <v>605</v>
      </c>
      <c r="N4" s="25" t="s">
        <v>605</v>
      </c>
      <c r="O4" s="25" t="s">
        <v>605</v>
      </c>
      <c r="P4" s="25" t="s">
        <v>605</v>
      </c>
      <c r="Q4" s="25" t="s">
        <v>605</v>
      </c>
      <c r="R4" s="23" t="s">
        <v>605</v>
      </c>
      <c r="S4" s="1">
        <v>4</v>
      </c>
      <c r="T4" s="32" t="s">
        <v>608</v>
      </c>
      <c r="Y4" s="34"/>
      <c r="Z4" s="35"/>
      <c r="AA4" s="34"/>
      <c r="AB4" s="35"/>
    </row>
    <row r="5" spans="1:28">
      <c r="A5" s="24" t="s">
        <v>605</v>
      </c>
      <c r="B5" s="23" t="s">
        <v>605</v>
      </c>
      <c r="C5" s="25" t="s">
        <v>605</v>
      </c>
      <c r="D5" s="23" t="s">
        <v>605</v>
      </c>
      <c r="E5" s="25" t="s">
        <v>605</v>
      </c>
      <c r="F5" s="23" t="s">
        <v>605</v>
      </c>
      <c r="G5" s="25" t="s">
        <v>605</v>
      </c>
      <c r="H5" s="150" t="s">
        <v>605</v>
      </c>
      <c r="I5" s="23"/>
      <c r="J5" s="25" t="s">
        <v>605</v>
      </c>
      <c r="K5" s="23" t="s">
        <v>605</v>
      </c>
      <c r="L5" s="25" t="s">
        <v>605</v>
      </c>
      <c r="M5" s="23" t="s">
        <v>605</v>
      </c>
      <c r="N5" s="25" t="s">
        <v>605</v>
      </c>
      <c r="O5" s="25" t="s">
        <v>605</v>
      </c>
      <c r="P5" s="25" t="s">
        <v>605</v>
      </c>
      <c r="Q5" s="25" t="s">
        <v>605</v>
      </c>
      <c r="R5" s="23" t="s">
        <v>605</v>
      </c>
      <c r="S5" s="1">
        <v>5</v>
      </c>
      <c r="T5" s="21"/>
      <c r="Y5" s="34"/>
      <c r="Z5" s="35"/>
      <c r="AA5" s="34"/>
      <c r="AB5" s="35"/>
    </row>
    <row r="6" spans="1:28">
      <c r="A6" s="24" t="s">
        <v>605</v>
      </c>
      <c r="B6" s="23" t="s">
        <v>605</v>
      </c>
      <c r="C6" s="24" t="s">
        <v>605</v>
      </c>
      <c r="D6" s="23" t="s">
        <v>605</v>
      </c>
      <c r="E6" s="24" t="s">
        <v>605</v>
      </c>
      <c r="F6" s="23" t="s">
        <v>605</v>
      </c>
      <c r="G6" s="25" t="s">
        <v>605</v>
      </c>
      <c r="H6" s="150" t="s">
        <v>784</v>
      </c>
      <c r="I6" s="23"/>
      <c r="J6" s="25" t="s">
        <v>605</v>
      </c>
      <c r="K6" s="23" t="s">
        <v>605</v>
      </c>
      <c r="L6" s="25" t="s">
        <v>605</v>
      </c>
      <c r="M6" s="23" t="s">
        <v>605</v>
      </c>
      <c r="N6" s="25" t="s">
        <v>605</v>
      </c>
      <c r="O6" s="25" t="s">
        <v>605</v>
      </c>
      <c r="P6" s="25" t="s">
        <v>605</v>
      </c>
      <c r="Q6" s="25" t="s">
        <v>605</v>
      </c>
      <c r="R6" s="23" t="s">
        <v>605</v>
      </c>
      <c r="S6" s="1">
        <v>6</v>
      </c>
      <c r="T6" s="21"/>
      <c r="Y6" s="35"/>
      <c r="Z6" s="35"/>
      <c r="AA6" s="34"/>
      <c r="AB6" s="35"/>
    </row>
    <row r="7" spans="1:28">
      <c r="A7" s="150"/>
      <c r="B7" s="151"/>
      <c r="C7" s="150"/>
      <c r="D7" s="151"/>
      <c r="E7" s="29"/>
      <c r="F7" s="147"/>
      <c r="G7" s="29"/>
      <c r="H7" s="150" t="s">
        <v>784</v>
      </c>
      <c r="I7" s="27"/>
      <c r="J7" s="25" t="s">
        <v>605</v>
      </c>
      <c r="K7" s="23" t="s">
        <v>605</v>
      </c>
      <c r="L7" s="25" t="s">
        <v>605</v>
      </c>
      <c r="M7" s="23" t="s">
        <v>605</v>
      </c>
      <c r="N7" s="25" t="s">
        <v>605</v>
      </c>
      <c r="O7" s="25" t="s">
        <v>605</v>
      </c>
      <c r="P7" s="25" t="s">
        <v>605</v>
      </c>
      <c r="Q7" s="25" t="s">
        <v>605</v>
      </c>
      <c r="R7" s="30"/>
      <c r="S7" s="1">
        <v>7</v>
      </c>
      <c r="T7" s="21" t="s">
        <v>595</v>
      </c>
      <c r="Y7" s="35"/>
      <c r="Z7" s="35"/>
      <c r="AA7" s="35"/>
      <c r="AB7" s="35"/>
    </row>
    <row r="8" spans="1:28">
      <c r="A8" s="150"/>
      <c r="B8" s="151"/>
      <c r="C8" s="150"/>
      <c r="D8" s="151"/>
      <c r="E8" s="29" t="s">
        <v>727</v>
      </c>
      <c r="F8" s="147" t="s">
        <v>727</v>
      </c>
      <c r="G8" s="29" t="s">
        <v>727</v>
      </c>
      <c r="H8" s="150" t="s">
        <v>605</v>
      </c>
      <c r="I8" s="27"/>
      <c r="J8" s="148"/>
      <c r="K8" s="149"/>
      <c r="L8" s="148"/>
      <c r="M8" s="149"/>
      <c r="N8" s="148" t="s">
        <v>796</v>
      </c>
      <c r="O8" s="148" t="s">
        <v>796</v>
      </c>
      <c r="P8" s="148" t="s">
        <v>796</v>
      </c>
      <c r="Q8" s="148" t="s">
        <v>796</v>
      </c>
      <c r="R8" s="30" t="s">
        <v>727</v>
      </c>
      <c r="S8" s="1">
        <v>8</v>
      </c>
      <c r="T8" s="21" t="s">
        <v>596</v>
      </c>
      <c r="Y8" s="35"/>
      <c r="Z8" s="35"/>
      <c r="AA8" s="35"/>
      <c r="AB8" s="35"/>
    </row>
    <row r="9" spans="1:28">
      <c r="A9" s="150" t="s">
        <v>614</v>
      </c>
      <c r="B9" s="147"/>
      <c r="C9" s="29" t="s">
        <v>614</v>
      </c>
      <c r="D9" s="27" t="s">
        <v>688</v>
      </c>
      <c r="E9" s="29" t="s">
        <v>614</v>
      </c>
      <c r="F9" s="27" t="s">
        <v>614</v>
      </c>
      <c r="G9" s="29" t="s">
        <v>614</v>
      </c>
      <c r="H9" s="150" t="s">
        <v>605</v>
      </c>
      <c r="I9" s="27"/>
      <c r="J9" s="29" t="s">
        <v>726</v>
      </c>
      <c r="K9" s="27" t="s">
        <v>726</v>
      </c>
      <c r="L9" s="29" t="s">
        <v>726</v>
      </c>
      <c r="M9" s="27" t="s">
        <v>726</v>
      </c>
      <c r="N9" s="148" t="s">
        <v>796</v>
      </c>
      <c r="O9" s="148" t="s">
        <v>796</v>
      </c>
      <c r="P9" s="148" t="s">
        <v>796</v>
      </c>
      <c r="Q9" s="148" t="s">
        <v>796</v>
      </c>
      <c r="R9" s="30" t="s">
        <v>614</v>
      </c>
      <c r="S9" s="1">
        <v>9</v>
      </c>
      <c r="T9" s="21" t="s">
        <v>597</v>
      </c>
      <c r="Y9" s="35"/>
      <c r="Z9" s="35"/>
      <c r="AA9" s="35"/>
      <c r="AB9" s="35"/>
    </row>
    <row r="10" spans="1:28">
      <c r="A10" s="29" t="s">
        <v>614</v>
      </c>
      <c r="B10" s="147"/>
      <c r="C10" s="29" t="s">
        <v>614</v>
      </c>
      <c r="D10" s="27" t="s">
        <v>688</v>
      </c>
      <c r="E10" s="29" t="s">
        <v>614</v>
      </c>
      <c r="F10" s="27" t="s">
        <v>614</v>
      </c>
      <c r="G10" s="29" t="s">
        <v>614</v>
      </c>
      <c r="H10" s="150" t="s">
        <v>605</v>
      </c>
      <c r="I10" s="27"/>
      <c r="J10" s="29" t="s">
        <v>726</v>
      </c>
      <c r="K10" s="27" t="s">
        <v>726</v>
      </c>
      <c r="L10" s="29" t="s">
        <v>726</v>
      </c>
      <c r="M10" s="27" t="s">
        <v>726</v>
      </c>
      <c r="N10" s="148" t="s">
        <v>796</v>
      </c>
      <c r="O10" s="148" t="s">
        <v>796</v>
      </c>
      <c r="P10" s="148" t="s">
        <v>796</v>
      </c>
      <c r="Q10" s="148" t="s">
        <v>796</v>
      </c>
      <c r="R10" s="30" t="s">
        <v>614</v>
      </c>
      <c r="S10" s="1">
        <v>10</v>
      </c>
      <c r="T10" s="21" t="s">
        <v>598</v>
      </c>
      <c r="Y10" s="35"/>
      <c r="Z10" s="35"/>
      <c r="AA10" s="35"/>
      <c r="AB10" s="35"/>
    </row>
    <row r="11" spans="1:28">
      <c r="A11" s="29" t="s">
        <v>618</v>
      </c>
      <c r="B11" s="147"/>
      <c r="C11" s="29" t="s">
        <v>618</v>
      </c>
      <c r="D11" s="27" t="s">
        <v>688</v>
      </c>
      <c r="E11" s="29" t="s">
        <v>618</v>
      </c>
      <c r="F11" s="27" t="s">
        <v>618</v>
      </c>
      <c r="G11" s="29" t="s">
        <v>618</v>
      </c>
      <c r="H11" s="150" t="s">
        <v>605</v>
      </c>
      <c r="I11" s="27"/>
      <c r="J11" s="29" t="s">
        <v>726</v>
      </c>
      <c r="K11" s="27" t="s">
        <v>726</v>
      </c>
      <c r="L11" s="29" t="s">
        <v>726</v>
      </c>
      <c r="M11" s="27" t="s">
        <v>726</v>
      </c>
      <c r="N11" s="148" t="s">
        <v>796</v>
      </c>
      <c r="O11" s="148" t="s">
        <v>796</v>
      </c>
      <c r="P11" s="148" t="s">
        <v>796</v>
      </c>
      <c r="Q11" s="148" t="s">
        <v>796</v>
      </c>
      <c r="R11" s="30" t="s">
        <v>618</v>
      </c>
      <c r="S11" s="1">
        <v>11</v>
      </c>
      <c r="T11" s="21" t="s">
        <v>599</v>
      </c>
      <c r="Y11" s="35"/>
      <c r="Z11" s="35"/>
      <c r="AA11" s="35"/>
      <c r="AB11" s="35"/>
    </row>
    <row r="12" spans="1:28">
      <c r="A12" s="29" t="s">
        <v>618</v>
      </c>
      <c r="B12" s="147"/>
      <c r="C12" s="29" t="s">
        <v>618</v>
      </c>
      <c r="D12" s="27" t="s">
        <v>688</v>
      </c>
      <c r="E12" s="29" t="s">
        <v>618</v>
      </c>
      <c r="F12" s="27" t="s">
        <v>618</v>
      </c>
      <c r="G12" s="29" t="s">
        <v>618</v>
      </c>
      <c r="H12" s="150" t="s">
        <v>605</v>
      </c>
      <c r="I12" s="27"/>
      <c r="J12" s="29" t="s">
        <v>726</v>
      </c>
      <c r="K12" s="27" t="s">
        <v>726</v>
      </c>
      <c r="L12" s="29" t="s">
        <v>726</v>
      </c>
      <c r="M12" s="27" t="s">
        <v>726</v>
      </c>
      <c r="N12" s="148" t="s">
        <v>796</v>
      </c>
      <c r="O12" s="148" t="s">
        <v>796</v>
      </c>
      <c r="P12" s="148" t="s">
        <v>796</v>
      </c>
      <c r="Q12" s="148" t="s">
        <v>796</v>
      </c>
      <c r="R12" s="30" t="s">
        <v>618</v>
      </c>
      <c r="S12" s="1">
        <v>12</v>
      </c>
      <c r="T12" s="21" t="s">
        <v>600</v>
      </c>
      <c r="Y12" s="35"/>
      <c r="Z12" s="35"/>
      <c r="AA12" s="35"/>
      <c r="AB12" s="35"/>
    </row>
    <row r="13" spans="1:28">
      <c r="A13" s="29" t="s">
        <v>621</v>
      </c>
      <c r="B13" s="27" t="s">
        <v>621</v>
      </c>
      <c r="C13" s="29" t="s">
        <v>689</v>
      </c>
      <c r="D13" s="27" t="s">
        <v>689</v>
      </c>
      <c r="E13" s="29" t="s">
        <v>621</v>
      </c>
      <c r="F13" s="27" t="s">
        <v>621</v>
      </c>
      <c r="G13" s="29" t="s">
        <v>621</v>
      </c>
      <c r="H13" s="150" t="s">
        <v>605</v>
      </c>
      <c r="I13" s="27"/>
      <c r="J13" s="29" t="s">
        <v>726</v>
      </c>
      <c r="K13" s="27" t="s">
        <v>726</v>
      </c>
      <c r="L13" s="29" t="s">
        <v>726</v>
      </c>
      <c r="M13" s="27" t="s">
        <v>726</v>
      </c>
      <c r="N13" s="148" t="s">
        <v>796</v>
      </c>
      <c r="O13" s="148" t="s">
        <v>796</v>
      </c>
      <c r="P13" s="148" t="s">
        <v>796</v>
      </c>
      <c r="Q13" s="148" t="s">
        <v>796</v>
      </c>
      <c r="R13" s="30" t="s">
        <v>621</v>
      </c>
      <c r="S13" s="1">
        <v>13</v>
      </c>
      <c r="T13" s="21" t="s">
        <v>601</v>
      </c>
      <c r="Y13" s="35"/>
      <c r="Z13" s="35"/>
      <c r="AA13" s="35"/>
      <c r="AB13" s="35"/>
    </row>
    <row r="14" spans="1:28">
      <c r="A14" s="29" t="s">
        <v>621</v>
      </c>
      <c r="B14" s="27" t="s">
        <v>621</v>
      </c>
      <c r="C14" s="29" t="s">
        <v>689</v>
      </c>
      <c r="D14" s="27" t="s">
        <v>689</v>
      </c>
      <c r="E14" s="29" t="s">
        <v>621</v>
      </c>
      <c r="F14" s="27" t="s">
        <v>621</v>
      </c>
      <c r="G14" s="29" t="s">
        <v>621</v>
      </c>
      <c r="H14" s="150" t="s">
        <v>605</v>
      </c>
      <c r="I14" s="27"/>
      <c r="J14" s="29" t="s">
        <v>726</v>
      </c>
      <c r="K14" s="27" t="s">
        <v>726</v>
      </c>
      <c r="L14" s="29" t="s">
        <v>726</v>
      </c>
      <c r="M14" s="27" t="s">
        <v>726</v>
      </c>
      <c r="N14" s="148" t="s">
        <v>796</v>
      </c>
      <c r="O14" s="148" t="s">
        <v>796</v>
      </c>
      <c r="P14" s="148" t="s">
        <v>796</v>
      </c>
      <c r="Q14" s="148" t="s">
        <v>796</v>
      </c>
      <c r="R14" s="30" t="s">
        <v>621</v>
      </c>
      <c r="S14" s="1">
        <v>14</v>
      </c>
      <c r="T14" s="21" t="s">
        <v>779</v>
      </c>
      <c r="Y14" s="35"/>
      <c r="Z14" s="35"/>
      <c r="AA14" s="35"/>
      <c r="AB14" s="35"/>
    </row>
    <row r="15" spans="1:28">
      <c r="A15" s="29" t="s">
        <v>626</v>
      </c>
      <c r="B15" s="27" t="s">
        <v>625</v>
      </c>
      <c r="C15" s="29" t="s">
        <v>689</v>
      </c>
      <c r="D15" s="27" t="s">
        <v>689</v>
      </c>
      <c r="E15" s="29" t="s">
        <v>626</v>
      </c>
      <c r="F15" s="27" t="s">
        <v>626</v>
      </c>
      <c r="G15" s="29" t="s">
        <v>626</v>
      </c>
      <c r="H15" s="150" t="s">
        <v>605</v>
      </c>
      <c r="I15" s="27"/>
      <c r="J15" s="29" t="s">
        <v>626</v>
      </c>
      <c r="K15" s="27" t="s">
        <v>626</v>
      </c>
      <c r="L15" s="29" t="s">
        <v>626</v>
      </c>
      <c r="M15" s="27" t="s">
        <v>626</v>
      </c>
      <c r="N15" s="148" t="s">
        <v>626</v>
      </c>
      <c r="O15" s="148" t="s">
        <v>626</v>
      </c>
      <c r="P15" s="148" t="s">
        <v>626</v>
      </c>
      <c r="Q15" s="148" t="s">
        <v>626</v>
      </c>
      <c r="R15" s="30" t="s">
        <v>625</v>
      </c>
      <c r="S15" s="1">
        <v>15</v>
      </c>
      <c r="T15" s="21" t="s">
        <v>780</v>
      </c>
      <c r="Y15" s="35"/>
      <c r="Z15" s="35"/>
      <c r="AA15" s="35"/>
      <c r="AB15" s="35"/>
    </row>
    <row r="16" spans="1:28">
      <c r="A16" s="29" t="s">
        <v>626</v>
      </c>
      <c r="B16" s="27" t="s">
        <v>625</v>
      </c>
      <c r="C16" s="29" t="s">
        <v>689</v>
      </c>
      <c r="D16" s="27" t="s">
        <v>689</v>
      </c>
      <c r="E16" s="29" t="s">
        <v>626</v>
      </c>
      <c r="F16" s="27" t="s">
        <v>626</v>
      </c>
      <c r="G16" s="29" t="s">
        <v>626</v>
      </c>
      <c r="H16" s="150" t="s">
        <v>605</v>
      </c>
      <c r="I16" s="27"/>
      <c r="J16" s="29" t="s">
        <v>626</v>
      </c>
      <c r="K16" s="27" t="s">
        <v>626</v>
      </c>
      <c r="L16" s="29" t="s">
        <v>626</v>
      </c>
      <c r="M16" s="27" t="s">
        <v>626</v>
      </c>
      <c r="N16" s="148" t="s">
        <v>626</v>
      </c>
      <c r="O16" s="148" t="s">
        <v>626</v>
      </c>
      <c r="P16" s="148" t="s">
        <v>626</v>
      </c>
      <c r="Q16" s="148" t="s">
        <v>626</v>
      </c>
      <c r="R16" s="30" t="s">
        <v>625</v>
      </c>
      <c r="S16" s="1">
        <v>16</v>
      </c>
      <c r="T16" s="21" t="s">
        <v>781</v>
      </c>
      <c r="Y16" s="35"/>
      <c r="Z16" s="35"/>
      <c r="AA16" s="35"/>
      <c r="AB16" s="35"/>
    </row>
    <row r="17" spans="1:28">
      <c r="A17" s="29" t="s">
        <v>626</v>
      </c>
      <c r="B17" s="27" t="s">
        <v>629</v>
      </c>
      <c r="C17" s="29" t="s">
        <v>689</v>
      </c>
      <c r="D17" s="27" t="s">
        <v>689</v>
      </c>
      <c r="E17" s="29" t="s">
        <v>626</v>
      </c>
      <c r="F17" s="27" t="s">
        <v>626</v>
      </c>
      <c r="G17" s="29" t="s">
        <v>626</v>
      </c>
      <c r="H17" s="150" t="s">
        <v>605</v>
      </c>
      <c r="I17" s="27"/>
      <c r="J17" s="29" t="s">
        <v>626</v>
      </c>
      <c r="K17" s="27" t="s">
        <v>626</v>
      </c>
      <c r="L17" s="29" t="s">
        <v>626</v>
      </c>
      <c r="M17" s="27" t="s">
        <v>626</v>
      </c>
      <c r="N17" s="148" t="s">
        <v>626</v>
      </c>
      <c r="O17" s="148" t="s">
        <v>626</v>
      </c>
      <c r="P17" s="148" t="s">
        <v>626</v>
      </c>
      <c r="Q17" s="148" t="s">
        <v>626</v>
      </c>
      <c r="R17" s="30" t="s">
        <v>690</v>
      </c>
      <c r="S17" s="1">
        <v>17</v>
      </c>
      <c r="T17" s="21" t="s">
        <v>782</v>
      </c>
      <c r="Y17" s="35"/>
      <c r="Z17" s="35"/>
      <c r="AA17" s="35"/>
      <c r="AB17" s="35"/>
    </row>
    <row r="18" spans="1:28">
      <c r="A18" s="29" t="s">
        <v>626</v>
      </c>
      <c r="B18" s="27" t="s">
        <v>629</v>
      </c>
      <c r="C18" s="29" t="s">
        <v>689</v>
      </c>
      <c r="D18" s="27" t="s">
        <v>689</v>
      </c>
      <c r="E18" s="29" t="s">
        <v>626</v>
      </c>
      <c r="F18" s="27" t="s">
        <v>626</v>
      </c>
      <c r="G18" s="29" t="s">
        <v>626</v>
      </c>
      <c r="H18" s="150" t="s">
        <v>605</v>
      </c>
      <c r="I18" s="27"/>
      <c r="J18" s="29" t="s">
        <v>626</v>
      </c>
      <c r="K18" s="27" t="s">
        <v>626</v>
      </c>
      <c r="L18" s="29" t="s">
        <v>626</v>
      </c>
      <c r="M18" s="27" t="s">
        <v>626</v>
      </c>
      <c r="N18" s="148" t="s">
        <v>626</v>
      </c>
      <c r="O18" s="148" t="s">
        <v>626</v>
      </c>
      <c r="P18" s="148" t="s">
        <v>626</v>
      </c>
      <c r="Q18" s="148" t="s">
        <v>626</v>
      </c>
      <c r="R18" s="30" t="s">
        <v>690</v>
      </c>
      <c r="S18" s="1">
        <v>18</v>
      </c>
      <c r="T18" s="21" t="s">
        <v>801</v>
      </c>
      <c r="Y18" s="35"/>
      <c r="Z18" s="35"/>
      <c r="AA18" s="35"/>
      <c r="AB18" s="35"/>
    </row>
    <row r="19" spans="1:28">
      <c r="A19" s="29" t="s">
        <v>626</v>
      </c>
      <c r="B19" s="27" t="s">
        <v>629</v>
      </c>
      <c r="C19" s="29" t="s">
        <v>689</v>
      </c>
      <c r="D19" s="27" t="s">
        <v>689</v>
      </c>
      <c r="E19" s="29" t="s">
        <v>626</v>
      </c>
      <c r="F19" s="27" t="s">
        <v>626</v>
      </c>
      <c r="G19" s="29" t="s">
        <v>626</v>
      </c>
      <c r="H19" s="150" t="s">
        <v>605</v>
      </c>
      <c r="I19" s="27"/>
      <c r="J19" s="29" t="s">
        <v>626</v>
      </c>
      <c r="K19" s="27" t="s">
        <v>626</v>
      </c>
      <c r="L19" s="29" t="s">
        <v>626</v>
      </c>
      <c r="M19" s="27" t="s">
        <v>626</v>
      </c>
      <c r="N19" s="148" t="s">
        <v>626</v>
      </c>
      <c r="O19" s="148" t="s">
        <v>626</v>
      </c>
      <c r="P19" s="148" t="s">
        <v>626</v>
      </c>
      <c r="Q19" s="148" t="s">
        <v>626</v>
      </c>
      <c r="R19" s="30" t="s">
        <v>691</v>
      </c>
      <c r="S19" s="1">
        <v>19</v>
      </c>
      <c r="T19" s="21" t="s">
        <v>802</v>
      </c>
      <c r="Y19" s="35"/>
      <c r="Z19" s="35"/>
      <c r="AA19" s="35"/>
      <c r="AB19" s="35"/>
    </row>
    <row r="20" spans="1:28">
      <c r="A20" s="29" t="s">
        <v>626</v>
      </c>
      <c r="B20" s="27" t="s">
        <v>629</v>
      </c>
      <c r="C20" s="29" t="s">
        <v>689</v>
      </c>
      <c r="D20" s="27" t="s">
        <v>689</v>
      </c>
      <c r="E20" s="29" t="s">
        <v>626</v>
      </c>
      <c r="F20" s="27" t="s">
        <v>626</v>
      </c>
      <c r="G20" s="29" t="s">
        <v>626</v>
      </c>
      <c r="H20" s="150" t="s">
        <v>605</v>
      </c>
      <c r="I20" s="27"/>
      <c r="J20" s="29" t="s">
        <v>626</v>
      </c>
      <c r="K20" s="27" t="s">
        <v>626</v>
      </c>
      <c r="L20" s="29" t="s">
        <v>626</v>
      </c>
      <c r="M20" s="27" t="s">
        <v>626</v>
      </c>
      <c r="N20" s="148" t="s">
        <v>626</v>
      </c>
      <c r="O20" s="148" t="s">
        <v>626</v>
      </c>
      <c r="P20" s="148" t="s">
        <v>626</v>
      </c>
      <c r="Q20" s="148" t="s">
        <v>626</v>
      </c>
      <c r="R20" s="30" t="s">
        <v>691</v>
      </c>
      <c r="S20" s="1">
        <v>20</v>
      </c>
      <c r="T20" s="21" t="s">
        <v>803</v>
      </c>
      <c r="Y20" s="35"/>
      <c r="Z20" s="35"/>
      <c r="AA20" s="35"/>
      <c r="AB20" s="35"/>
    </row>
    <row r="21" spans="1:28">
      <c r="A21" s="29" t="s">
        <v>626</v>
      </c>
      <c r="B21" s="27" t="s">
        <v>629</v>
      </c>
      <c r="C21" s="29" t="s">
        <v>689</v>
      </c>
      <c r="D21" s="27" t="s">
        <v>689</v>
      </c>
      <c r="E21" s="29" t="s">
        <v>626</v>
      </c>
      <c r="F21" s="27" t="s">
        <v>626</v>
      </c>
      <c r="G21" s="29" t="s">
        <v>626</v>
      </c>
      <c r="H21" s="150" t="s">
        <v>605</v>
      </c>
      <c r="I21" s="27"/>
      <c r="J21" s="29" t="s">
        <v>626</v>
      </c>
      <c r="K21" s="27" t="s">
        <v>626</v>
      </c>
      <c r="L21" s="29" t="s">
        <v>626</v>
      </c>
      <c r="M21" s="27" t="s">
        <v>626</v>
      </c>
      <c r="N21" s="148" t="s">
        <v>626</v>
      </c>
      <c r="O21" s="148" t="s">
        <v>626</v>
      </c>
      <c r="P21" s="148" t="s">
        <v>626</v>
      </c>
      <c r="Q21" s="148" t="s">
        <v>626</v>
      </c>
      <c r="R21" s="30" t="s">
        <v>691</v>
      </c>
      <c r="S21" s="1">
        <v>21</v>
      </c>
      <c r="T21" s="21" t="s">
        <v>804</v>
      </c>
      <c r="Y21" s="35"/>
      <c r="Z21" s="35"/>
      <c r="AA21" s="35"/>
      <c r="AB21" s="35"/>
    </row>
    <row r="22" spans="1:28">
      <c r="A22" s="29" t="s">
        <v>626</v>
      </c>
      <c r="B22" s="27" t="s">
        <v>629</v>
      </c>
      <c r="C22" s="29" t="s">
        <v>689</v>
      </c>
      <c r="D22" s="27" t="s">
        <v>689</v>
      </c>
      <c r="E22" s="29" t="s">
        <v>626</v>
      </c>
      <c r="F22" s="27" t="s">
        <v>626</v>
      </c>
      <c r="G22" s="29" t="s">
        <v>626</v>
      </c>
      <c r="H22" s="150" t="s">
        <v>605</v>
      </c>
      <c r="I22" s="27"/>
      <c r="J22" s="29" t="s">
        <v>626</v>
      </c>
      <c r="K22" s="27" t="s">
        <v>626</v>
      </c>
      <c r="L22" s="29" t="s">
        <v>626</v>
      </c>
      <c r="M22" s="27" t="s">
        <v>626</v>
      </c>
      <c r="N22" s="148" t="s">
        <v>626</v>
      </c>
      <c r="O22" s="148" t="s">
        <v>626</v>
      </c>
      <c r="P22" s="148" t="s">
        <v>626</v>
      </c>
      <c r="Q22" s="148" t="s">
        <v>626</v>
      </c>
      <c r="R22" s="30" t="s">
        <v>691</v>
      </c>
      <c r="S22" s="1">
        <v>22</v>
      </c>
      <c r="T22" s="21" t="s">
        <v>602</v>
      </c>
      <c r="Y22" s="35"/>
      <c r="Z22" s="35"/>
      <c r="AA22" s="35"/>
      <c r="AB22" s="35"/>
    </row>
    <row r="23" spans="1:28">
      <c r="A23" s="29" t="s">
        <v>626</v>
      </c>
      <c r="B23" s="27" t="s">
        <v>629</v>
      </c>
      <c r="C23" s="29" t="s">
        <v>689</v>
      </c>
      <c r="D23" s="27" t="s">
        <v>689</v>
      </c>
      <c r="E23" s="29" t="s">
        <v>626</v>
      </c>
      <c r="F23" s="27" t="s">
        <v>626</v>
      </c>
      <c r="G23" s="29" t="s">
        <v>626</v>
      </c>
      <c r="H23" s="150" t="s">
        <v>605</v>
      </c>
      <c r="I23" s="27"/>
      <c r="J23" s="29" t="s">
        <v>626</v>
      </c>
      <c r="K23" s="27" t="s">
        <v>626</v>
      </c>
      <c r="L23" s="29" t="s">
        <v>626</v>
      </c>
      <c r="M23" s="27" t="s">
        <v>626</v>
      </c>
      <c r="N23" s="148" t="s">
        <v>626</v>
      </c>
      <c r="O23" s="148" t="s">
        <v>626</v>
      </c>
      <c r="P23" s="148" t="s">
        <v>626</v>
      </c>
      <c r="Q23" s="148" t="s">
        <v>626</v>
      </c>
      <c r="R23" s="30" t="s">
        <v>691</v>
      </c>
      <c r="S23" s="1">
        <v>23</v>
      </c>
      <c r="Y23" s="35"/>
      <c r="Z23" s="35"/>
      <c r="AA23" s="35"/>
      <c r="AB23" s="35"/>
    </row>
    <row r="24" spans="1:28">
      <c r="A24" s="29" t="s">
        <v>626</v>
      </c>
      <c r="B24" s="27" t="s">
        <v>629</v>
      </c>
      <c r="C24" s="29" t="s">
        <v>689</v>
      </c>
      <c r="D24" s="27" t="s">
        <v>689</v>
      </c>
      <c r="E24" s="29" t="s">
        <v>626</v>
      </c>
      <c r="F24" s="27" t="s">
        <v>626</v>
      </c>
      <c r="G24" s="29" t="s">
        <v>626</v>
      </c>
      <c r="H24" s="150" t="s">
        <v>605</v>
      </c>
      <c r="I24" s="27"/>
      <c r="J24" s="29" t="s">
        <v>626</v>
      </c>
      <c r="K24" s="27" t="s">
        <v>626</v>
      </c>
      <c r="L24" s="29" t="s">
        <v>626</v>
      </c>
      <c r="M24" s="27" t="s">
        <v>626</v>
      </c>
      <c r="N24" s="148" t="s">
        <v>626</v>
      </c>
      <c r="O24" s="148" t="s">
        <v>626</v>
      </c>
      <c r="P24" s="148" t="s">
        <v>626</v>
      </c>
      <c r="Q24" s="148" t="s">
        <v>626</v>
      </c>
      <c r="R24" s="30" t="s">
        <v>691</v>
      </c>
      <c r="S24" s="1">
        <v>24</v>
      </c>
      <c r="Y24" s="35"/>
      <c r="Z24" s="35"/>
      <c r="AA24" s="35"/>
      <c r="AB24" s="35"/>
    </row>
    <row r="25" spans="1:28">
      <c r="A25" s="29" t="s">
        <v>626</v>
      </c>
      <c r="B25" s="27" t="s">
        <v>629</v>
      </c>
      <c r="C25" s="29" t="s">
        <v>689</v>
      </c>
      <c r="D25" s="27" t="s">
        <v>689</v>
      </c>
      <c r="E25" s="29" t="s">
        <v>626</v>
      </c>
      <c r="F25" s="27" t="s">
        <v>626</v>
      </c>
      <c r="G25" s="29" t="s">
        <v>626</v>
      </c>
      <c r="H25" s="150" t="s">
        <v>605</v>
      </c>
      <c r="I25" s="27"/>
      <c r="J25" s="29" t="s">
        <v>626</v>
      </c>
      <c r="K25" s="27" t="s">
        <v>626</v>
      </c>
      <c r="L25" s="29" t="s">
        <v>626</v>
      </c>
      <c r="M25" s="27" t="s">
        <v>626</v>
      </c>
      <c r="N25" s="148" t="s">
        <v>626</v>
      </c>
      <c r="O25" s="148" t="s">
        <v>626</v>
      </c>
      <c r="P25" s="148" t="s">
        <v>626</v>
      </c>
      <c r="Q25" s="148" t="s">
        <v>626</v>
      </c>
      <c r="R25" s="30" t="s">
        <v>691</v>
      </c>
      <c r="S25" s="1">
        <v>25</v>
      </c>
      <c r="Y25" s="35"/>
      <c r="Z25" s="35"/>
      <c r="AA25" s="35"/>
      <c r="AB25" s="35"/>
    </row>
    <row r="26" spans="1:28">
      <c r="A26" s="29" t="s">
        <v>626</v>
      </c>
      <c r="B26" s="27" t="s">
        <v>629</v>
      </c>
      <c r="C26" s="29" t="s">
        <v>689</v>
      </c>
      <c r="D26" s="27" t="s">
        <v>689</v>
      </c>
      <c r="E26" s="29" t="s">
        <v>626</v>
      </c>
      <c r="F26" s="27" t="s">
        <v>626</v>
      </c>
      <c r="G26" s="29" t="s">
        <v>626</v>
      </c>
      <c r="H26" s="150" t="s">
        <v>605</v>
      </c>
      <c r="I26" s="27"/>
      <c r="J26" s="29" t="s">
        <v>626</v>
      </c>
      <c r="K26" s="27" t="s">
        <v>626</v>
      </c>
      <c r="L26" s="29" t="s">
        <v>626</v>
      </c>
      <c r="M26" s="27" t="s">
        <v>626</v>
      </c>
      <c r="N26" s="148" t="s">
        <v>626</v>
      </c>
      <c r="O26" s="148" t="s">
        <v>626</v>
      </c>
      <c r="P26" s="148" t="s">
        <v>626</v>
      </c>
      <c r="Q26" s="148" t="s">
        <v>626</v>
      </c>
      <c r="R26" s="30" t="s">
        <v>691</v>
      </c>
      <c r="S26" s="1">
        <v>26</v>
      </c>
      <c r="Y26" s="35"/>
      <c r="Z26" s="35"/>
      <c r="AA26" s="35"/>
      <c r="AB26" s="35"/>
    </row>
    <row r="27" spans="1:28">
      <c r="A27" s="29" t="s">
        <v>626</v>
      </c>
      <c r="B27" s="27" t="s">
        <v>629</v>
      </c>
      <c r="C27" s="29" t="s">
        <v>689</v>
      </c>
      <c r="D27" s="27" t="s">
        <v>689</v>
      </c>
      <c r="E27" s="29" t="s">
        <v>626</v>
      </c>
      <c r="F27" s="27" t="s">
        <v>626</v>
      </c>
      <c r="G27" s="29" t="s">
        <v>626</v>
      </c>
      <c r="H27" s="150" t="s">
        <v>605</v>
      </c>
      <c r="I27" s="27"/>
      <c r="J27" s="29" t="s">
        <v>626</v>
      </c>
      <c r="K27" s="27" t="s">
        <v>626</v>
      </c>
      <c r="L27" s="29" t="s">
        <v>626</v>
      </c>
      <c r="M27" s="27" t="s">
        <v>626</v>
      </c>
      <c r="N27" s="148" t="s">
        <v>626</v>
      </c>
      <c r="O27" s="148" t="s">
        <v>626</v>
      </c>
      <c r="P27" s="148" t="s">
        <v>626</v>
      </c>
      <c r="Q27" s="148" t="s">
        <v>626</v>
      </c>
      <c r="R27" s="30" t="s">
        <v>691</v>
      </c>
      <c r="S27" s="1">
        <v>27</v>
      </c>
      <c r="Y27" s="35"/>
      <c r="Z27" s="35"/>
      <c r="AA27" s="35"/>
      <c r="AB27" s="35"/>
    </row>
    <row r="28" spans="1:28">
      <c r="A28" s="29" t="s">
        <v>626</v>
      </c>
      <c r="B28" s="27" t="s">
        <v>629</v>
      </c>
      <c r="C28" s="29" t="s">
        <v>689</v>
      </c>
      <c r="D28" s="27" t="s">
        <v>689</v>
      </c>
      <c r="E28" s="29" t="s">
        <v>626</v>
      </c>
      <c r="F28" s="27" t="s">
        <v>626</v>
      </c>
      <c r="G28" s="29" t="s">
        <v>626</v>
      </c>
      <c r="H28" s="150" t="s">
        <v>605</v>
      </c>
      <c r="I28" s="27"/>
      <c r="J28" s="29" t="s">
        <v>626</v>
      </c>
      <c r="K28" s="27" t="s">
        <v>626</v>
      </c>
      <c r="L28" s="29" t="s">
        <v>626</v>
      </c>
      <c r="M28" s="27" t="s">
        <v>626</v>
      </c>
      <c r="N28" s="148" t="s">
        <v>626</v>
      </c>
      <c r="O28" s="148" t="s">
        <v>626</v>
      </c>
      <c r="P28" s="148" t="s">
        <v>626</v>
      </c>
      <c r="Q28" s="148" t="s">
        <v>626</v>
      </c>
      <c r="R28" s="30" t="s">
        <v>691</v>
      </c>
      <c r="S28" s="1">
        <v>28</v>
      </c>
      <c r="Y28" s="35"/>
      <c r="Z28" s="35"/>
      <c r="AA28" s="35"/>
      <c r="AB28" s="35"/>
    </row>
    <row r="29" spans="1:28">
      <c r="A29" s="29" t="s">
        <v>626</v>
      </c>
      <c r="B29" s="27" t="s">
        <v>629</v>
      </c>
      <c r="C29" s="29" t="s">
        <v>689</v>
      </c>
      <c r="D29" s="27" t="s">
        <v>689</v>
      </c>
      <c r="E29" s="29" t="s">
        <v>626</v>
      </c>
      <c r="F29" s="27" t="s">
        <v>626</v>
      </c>
      <c r="G29" s="29" t="s">
        <v>626</v>
      </c>
      <c r="H29" s="150" t="s">
        <v>605</v>
      </c>
      <c r="I29" s="27"/>
      <c r="J29" s="29" t="s">
        <v>626</v>
      </c>
      <c r="K29" s="27" t="s">
        <v>626</v>
      </c>
      <c r="L29" s="29" t="s">
        <v>626</v>
      </c>
      <c r="M29" s="27" t="s">
        <v>626</v>
      </c>
      <c r="N29" s="148" t="s">
        <v>626</v>
      </c>
      <c r="O29" s="148" t="s">
        <v>626</v>
      </c>
      <c r="P29" s="148" t="s">
        <v>626</v>
      </c>
      <c r="Q29" s="148" t="s">
        <v>626</v>
      </c>
      <c r="R29" s="30" t="s">
        <v>691</v>
      </c>
      <c r="S29" s="1">
        <v>29</v>
      </c>
      <c r="Y29" s="35"/>
      <c r="Z29" s="35"/>
      <c r="AA29" s="35"/>
      <c r="AB29" s="35"/>
    </row>
    <row r="30" spans="1:28">
      <c r="A30" s="29" t="s">
        <v>626</v>
      </c>
      <c r="B30" s="27" t="s">
        <v>629</v>
      </c>
      <c r="C30" s="29" t="s">
        <v>689</v>
      </c>
      <c r="D30" s="27" t="s">
        <v>689</v>
      </c>
      <c r="E30" s="29" t="s">
        <v>626</v>
      </c>
      <c r="F30" s="27" t="s">
        <v>626</v>
      </c>
      <c r="G30" s="29" t="s">
        <v>626</v>
      </c>
      <c r="H30" s="150" t="s">
        <v>605</v>
      </c>
      <c r="I30" s="27"/>
      <c r="J30" s="29" t="s">
        <v>626</v>
      </c>
      <c r="K30" s="27" t="s">
        <v>626</v>
      </c>
      <c r="L30" s="29" t="s">
        <v>626</v>
      </c>
      <c r="M30" s="27" t="s">
        <v>626</v>
      </c>
      <c r="N30" s="148" t="s">
        <v>626</v>
      </c>
      <c r="O30" s="148" t="s">
        <v>626</v>
      </c>
      <c r="P30" s="148" t="s">
        <v>626</v>
      </c>
      <c r="Q30" s="148" t="s">
        <v>626</v>
      </c>
      <c r="R30" s="30" t="s">
        <v>691</v>
      </c>
      <c r="S30" s="1">
        <v>30</v>
      </c>
      <c r="Y30" s="35"/>
      <c r="Z30" s="35"/>
      <c r="AA30" s="35"/>
      <c r="AB30" s="35"/>
    </row>
    <row r="31" spans="1:28">
      <c r="A31" s="29" t="s">
        <v>626</v>
      </c>
      <c r="B31" s="27" t="s">
        <v>629</v>
      </c>
      <c r="C31" s="29" t="s">
        <v>689</v>
      </c>
      <c r="D31" s="27" t="s">
        <v>689</v>
      </c>
      <c r="E31" s="29" t="s">
        <v>626</v>
      </c>
      <c r="F31" s="27" t="s">
        <v>626</v>
      </c>
      <c r="G31" s="29" t="s">
        <v>626</v>
      </c>
      <c r="H31" s="150" t="s">
        <v>605</v>
      </c>
      <c r="I31" s="27"/>
      <c r="J31" s="29" t="s">
        <v>626</v>
      </c>
      <c r="K31" s="27" t="s">
        <v>626</v>
      </c>
      <c r="L31" s="29" t="s">
        <v>626</v>
      </c>
      <c r="M31" s="27" t="s">
        <v>626</v>
      </c>
      <c r="N31" s="148" t="s">
        <v>626</v>
      </c>
      <c r="O31" s="148" t="s">
        <v>626</v>
      </c>
      <c r="P31" s="148" t="s">
        <v>626</v>
      </c>
      <c r="Q31" s="148" t="s">
        <v>626</v>
      </c>
      <c r="R31" s="30" t="s">
        <v>691</v>
      </c>
      <c r="S31" s="1">
        <v>31</v>
      </c>
      <c r="Y31" s="35"/>
      <c r="Z31" s="35"/>
      <c r="AA31" s="35"/>
      <c r="AB31" s="35"/>
    </row>
    <row r="32" spans="1:28">
      <c r="A32" s="29" t="s">
        <v>626</v>
      </c>
      <c r="B32" s="27" t="s">
        <v>629</v>
      </c>
      <c r="C32" s="29" t="s">
        <v>689</v>
      </c>
      <c r="D32" s="27" t="s">
        <v>689</v>
      </c>
      <c r="E32" s="29" t="s">
        <v>626</v>
      </c>
      <c r="F32" s="27" t="s">
        <v>626</v>
      </c>
      <c r="G32" s="29" t="s">
        <v>626</v>
      </c>
      <c r="H32" s="150" t="s">
        <v>605</v>
      </c>
      <c r="I32" s="27"/>
      <c r="J32" s="29" t="s">
        <v>626</v>
      </c>
      <c r="K32" s="27" t="s">
        <v>626</v>
      </c>
      <c r="L32" s="29" t="s">
        <v>626</v>
      </c>
      <c r="M32" s="27" t="s">
        <v>626</v>
      </c>
      <c r="N32" s="148" t="s">
        <v>626</v>
      </c>
      <c r="O32" s="148" t="s">
        <v>626</v>
      </c>
      <c r="P32" s="148" t="s">
        <v>626</v>
      </c>
      <c r="Q32" s="148" t="s">
        <v>626</v>
      </c>
      <c r="R32" s="30" t="s">
        <v>691</v>
      </c>
      <c r="S32" s="1">
        <v>32</v>
      </c>
      <c r="Y32" s="35"/>
      <c r="Z32" s="35"/>
      <c r="AA32" s="35"/>
      <c r="AB32" s="35"/>
    </row>
    <row r="33" spans="1:28">
      <c r="A33" s="29" t="s">
        <v>626</v>
      </c>
      <c r="B33" s="27" t="s">
        <v>629</v>
      </c>
      <c r="C33" s="29" t="s">
        <v>689</v>
      </c>
      <c r="D33" s="27" t="s">
        <v>689</v>
      </c>
      <c r="E33" s="29" t="s">
        <v>626</v>
      </c>
      <c r="F33" s="27" t="s">
        <v>626</v>
      </c>
      <c r="G33" s="29" t="s">
        <v>626</v>
      </c>
      <c r="H33" s="150" t="s">
        <v>605</v>
      </c>
      <c r="I33" s="27"/>
      <c r="J33" s="29" t="s">
        <v>626</v>
      </c>
      <c r="K33" s="27" t="s">
        <v>626</v>
      </c>
      <c r="L33" s="29" t="s">
        <v>626</v>
      </c>
      <c r="M33" s="27" t="s">
        <v>626</v>
      </c>
      <c r="N33" s="148" t="s">
        <v>626</v>
      </c>
      <c r="O33" s="148" t="s">
        <v>626</v>
      </c>
      <c r="P33" s="148" t="s">
        <v>626</v>
      </c>
      <c r="Q33" s="148" t="s">
        <v>626</v>
      </c>
      <c r="R33" s="30" t="s">
        <v>691</v>
      </c>
      <c r="S33" s="1">
        <v>33</v>
      </c>
      <c r="Y33" s="35"/>
      <c r="Z33" s="35"/>
      <c r="AA33" s="35"/>
      <c r="AB33" s="35"/>
    </row>
    <row r="34" spans="1:28">
      <c r="A34" s="29" t="s">
        <v>626</v>
      </c>
      <c r="B34" s="27" t="s">
        <v>629</v>
      </c>
      <c r="C34" s="29" t="s">
        <v>689</v>
      </c>
      <c r="D34" s="27" t="s">
        <v>689</v>
      </c>
      <c r="E34" s="29" t="s">
        <v>626</v>
      </c>
      <c r="F34" s="27" t="s">
        <v>626</v>
      </c>
      <c r="G34" s="29" t="s">
        <v>626</v>
      </c>
      <c r="H34" s="150" t="s">
        <v>605</v>
      </c>
      <c r="I34" s="27"/>
      <c r="J34" s="29" t="s">
        <v>626</v>
      </c>
      <c r="K34" s="27" t="s">
        <v>626</v>
      </c>
      <c r="L34" s="29" t="s">
        <v>626</v>
      </c>
      <c r="M34" s="27" t="s">
        <v>626</v>
      </c>
      <c r="N34" s="148" t="s">
        <v>626</v>
      </c>
      <c r="O34" s="148" t="s">
        <v>626</v>
      </c>
      <c r="P34" s="148" t="s">
        <v>626</v>
      </c>
      <c r="Q34" s="148" t="s">
        <v>626</v>
      </c>
      <c r="R34" s="30" t="s">
        <v>691</v>
      </c>
      <c r="S34" s="1">
        <v>34</v>
      </c>
      <c r="Y34" s="35"/>
      <c r="Z34" s="35"/>
      <c r="AA34" s="35"/>
      <c r="AB34" s="35"/>
    </row>
    <row r="35" spans="1:28">
      <c r="A35" s="29" t="s">
        <v>626</v>
      </c>
      <c r="B35" s="27" t="s">
        <v>629</v>
      </c>
      <c r="C35" s="29" t="s">
        <v>689</v>
      </c>
      <c r="D35" s="27" t="s">
        <v>689</v>
      </c>
      <c r="E35" s="29" t="s">
        <v>626</v>
      </c>
      <c r="F35" s="27" t="s">
        <v>626</v>
      </c>
      <c r="G35" s="29" t="s">
        <v>626</v>
      </c>
      <c r="H35" s="150" t="s">
        <v>605</v>
      </c>
      <c r="I35" s="27"/>
      <c r="J35" s="29" t="s">
        <v>626</v>
      </c>
      <c r="K35" s="27" t="s">
        <v>626</v>
      </c>
      <c r="L35" s="29" t="s">
        <v>626</v>
      </c>
      <c r="M35" s="27" t="s">
        <v>626</v>
      </c>
      <c r="N35" s="148" t="s">
        <v>626</v>
      </c>
      <c r="O35" s="148" t="s">
        <v>626</v>
      </c>
      <c r="P35" s="148" t="s">
        <v>626</v>
      </c>
      <c r="Q35" s="148" t="s">
        <v>626</v>
      </c>
      <c r="R35" s="30" t="s">
        <v>691</v>
      </c>
      <c r="S35" s="1">
        <v>35</v>
      </c>
      <c r="Y35" s="35"/>
      <c r="Z35" s="35"/>
      <c r="AA35" s="35"/>
      <c r="AB35" s="35"/>
    </row>
    <row r="36" spans="1:28">
      <c r="A36" s="29" t="s">
        <v>626</v>
      </c>
      <c r="B36" s="27" t="s">
        <v>629</v>
      </c>
      <c r="C36" s="29" t="s">
        <v>689</v>
      </c>
      <c r="D36" s="27" t="s">
        <v>689</v>
      </c>
      <c r="E36" s="29" t="s">
        <v>626</v>
      </c>
      <c r="F36" s="27" t="s">
        <v>626</v>
      </c>
      <c r="G36" s="29" t="s">
        <v>626</v>
      </c>
      <c r="H36" s="150" t="s">
        <v>605</v>
      </c>
      <c r="I36" s="27"/>
      <c r="J36" s="29" t="s">
        <v>626</v>
      </c>
      <c r="K36" s="27" t="s">
        <v>626</v>
      </c>
      <c r="L36" s="29" t="s">
        <v>626</v>
      </c>
      <c r="M36" s="27" t="s">
        <v>626</v>
      </c>
      <c r="N36" s="148" t="s">
        <v>626</v>
      </c>
      <c r="O36" s="148" t="s">
        <v>626</v>
      </c>
      <c r="P36" s="148" t="s">
        <v>626</v>
      </c>
      <c r="Q36" s="148" t="s">
        <v>626</v>
      </c>
      <c r="R36" s="30" t="s">
        <v>691</v>
      </c>
      <c r="S36" s="1">
        <v>36</v>
      </c>
      <c r="Y36" s="35"/>
      <c r="Z36" s="35"/>
      <c r="AA36" s="35"/>
      <c r="AB36" s="35"/>
    </row>
    <row r="37" spans="1:28">
      <c r="A37" s="29" t="s">
        <v>626</v>
      </c>
      <c r="B37" s="27" t="s">
        <v>629</v>
      </c>
      <c r="C37" s="29" t="s">
        <v>689</v>
      </c>
      <c r="D37" s="27" t="s">
        <v>689</v>
      </c>
      <c r="E37" s="29" t="s">
        <v>626</v>
      </c>
      <c r="F37" s="27" t="s">
        <v>626</v>
      </c>
      <c r="G37" s="29" t="s">
        <v>626</v>
      </c>
      <c r="H37" s="150" t="s">
        <v>605</v>
      </c>
      <c r="I37" s="27"/>
      <c r="J37" s="29" t="s">
        <v>626</v>
      </c>
      <c r="K37" s="27" t="s">
        <v>626</v>
      </c>
      <c r="L37" s="29" t="s">
        <v>626</v>
      </c>
      <c r="M37" s="27" t="s">
        <v>626</v>
      </c>
      <c r="N37" s="148" t="s">
        <v>626</v>
      </c>
      <c r="O37" s="148" t="s">
        <v>626</v>
      </c>
      <c r="P37" s="148" t="s">
        <v>626</v>
      </c>
      <c r="Q37" s="148" t="s">
        <v>626</v>
      </c>
      <c r="R37" s="30" t="s">
        <v>691</v>
      </c>
      <c r="S37" s="1">
        <v>37</v>
      </c>
      <c r="Y37" s="35"/>
      <c r="Z37" s="35"/>
      <c r="AA37" s="35"/>
      <c r="AB37" s="35"/>
    </row>
    <row r="38" spans="1:28">
      <c r="A38" s="29" t="s">
        <v>626</v>
      </c>
      <c r="B38" s="27" t="s">
        <v>629</v>
      </c>
      <c r="C38" s="29" t="s">
        <v>689</v>
      </c>
      <c r="D38" s="27" t="s">
        <v>689</v>
      </c>
      <c r="E38" s="29" t="s">
        <v>626</v>
      </c>
      <c r="F38" s="27" t="s">
        <v>626</v>
      </c>
      <c r="G38" s="29" t="s">
        <v>626</v>
      </c>
      <c r="H38" s="150" t="s">
        <v>605</v>
      </c>
      <c r="I38" s="27"/>
      <c r="J38" s="29" t="s">
        <v>626</v>
      </c>
      <c r="K38" s="27" t="s">
        <v>626</v>
      </c>
      <c r="L38" s="29" t="s">
        <v>626</v>
      </c>
      <c r="M38" s="27" t="s">
        <v>626</v>
      </c>
      <c r="N38" s="148" t="s">
        <v>626</v>
      </c>
      <c r="O38" s="148" t="s">
        <v>626</v>
      </c>
      <c r="P38" s="148" t="s">
        <v>626</v>
      </c>
      <c r="Q38" s="148" t="s">
        <v>626</v>
      </c>
      <c r="R38" s="30" t="s">
        <v>691</v>
      </c>
      <c r="S38" s="1">
        <v>38</v>
      </c>
      <c r="Y38" s="35"/>
      <c r="Z38" s="35"/>
      <c r="AA38" s="35"/>
      <c r="AB38" s="35"/>
    </row>
    <row r="39" spans="1:28">
      <c r="A39" s="29" t="s">
        <v>626</v>
      </c>
      <c r="B39" s="27" t="s">
        <v>629</v>
      </c>
      <c r="C39" s="29" t="s">
        <v>689</v>
      </c>
      <c r="D39" s="27" t="s">
        <v>689</v>
      </c>
      <c r="E39" s="29" t="s">
        <v>626</v>
      </c>
      <c r="F39" s="27" t="s">
        <v>626</v>
      </c>
      <c r="G39" s="29" t="s">
        <v>626</v>
      </c>
      <c r="H39" s="150" t="s">
        <v>605</v>
      </c>
      <c r="I39" s="27"/>
      <c r="J39" s="29" t="s">
        <v>626</v>
      </c>
      <c r="K39" s="27" t="s">
        <v>626</v>
      </c>
      <c r="L39" s="29" t="s">
        <v>626</v>
      </c>
      <c r="M39" s="27" t="s">
        <v>626</v>
      </c>
      <c r="N39" s="148" t="s">
        <v>626</v>
      </c>
      <c r="O39" s="148" t="s">
        <v>626</v>
      </c>
      <c r="P39" s="148" t="s">
        <v>626</v>
      </c>
      <c r="Q39" s="148" t="s">
        <v>626</v>
      </c>
      <c r="R39" s="30" t="s">
        <v>691</v>
      </c>
      <c r="S39" s="1">
        <v>39</v>
      </c>
      <c r="Y39" s="35"/>
      <c r="Z39" s="35"/>
      <c r="AA39" s="35"/>
      <c r="AB39" s="35"/>
    </row>
    <row r="40" spans="1:28">
      <c r="A40" s="29" t="s">
        <v>626</v>
      </c>
      <c r="B40" s="27" t="s">
        <v>629</v>
      </c>
      <c r="C40" s="29" t="s">
        <v>689</v>
      </c>
      <c r="D40" s="27" t="s">
        <v>689</v>
      </c>
      <c r="E40" s="29" t="s">
        <v>626</v>
      </c>
      <c r="F40" s="27" t="s">
        <v>626</v>
      </c>
      <c r="G40" s="29" t="s">
        <v>626</v>
      </c>
      <c r="H40" s="150" t="s">
        <v>605</v>
      </c>
      <c r="I40" s="27"/>
      <c r="J40" s="29" t="s">
        <v>626</v>
      </c>
      <c r="K40" s="27" t="s">
        <v>626</v>
      </c>
      <c r="L40" s="29" t="s">
        <v>626</v>
      </c>
      <c r="M40" s="27" t="s">
        <v>626</v>
      </c>
      <c r="N40" s="148" t="s">
        <v>626</v>
      </c>
      <c r="O40" s="148" t="s">
        <v>626</v>
      </c>
      <c r="P40" s="148" t="s">
        <v>626</v>
      </c>
      <c r="Q40" s="148" t="s">
        <v>626</v>
      </c>
      <c r="R40" s="30" t="s">
        <v>691</v>
      </c>
      <c r="S40" s="1">
        <v>40</v>
      </c>
      <c r="Y40" s="35"/>
      <c r="Z40" s="35"/>
      <c r="AA40" s="35"/>
      <c r="AB40" s="35"/>
    </row>
    <row r="41" spans="1:28">
      <c r="A41" s="29" t="s">
        <v>626</v>
      </c>
      <c r="B41" s="27" t="s">
        <v>629</v>
      </c>
      <c r="C41" s="29" t="s">
        <v>689</v>
      </c>
      <c r="D41" s="27" t="s">
        <v>689</v>
      </c>
      <c r="E41" s="29" t="s">
        <v>626</v>
      </c>
      <c r="F41" s="27" t="s">
        <v>626</v>
      </c>
      <c r="G41" s="29" t="s">
        <v>626</v>
      </c>
      <c r="H41" s="150" t="s">
        <v>605</v>
      </c>
      <c r="I41" s="27"/>
      <c r="J41" s="29" t="s">
        <v>626</v>
      </c>
      <c r="K41" s="27" t="s">
        <v>626</v>
      </c>
      <c r="L41" s="29" t="s">
        <v>626</v>
      </c>
      <c r="M41" s="27" t="s">
        <v>626</v>
      </c>
      <c r="N41" s="148" t="s">
        <v>626</v>
      </c>
      <c r="O41" s="148" t="s">
        <v>626</v>
      </c>
      <c r="P41" s="148" t="s">
        <v>626</v>
      </c>
      <c r="Q41" s="148" t="s">
        <v>626</v>
      </c>
      <c r="R41" s="30" t="s">
        <v>691</v>
      </c>
      <c r="S41" s="1">
        <v>41</v>
      </c>
    </row>
    <row r="42" spans="1:28">
      <c r="A42" s="29" t="s">
        <v>626</v>
      </c>
      <c r="B42" s="27" t="s">
        <v>629</v>
      </c>
      <c r="C42" s="29" t="s">
        <v>689</v>
      </c>
      <c r="D42" s="27" t="s">
        <v>689</v>
      </c>
      <c r="E42" s="29" t="s">
        <v>626</v>
      </c>
      <c r="F42" s="27" t="s">
        <v>626</v>
      </c>
      <c r="G42" s="29" t="s">
        <v>626</v>
      </c>
      <c r="H42" s="150" t="s">
        <v>605</v>
      </c>
      <c r="I42" s="27"/>
      <c r="J42" s="29" t="s">
        <v>626</v>
      </c>
      <c r="K42" s="27" t="s">
        <v>626</v>
      </c>
      <c r="L42" s="29" t="s">
        <v>626</v>
      </c>
      <c r="M42" s="27" t="s">
        <v>626</v>
      </c>
      <c r="N42" s="148" t="s">
        <v>626</v>
      </c>
      <c r="O42" s="148" t="s">
        <v>626</v>
      </c>
      <c r="P42" s="148" t="s">
        <v>626</v>
      </c>
      <c r="Q42" s="148" t="s">
        <v>626</v>
      </c>
      <c r="R42" s="30" t="s">
        <v>691</v>
      </c>
      <c r="S42" s="1">
        <v>42</v>
      </c>
    </row>
    <row r="43" spans="1:28">
      <c r="A43" s="29" t="s">
        <v>626</v>
      </c>
      <c r="B43" s="27" t="s">
        <v>629</v>
      </c>
      <c r="C43" s="29" t="s">
        <v>689</v>
      </c>
      <c r="D43" s="27" t="s">
        <v>689</v>
      </c>
      <c r="E43" s="29" t="s">
        <v>626</v>
      </c>
      <c r="F43" s="27" t="s">
        <v>626</v>
      </c>
      <c r="G43" s="29" t="s">
        <v>626</v>
      </c>
      <c r="H43" s="150" t="s">
        <v>605</v>
      </c>
      <c r="I43" s="27"/>
      <c r="J43" s="29" t="s">
        <v>626</v>
      </c>
      <c r="K43" s="27" t="s">
        <v>626</v>
      </c>
      <c r="L43" s="29" t="s">
        <v>626</v>
      </c>
      <c r="M43" s="27" t="s">
        <v>626</v>
      </c>
      <c r="N43" s="148" t="s">
        <v>626</v>
      </c>
      <c r="O43" s="148" t="s">
        <v>626</v>
      </c>
      <c r="P43" s="148" t="s">
        <v>626</v>
      </c>
      <c r="Q43" s="148" t="s">
        <v>626</v>
      </c>
      <c r="R43" s="30" t="s">
        <v>691</v>
      </c>
      <c r="S43" s="1">
        <v>43</v>
      </c>
    </row>
    <row r="44" spans="1:28">
      <c r="A44" s="29" t="s">
        <v>626</v>
      </c>
      <c r="B44" s="27" t="s">
        <v>629</v>
      </c>
      <c r="C44" s="29" t="s">
        <v>689</v>
      </c>
      <c r="D44" s="27" t="s">
        <v>689</v>
      </c>
      <c r="E44" s="29" t="s">
        <v>626</v>
      </c>
      <c r="F44" s="27" t="s">
        <v>626</v>
      </c>
      <c r="G44" s="29" t="s">
        <v>626</v>
      </c>
      <c r="H44" s="150" t="s">
        <v>605</v>
      </c>
      <c r="I44" s="27"/>
      <c r="J44" s="29" t="s">
        <v>626</v>
      </c>
      <c r="K44" s="27" t="s">
        <v>626</v>
      </c>
      <c r="L44" s="29" t="s">
        <v>626</v>
      </c>
      <c r="M44" s="27" t="s">
        <v>626</v>
      </c>
      <c r="N44" s="148" t="s">
        <v>626</v>
      </c>
      <c r="O44" s="148" t="s">
        <v>626</v>
      </c>
      <c r="P44" s="148" t="s">
        <v>626</v>
      </c>
      <c r="Q44" s="148" t="s">
        <v>626</v>
      </c>
      <c r="R44" s="30" t="s">
        <v>691</v>
      </c>
      <c r="S44" s="1">
        <v>44</v>
      </c>
    </row>
    <row r="45" spans="1:28">
      <c r="A45" s="29" t="s">
        <v>626</v>
      </c>
      <c r="B45" s="27" t="s">
        <v>629</v>
      </c>
      <c r="C45" s="29" t="s">
        <v>689</v>
      </c>
      <c r="D45" s="27" t="s">
        <v>689</v>
      </c>
      <c r="E45" s="29" t="s">
        <v>626</v>
      </c>
      <c r="F45" s="27" t="s">
        <v>626</v>
      </c>
      <c r="G45" s="29" t="s">
        <v>626</v>
      </c>
      <c r="H45" s="150" t="s">
        <v>605</v>
      </c>
      <c r="I45" s="27"/>
      <c r="J45" s="29" t="s">
        <v>626</v>
      </c>
      <c r="K45" s="27" t="s">
        <v>626</v>
      </c>
      <c r="L45" s="29" t="s">
        <v>626</v>
      </c>
      <c r="M45" s="27" t="s">
        <v>626</v>
      </c>
      <c r="N45" s="148" t="s">
        <v>626</v>
      </c>
      <c r="O45" s="148" t="s">
        <v>626</v>
      </c>
      <c r="P45" s="148" t="s">
        <v>626</v>
      </c>
      <c r="Q45" s="148" t="s">
        <v>626</v>
      </c>
      <c r="R45" s="30" t="s">
        <v>691</v>
      </c>
      <c r="S45" s="1">
        <v>45</v>
      </c>
    </row>
    <row r="46" spans="1:28">
      <c r="A46" s="29" t="s">
        <v>626</v>
      </c>
      <c r="B46" s="27" t="s">
        <v>629</v>
      </c>
      <c r="C46" s="29" t="s">
        <v>689</v>
      </c>
      <c r="D46" s="27" t="s">
        <v>689</v>
      </c>
      <c r="E46" s="29" t="s">
        <v>626</v>
      </c>
      <c r="F46" s="27" t="s">
        <v>626</v>
      </c>
      <c r="G46" s="29" t="s">
        <v>626</v>
      </c>
      <c r="H46" s="150" t="s">
        <v>605</v>
      </c>
      <c r="I46" s="27"/>
      <c r="J46" s="29" t="s">
        <v>626</v>
      </c>
      <c r="K46" s="27" t="s">
        <v>626</v>
      </c>
      <c r="L46" s="29" t="s">
        <v>626</v>
      </c>
      <c r="M46" s="27" t="s">
        <v>626</v>
      </c>
      <c r="N46" s="148" t="s">
        <v>626</v>
      </c>
      <c r="O46" s="148" t="s">
        <v>626</v>
      </c>
      <c r="P46" s="148" t="s">
        <v>626</v>
      </c>
      <c r="Q46" s="148" t="s">
        <v>626</v>
      </c>
      <c r="R46" s="30" t="s">
        <v>691</v>
      </c>
      <c r="S46" s="1">
        <v>46</v>
      </c>
    </row>
    <row r="47" spans="1:28">
      <c r="A47" s="29" t="s">
        <v>626</v>
      </c>
      <c r="B47" s="27" t="s">
        <v>629</v>
      </c>
      <c r="C47" s="29" t="s">
        <v>689</v>
      </c>
      <c r="D47" s="27" t="s">
        <v>689</v>
      </c>
      <c r="E47" s="29" t="s">
        <v>626</v>
      </c>
      <c r="F47" s="27" t="s">
        <v>626</v>
      </c>
      <c r="G47" s="29" t="s">
        <v>626</v>
      </c>
      <c r="H47" s="150" t="s">
        <v>605</v>
      </c>
      <c r="I47" s="27"/>
      <c r="J47" s="29" t="s">
        <v>626</v>
      </c>
      <c r="K47" s="27" t="s">
        <v>626</v>
      </c>
      <c r="L47" s="29" t="s">
        <v>626</v>
      </c>
      <c r="M47" s="27" t="s">
        <v>626</v>
      </c>
      <c r="N47" s="148" t="s">
        <v>626</v>
      </c>
      <c r="O47" s="148" t="s">
        <v>626</v>
      </c>
      <c r="P47" s="148" t="s">
        <v>626</v>
      </c>
      <c r="Q47" s="148" t="s">
        <v>626</v>
      </c>
      <c r="R47" s="30" t="s">
        <v>691</v>
      </c>
      <c r="S47" s="1">
        <v>47</v>
      </c>
    </row>
    <row r="48" spans="1:28">
      <c r="A48" s="29" t="s">
        <v>626</v>
      </c>
      <c r="B48" s="27" t="s">
        <v>629</v>
      </c>
      <c r="C48" s="29" t="s">
        <v>689</v>
      </c>
      <c r="D48" s="27" t="s">
        <v>689</v>
      </c>
      <c r="E48" s="29" t="s">
        <v>626</v>
      </c>
      <c r="F48" s="27" t="s">
        <v>626</v>
      </c>
      <c r="G48" s="29" t="s">
        <v>626</v>
      </c>
      <c r="H48" s="150" t="s">
        <v>605</v>
      </c>
      <c r="I48" s="27"/>
      <c r="J48" s="29" t="s">
        <v>626</v>
      </c>
      <c r="K48" s="27" t="s">
        <v>626</v>
      </c>
      <c r="L48" s="29" t="s">
        <v>626</v>
      </c>
      <c r="M48" s="27" t="s">
        <v>626</v>
      </c>
      <c r="N48" s="148" t="s">
        <v>626</v>
      </c>
      <c r="O48" s="148" t="s">
        <v>626</v>
      </c>
      <c r="P48" s="148" t="s">
        <v>626</v>
      </c>
      <c r="Q48" s="148" t="s">
        <v>626</v>
      </c>
      <c r="R48" s="30" t="s">
        <v>691</v>
      </c>
      <c r="S48" s="1">
        <v>48</v>
      </c>
    </row>
    <row r="49" spans="1:19">
      <c r="A49" s="29" t="s">
        <v>626</v>
      </c>
      <c r="B49" s="27" t="s">
        <v>629</v>
      </c>
      <c r="C49" s="29" t="s">
        <v>689</v>
      </c>
      <c r="D49" s="27" t="s">
        <v>689</v>
      </c>
      <c r="E49" s="29" t="s">
        <v>626</v>
      </c>
      <c r="F49" s="27" t="s">
        <v>626</v>
      </c>
      <c r="G49" s="29" t="s">
        <v>626</v>
      </c>
      <c r="H49" s="150" t="s">
        <v>605</v>
      </c>
      <c r="I49" s="27"/>
      <c r="J49" s="29" t="s">
        <v>626</v>
      </c>
      <c r="K49" s="27" t="s">
        <v>626</v>
      </c>
      <c r="L49" s="29" t="s">
        <v>626</v>
      </c>
      <c r="M49" s="27" t="s">
        <v>626</v>
      </c>
      <c r="N49" s="148" t="s">
        <v>626</v>
      </c>
      <c r="O49" s="148" t="s">
        <v>626</v>
      </c>
      <c r="P49" s="148" t="s">
        <v>626</v>
      </c>
      <c r="Q49" s="148" t="s">
        <v>626</v>
      </c>
      <c r="R49" s="30" t="s">
        <v>691</v>
      </c>
      <c r="S49" s="1">
        <v>49</v>
      </c>
    </row>
    <row r="50" spans="1:19">
      <c r="A50" s="29" t="s">
        <v>626</v>
      </c>
      <c r="B50" s="27" t="s">
        <v>629</v>
      </c>
      <c r="C50" s="29" t="s">
        <v>689</v>
      </c>
      <c r="D50" s="27" t="s">
        <v>689</v>
      </c>
      <c r="E50" s="29" t="s">
        <v>626</v>
      </c>
      <c r="F50" s="27" t="s">
        <v>626</v>
      </c>
      <c r="G50" s="29" t="s">
        <v>626</v>
      </c>
      <c r="H50" s="150" t="s">
        <v>605</v>
      </c>
      <c r="I50" s="27"/>
      <c r="J50" s="29" t="s">
        <v>626</v>
      </c>
      <c r="K50" s="27" t="s">
        <v>626</v>
      </c>
      <c r="L50" s="29" t="s">
        <v>626</v>
      </c>
      <c r="M50" s="27" t="s">
        <v>626</v>
      </c>
      <c r="N50" s="148" t="s">
        <v>626</v>
      </c>
      <c r="O50" s="148" t="s">
        <v>626</v>
      </c>
      <c r="P50" s="148" t="s">
        <v>626</v>
      </c>
      <c r="Q50" s="148" t="s">
        <v>626</v>
      </c>
      <c r="R50" s="30" t="s">
        <v>691</v>
      </c>
      <c r="S50" s="1">
        <v>50</v>
      </c>
    </row>
    <row r="51" spans="1:19">
      <c r="A51" s="29" t="s">
        <v>626</v>
      </c>
      <c r="B51" s="27" t="s">
        <v>629</v>
      </c>
      <c r="C51" s="29" t="s">
        <v>689</v>
      </c>
      <c r="D51" s="27" t="s">
        <v>689</v>
      </c>
      <c r="E51" s="29" t="s">
        <v>626</v>
      </c>
      <c r="F51" s="27" t="s">
        <v>626</v>
      </c>
      <c r="G51" s="29" t="s">
        <v>626</v>
      </c>
      <c r="H51" s="150" t="s">
        <v>605</v>
      </c>
      <c r="I51" s="27"/>
      <c r="J51" s="29" t="s">
        <v>626</v>
      </c>
      <c r="K51" s="27" t="s">
        <v>626</v>
      </c>
      <c r="L51" s="29" t="s">
        <v>626</v>
      </c>
      <c r="M51" s="27" t="s">
        <v>626</v>
      </c>
      <c r="N51" s="148" t="s">
        <v>626</v>
      </c>
      <c r="O51" s="148" t="s">
        <v>626</v>
      </c>
      <c r="P51" s="148" t="s">
        <v>626</v>
      </c>
      <c r="Q51" s="148" t="s">
        <v>626</v>
      </c>
      <c r="R51" s="30" t="s">
        <v>691</v>
      </c>
      <c r="S51" s="1">
        <v>51</v>
      </c>
    </row>
    <row r="52" spans="1:19">
      <c r="A52" s="29" t="s">
        <v>626</v>
      </c>
      <c r="B52" s="27" t="s">
        <v>629</v>
      </c>
      <c r="C52" s="29" t="s">
        <v>689</v>
      </c>
      <c r="D52" s="27" t="s">
        <v>689</v>
      </c>
      <c r="E52" s="29" t="s">
        <v>626</v>
      </c>
      <c r="F52" s="27" t="s">
        <v>626</v>
      </c>
      <c r="G52" s="29" t="s">
        <v>626</v>
      </c>
      <c r="H52" s="150" t="s">
        <v>605</v>
      </c>
      <c r="I52" s="27"/>
      <c r="J52" s="29" t="s">
        <v>626</v>
      </c>
      <c r="K52" s="27" t="s">
        <v>626</v>
      </c>
      <c r="L52" s="29" t="s">
        <v>626</v>
      </c>
      <c r="M52" s="27" t="s">
        <v>626</v>
      </c>
      <c r="N52" s="148" t="s">
        <v>626</v>
      </c>
      <c r="O52" s="148" t="s">
        <v>626</v>
      </c>
      <c r="P52" s="148" t="s">
        <v>626</v>
      </c>
      <c r="Q52" s="148" t="s">
        <v>626</v>
      </c>
      <c r="R52" s="30" t="s">
        <v>691</v>
      </c>
      <c r="S52" s="1">
        <v>52</v>
      </c>
    </row>
    <row r="53" spans="1:19">
      <c r="A53" s="29" t="s">
        <v>626</v>
      </c>
      <c r="B53" s="27" t="s">
        <v>629</v>
      </c>
      <c r="C53" s="29" t="s">
        <v>689</v>
      </c>
      <c r="D53" s="27" t="s">
        <v>689</v>
      </c>
      <c r="E53" s="29" t="s">
        <v>626</v>
      </c>
      <c r="F53" s="27" t="s">
        <v>626</v>
      </c>
      <c r="G53" s="29" t="s">
        <v>626</v>
      </c>
      <c r="H53" s="150" t="s">
        <v>605</v>
      </c>
      <c r="I53" s="27"/>
      <c r="J53" s="29" t="s">
        <v>626</v>
      </c>
      <c r="K53" s="27" t="s">
        <v>626</v>
      </c>
      <c r="L53" s="29" t="s">
        <v>626</v>
      </c>
      <c r="M53" s="27" t="s">
        <v>626</v>
      </c>
      <c r="N53" s="148" t="s">
        <v>626</v>
      </c>
      <c r="O53" s="148" t="s">
        <v>626</v>
      </c>
      <c r="P53" s="148" t="s">
        <v>626</v>
      </c>
      <c r="Q53" s="148" t="s">
        <v>626</v>
      </c>
      <c r="R53" s="30" t="s">
        <v>691</v>
      </c>
      <c r="S53" s="1">
        <v>53</v>
      </c>
    </row>
    <row r="54" spans="1:19">
      <c r="A54" s="29" t="s">
        <v>626</v>
      </c>
      <c r="B54" s="27" t="s">
        <v>629</v>
      </c>
      <c r="C54" s="29" t="s">
        <v>689</v>
      </c>
      <c r="D54" s="27" t="s">
        <v>689</v>
      </c>
      <c r="E54" s="29" t="s">
        <v>626</v>
      </c>
      <c r="F54" s="27" t="s">
        <v>626</v>
      </c>
      <c r="G54" s="29" t="s">
        <v>626</v>
      </c>
      <c r="H54" s="150" t="s">
        <v>605</v>
      </c>
      <c r="I54" s="27"/>
      <c r="J54" s="29" t="s">
        <v>626</v>
      </c>
      <c r="K54" s="27" t="s">
        <v>626</v>
      </c>
      <c r="L54" s="29" t="s">
        <v>626</v>
      </c>
      <c r="M54" s="27" t="s">
        <v>626</v>
      </c>
      <c r="N54" s="148" t="s">
        <v>626</v>
      </c>
      <c r="O54" s="148" t="s">
        <v>626</v>
      </c>
      <c r="P54" s="148" t="s">
        <v>626</v>
      </c>
      <c r="Q54" s="148" t="s">
        <v>626</v>
      </c>
      <c r="R54" s="30" t="s">
        <v>691</v>
      </c>
      <c r="S54" s="1">
        <v>54</v>
      </c>
    </row>
    <row r="55" spans="1:19">
      <c r="A55" s="29" t="s">
        <v>626</v>
      </c>
      <c r="B55" s="27" t="s">
        <v>629</v>
      </c>
      <c r="C55" s="29" t="s">
        <v>689</v>
      </c>
      <c r="D55" s="27" t="s">
        <v>689</v>
      </c>
      <c r="E55" s="29" t="s">
        <v>626</v>
      </c>
      <c r="F55" s="27" t="s">
        <v>626</v>
      </c>
      <c r="G55" s="29" t="s">
        <v>626</v>
      </c>
      <c r="H55" s="150" t="s">
        <v>605</v>
      </c>
      <c r="I55" s="27"/>
      <c r="J55" s="29" t="s">
        <v>626</v>
      </c>
      <c r="K55" s="27" t="s">
        <v>626</v>
      </c>
      <c r="L55" s="29" t="s">
        <v>626</v>
      </c>
      <c r="M55" s="27" t="s">
        <v>626</v>
      </c>
      <c r="N55" s="148" t="s">
        <v>626</v>
      </c>
      <c r="O55" s="148" t="s">
        <v>626</v>
      </c>
      <c r="P55" s="148" t="s">
        <v>626</v>
      </c>
      <c r="Q55" s="148" t="s">
        <v>626</v>
      </c>
      <c r="R55" s="30" t="s">
        <v>691</v>
      </c>
      <c r="S55" s="1">
        <v>55</v>
      </c>
    </row>
    <row r="56" spans="1:19">
      <c r="A56" s="29" t="s">
        <v>626</v>
      </c>
      <c r="B56" s="27" t="s">
        <v>629</v>
      </c>
      <c r="C56" s="29" t="s">
        <v>689</v>
      </c>
      <c r="D56" s="27" t="s">
        <v>689</v>
      </c>
      <c r="E56" s="29" t="s">
        <v>626</v>
      </c>
      <c r="F56" s="27" t="s">
        <v>626</v>
      </c>
      <c r="G56" s="29" t="s">
        <v>626</v>
      </c>
      <c r="H56" s="150" t="s">
        <v>605</v>
      </c>
      <c r="I56" s="27"/>
      <c r="J56" s="29" t="s">
        <v>626</v>
      </c>
      <c r="K56" s="27" t="s">
        <v>626</v>
      </c>
      <c r="L56" s="29" t="s">
        <v>626</v>
      </c>
      <c r="M56" s="27" t="s">
        <v>626</v>
      </c>
      <c r="N56" s="148" t="s">
        <v>626</v>
      </c>
      <c r="O56" s="148" t="s">
        <v>626</v>
      </c>
      <c r="P56" s="148" t="s">
        <v>626</v>
      </c>
      <c r="Q56" s="148" t="s">
        <v>626</v>
      </c>
      <c r="R56" s="30" t="s">
        <v>691</v>
      </c>
      <c r="S56" s="1">
        <v>56</v>
      </c>
    </row>
    <row r="57" spans="1:19">
      <c r="A57" s="29" t="s">
        <v>626</v>
      </c>
      <c r="B57" s="27" t="s">
        <v>629</v>
      </c>
      <c r="C57" s="29" t="s">
        <v>689</v>
      </c>
      <c r="D57" s="27" t="s">
        <v>689</v>
      </c>
      <c r="E57" s="29" t="s">
        <v>626</v>
      </c>
      <c r="F57" s="27" t="s">
        <v>626</v>
      </c>
      <c r="G57" s="29" t="s">
        <v>626</v>
      </c>
      <c r="H57" s="150" t="s">
        <v>605</v>
      </c>
      <c r="I57" s="27"/>
      <c r="J57" s="29" t="s">
        <v>626</v>
      </c>
      <c r="K57" s="27" t="s">
        <v>626</v>
      </c>
      <c r="L57" s="29" t="s">
        <v>626</v>
      </c>
      <c r="M57" s="27" t="s">
        <v>626</v>
      </c>
      <c r="N57" s="148" t="s">
        <v>626</v>
      </c>
      <c r="O57" s="148" t="s">
        <v>626</v>
      </c>
      <c r="P57" s="148" t="s">
        <v>626</v>
      </c>
      <c r="Q57" s="148" t="s">
        <v>626</v>
      </c>
      <c r="R57" s="30" t="s">
        <v>691</v>
      </c>
      <c r="S57" s="1">
        <v>57</v>
      </c>
    </row>
    <row r="58" spans="1:19">
      <c r="A58" s="29" t="s">
        <v>626</v>
      </c>
      <c r="B58" s="27" t="s">
        <v>629</v>
      </c>
      <c r="C58" s="29" t="s">
        <v>689</v>
      </c>
      <c r="D58" s="27" t="s">
        <v>689</v>
      </c>
      <c r="E58" s="29" t="s">
        <v>626</v>
      </c>
      <c r="F58" s="27" t="s">
        <v>626</v>
      </c>
      <c r="G58" s="29" t="s">
        <v>626</v>
      </c>
      <c r="H58" s="150" t="s">
        <v>605</v>
      </c>
      <c r="I58" s="27"/>
      <c r="J58" s="29" t="s">
        <v>626</v>
      </c>
      <c r="K58" s="27" t="s">
        <v>626</v>
      </c>
      <c r="L58" s="29" t="s">
        <v>626</v>
      </c>
      <c r="M58" s="27" t="s">
        <v>626</v>
      </c>
      <c r="N58" s="148" t="s">
        <v>626</v>
      </c>
      <c r="O58" s="148" t="s">
        <v>626</v>
      </c>
      <c r="P58" s="148" t="s">
        <v>626</v>
      </c>
      <c r="Q58" s="148" t="s">
        <v>626</v>
      </c>
      <c r="R58" s="30" t="s">
        <v>691</v>
      </c>
      <c r="S58" s="1">
        <v>58</v>
      </c>
    </row>
    <row r="59" spans="1:19">
      <c r="A59" s="29" t="s">
        <v>626</v>
      </c>
      <c r="B59" s="27" t="s">
        <v>629</v>
      </c>
      <c r="C59" s="29" t="s">
        <v>689</v>
      </c>
      <c r="D59" s="27" t="s">
        <v>689</v>
      </c>
      <c r="E59" s="29" t="s">
        <v>626</v>
      </c>
      <c r="F59" s="27" t="s">
        <v>626</v>
      </c>
      <c r="G59" s="29" t="s">
        <v>626</v>
      </c>
      <c r="H59" s="150" t="s">
        <v>605</v>
      </c>
      <c r="I59" s="27"/>
      <c r="J59" s="29" t="s">
        <v>626</v>
      </c>
      <c r="K59" s="27" t="s">
        <v>626</v>
      </c>
      <c r="L59" s="29" t="s">
        <v>626</v>
      </c>
      <c r="M59" s="27" t="s">
        <v>626</v>
      </c>
      <c r="N59" s="148" t="s">
        <v>626</v>
      </c>
      <c r="O59" s="148" t="s">
        <v>626</v>
      </c>
      <c r="P59" s="148" t="s">
        <v>626</v>
      </c>
      <c r="Q59" s="148" t="s">
        <v>626</v>
      </c>
      <c r="R59" s="30" t="s">
        <v>691</v>
      </c>
      <c r="S59" s="1">
        <v>59</v>
      </c>
    </row>
    <row r="60" spans="1:19">
      <c r="A60" s="29" t="s">
        <v>626</v>
      </c>
      <c r="B60" s="27" t="s">
        <v>629</v>
      </c>
      <c r="C60" s="29" t="s">
        <v>689</v>
      </c>
      <c r="D60" s="27" t="s">
        <v>689</v>
      </c>
      <c r="E60" s="29" t="s">
        <v>626</v>
      </c>
      <c r="F60" s="27" t="s">
        <v>626</v>
      </c>
      <c r="G60" s="29" t="s">
        <v>626</v>
      </c>
      <c r="H60" s="150" t="s">
        <v>605</v>
      </c>
      <c r="I60" s="27"/>
      <c r="J60" s="29" t="s">
        <v>626</v>
      </c>
      <c r="K60" s="27" t="s">
        <v>626</v>
      </c>
      <c r="L60" s="29" t="s">
        <v>626</v>
      </c>
      <c r="M60" s="27" t="s">
        <v>626</v>
      </c>
      <c r="N60" s="148" t="s">
        <v>626</v>
      </c>
      <c r="O60" s="148" t="s">
        <v>626</v>
      </c>
      <c r="P60" s="148" t="s">
        <v>626</v>
      </c>
      <c r="Q60" s="148" t="s">
        <v>626</v>
      </c>
      <c r="R60" s="30" t="s">
        <v>691</v>
      </c>
      <c r="S60" s="1">
        <v>60</v>
      </c>
    </row>
    <row r="61" spans="1:19">
      <c r="A61" s="29" t="s">
        <v>626</v>
      </c>
      <c r="B61" s="27" t="s">
        <v>629</v>
      </c>
      <c r="C61" s="29" t="s">
        <v>689</v>
      </c>
      <c r="D61" s="27" t="s">
        <v>689</v>
      </c>
      <c r="E61" s="29" t="s">
        <v>626</v>
      </c>
      <c r="F61" s="27" t="s">
        <v>626</v>
      </c>
      <c r="G61" s="29" t="s">
        <v>626</v>
      </c>
      <c r="H61" s="150" t="s">
        <v>605</v>
      </c>
      <c r="I61" s="27"/>
      <c r="J61" s="29" t="s">
        <v>626</v>
      </c>
      <c r="K61" s="27" t="s">
        <v>626</v>
      </c>
      <c r="L61" s="29" t="s">
        <v>626</v>
      </c>
      <c r="M61" s="27" t="s">
        <v>626</v>
      </c>
      <c r="N61" s="148" t="s">
        <v>626</v>
      </c>
      <c r="O61" s="148" t="s">
        <v>626</v>
      </c>
      <c r="P61" s="148" t="s">
        <v>626</v>
      </c>
      <c r="Q61" s="148" t="s">
        <v>626</v>
      </c>
      <c r="R61" s="30" t="s">
        <v>691</v>
      </c>
      <c r="S61" s="1">
        <v>61</v>
      </c>
    </row>
    <row r="62" spans="1:19">
      <c r="A62" s="29" t="s">
        <v>626</v>
      </c>
      <c r="B62" s="27" t="s">
        <v>629</v>
      </c>
      <c r="C62" s="29" t="s">
        <v>689</v>
      </c>
      <c r="D62" s="27" t="s">
        <v>689</v>
      </c>
      <c r="E62" s="29" t="s">
        <v>626</v>
      </c>
      <c r="F62" s="27" t="s">
        <v>626</v>
      </c>
      <c r="G62" s="29" t="s">
        <v>626</v>
      </c>
      <c r="H62" s="150" t="s">
        <v>605</v>
      </c>
      <c r="I62" s="27"/>
      <c r="J62" s="29" t="s">
        <v>626</v>
      </c>
      <c r="K62" s="27" t="s">
        <v>626</v>
      </c>
      <c r="L62" s="29" t="s">
        <v>626</v>
      </c>
      <c r="M62" s="27" t="s">
        <v>626</v>
      </c>
      <c r="N62" s="148" t="s">
        <v>626</v>
      </c>
      <c r="O62" s="148" t="s">
        <v>626</v>
      </c>
      <c r="P62" s="148" t="s">
        <v>626</v>
      </c>
      <c r="Q62" s="148" t="s">
        <v>626</v>
      </c>
      <c r="R62" s="30" t="s">
        <v>691</v>
      </c>
      <c r="S62" s="1">
        <v>62</v>
      </c>
    </row>
    <row r="63" spans="1:19">
      <c r="A63" s="29" t="s">
        <v>626</v>
      </c>
      <c r="B63" s="27" t="s">
        <v>629</v>
      </c>
      <c r="C63" s="29" t="s">
        <v>689</v>
      </c>
      <c r="D63" s="27" t="s">
        <v>689</v>
      </c>
      <c r="E63" s="29" t="s">
        <v>626</v>
      </c>
      <c r="F63" s="27" t="s">
        <v>626</v>
      </c>
      <c r="G63" s="29" t="s">
        <v>626</v>
      </c>
      <c r="H63" s="150" t="s">
        <v>605</v>
      </c>
      <c r="I63" s="27"/>
      <c r="J63" s="29" t="s">
        <v>626</v>
      </c>
      <c r="K63" s="27" t="s">
        <v>626</v>
      </c>
      <c r="L63" s="29" t="s">
        <v>626</v>
      </c>
      <c r="M63" s="27" t="s">
        <v>626</v>
      </c>
      <c r="N63" s="148" t="s">
        <v>626</v>
      </c>
      <c r="O63" s="148" t="s">
        <v>626</v>
      </c>
      <c r="P63" s="148" t="s">
        <v>626</v>
      </c>
      <c r="Q63" s="148" t="s">
        <v>626</v>
      </c>
      <c r="R63" s="30" t="s">
        <v>691</v>
      </c>
      <c r="S63" s="1">
        <v>63</v>
      </c>
    </row>
    <row r="64" spans="1:19">
      <c r="A64" s="29" t="s">
        <v>626</v>
      </c>
      <c r="B64" s="27" t="s">
        <v>629</v>
      </c>
      <c r="C64" s="29" t="s">
        <v>689</v>
      </c>
      <c r="D64" s="27" t="s">
        <v>689</v>
      </c>
      <c r="E64" s="29" t="s">
        <v>626</v>
      </c>
      <c r="F64" s="27" t="s">
        <v>626</v>
      </c>
      <c r="G64" s="29" t="s">
        <v>626</v>
      </c>
      <c r="H64" s="150" t="s">
        <v>605</v>
      </c>
      <c r="I64" s="27"/>
      <c r="J64" s="29" t="s">
        <v>626</v>
      </c>
      <c r="K64" s="27" t="s">
        <v>626</v>
      </c>
      <c r="L64" s="29" t="s">
        <v>626</v>
      </c>
      <c r="M64" s="27" t="s">
        <v>626</v>
      </c>
      <c r="N64" s="148" t="s">
        <v>626</v>
      </c>
      <c r="O64" s="148" t="s">
        <v>626</v>
      </c>
      <c r="P64" s="148" t="s">
        <v>626</v>
      </c>
      <c r="Q64" s="148" t="s">
        <v>626</v>
      </c>
      <c r="R64" s="30" t="s">
        <v>691</v>
      </c>
      <c r="S64" s="1">
        <v>64</v>
      </c>
    </row>
    <row r="65" spans="1:19">
      <c r="A65" s="29" t="s">
        <v>626</v>
      </c>
      <c r="B65" s="27" t="s">
        <v>629</v>
      </c>
      <c r="C65" s="29" t="s">
        <v>689</v>
      </c>
      <c r="D65" s="27" t="s">
        <v>689</v>
      </c>
      <c r="E65" s="29" t="s">
        <v>626</v>
      </c>
      <c r="F65" s="27" t="s">
        <v>626</v>
      </c>
      <c r="G65" s="29" t="s">
        <v>626</v>
      </c>
      <c r="H65" s="150" t="s">
        <v>605</v>
      </c>
      <c r="I65" s="27"/>
      <c r="J65" s="29" t="s">
        <v>626</v>
      </c>
      <c r="K65" s="27" t="s">
        <v>626</v>
      </c>
      <c r="L65" s="29" t="s">
        <v>626</v>
      </c>
      <c r="M65" s="27" t="s">
        <v>626</v>
      </c>
      <c r="N65" s="148" t="s">
        <v>626</v>
      </c>
      <c r="O65" s="148" t="s">
        <v>626</v>
      </c>
      <c r="P65" s="148" t="s">
        <v>626</v>
      </c>
      <c r="Q65" s="148" t="s">
        <v>626</v>
      </c>
      <c r="R65" s="30" t="s">
        <v>691</v>
      </c>
      <c r="S65" s="1">
        <v>65</v>
      </c>
    </row>
    <row r="66" spans="1:19">
      <c r="A66" s="29" t="s">
        <v>626</v>
      </c>
      <c r="B66" s="27" t="s">
        <v>629</v>
      </c>
      <c r="C66" s="29" t="s">
        <v>689</v>
      </c>
      <c r="D66" s="27" t="s">
        <v>689</v>
      </c>
      <c r="E66" s="29" t="s">
        <v>626</v>
      </c>
      <c r="F66" s="27" t="s">
        <v>626</v>
      </c>
      <c r="G66" s="29" t="s">
        <v>626</v>
      </c>
      <c r="H66" s="150" t="s">
        <v>605</v>
      </c>
      <c r="I66" s="27"/>
      <c r="J66" s="29" t="s">
        <v>626</v>
      </c>
      <c r="K66" s="27" t="s">
        <v>626</v>
      </c>
      <c r="L66" s="29" t="s">
        <v>626</v>
      </c>
      <c r="M66" s="27" t="s">
        <v>626</v>
      </c>
      <c r="N66" s="148" t="s">
        <v>626</v>
      </c>
      <c r="O66" s="148" t="s">
        <v>626</v>
      </c>
      <c r="P66" s="148" t="s">
        <v>626</v>
      </c>
      <c r="Q66" s="148" t="s">
        <v>626</v>
      </c>
      <c r="R66" s="30" t="s">
        <v>691</v>
      </c>
      <c r="S66" s="1">
        <v>66</v>
      </c>
    </row>
    <row r="67" spans="1:19">
      <c r="A67" s="29" t="s">
        <v>626</v>
      </c>
      <c r="B67" s="27" t="s">
        <v>629</v>
      </c>
      <c r="C67" s="29" t="s">
        <v>689</v>
      </c>
      <c r="D67" s="27" t="s">
        <v>689</v>
      </c>
      <c r="E67" s="29" t="s">
        <v>626</v>
      </c>
      <c r="F67" s="27" t="s">
        <v>626</v>
      </c>
      <c r="G67" s="29" t="s">
        <v>626</v>
      </c>
      <c r="H67" s="150" t="s">
        <v>605</v>
      </c>
      <c r="I67" s="27"/>
      <c r="J67" s="29" t="s">
        <v>626</v>
      </c>
      <c r="K67" s="27" t="s">
        <v>626</v>
      </c>
      <c r="L67" s="29" t="s">
        <v>626</v>
      </c>
      <c r="M67" s="27" t="s">
        <v>626</v>
      </c>
      <c r="N67" s="148" t="s">
        <v>626</v>
      </c>
      <c r="O67" s="148" t="s">
        <v>626</v>
      </c>
      <c r="P67" s="148" t="s">
        <v>626</v>
      </c>
      <c r="Q67" s="148" t="s">
        <v>626</v>
      </c>
      <c r="R67" s="30" t="s">
        <v>691</v>
      </c>
      <c r="S67" s="1">
        <v>67</v>
      </c>
    </row>
    <row r="68" spans="1:19">
      <c r="A68" s="29" t="s">
        <v>626</v>
      </c>
      <c r="B68" s="27" t="s">
        <v>629</v>
      </c>
      <c r="C68" s="29" t="s">
        <v>689</v>
      </c>
      <c r="D68" s="27" t="s">
        <v>689</v>
      </c>
      <c r="E68" s="29" t="s">
        <v>626</v>
      </c>
      <c r="F68" s="27" t="s">
        <v>626</v>
      </c>
      <c r="G68" s="29" t="s">
        <v>626</v>
      </c>
      <c r="H68" s="150" t="s">
        <v>605</v>
      </c>
      <c r="I68" s="27"/>
      <c r="J68" s="29" t="s">
        <v>626</v>
      </c>
      <c r="K68" s="27" t="s">
        <v>626</v>
      </c>
      <c r="L68" s="29" t="s">
        <v>626</v>
      </c>
      <c r="M68" s="27" t="s">
        <v>626</v>
      </c>
      <c r="N68" s="148" t="s">
        <v>626</v>
      </c>
      <c r="O68" s="148" t="s">
        <v>626</v>
      </c>
      <c r="P68" s="148" t="s">
        <v>626</v>
      </c>
      <c r="Q68" s="148" t="s">
        <v>626</v>
      </c>
      <c r="R68" s="30" t="s">
        <v>691</v>
      </c>
      <c r="S68" s="1">
        <v>68</v>
      </c>
    </row>
    <row r="69" spans="1:19">
      <c r="A69" s="29" t="s">
        <v>626</v>
      </c>
      <c r="B69" s="27" t="s">
        <v>629</v>
      </c>
      <c r="C69" s="29" t="s">
        <v>689</v>
      </c>
      <c r="D69" s="27" t="s">
        <v>689</v>
      </c>
      <c r="E69" s="29" t="s">
        <v>626</v>
      </c>
      <c r="F69" s="27" t="s">
        <v>626</v>
      </c>
      <c r="G69" s="29" t="s">
        <v>626</v>
      </c>
      <c r="H69" s="150" t="s">
        <v>605</v>
      </c>
      <c r="I69" s="27"/>
      <c r="J69" s="29" t="s">
        <v>626</v>
      </c>
      <c r="K69" s="27" t="s">
        <v>626</v>
      </c>
      <c r="L69" s="29" t="s">
        <v>626</v>
      </c>
      <c r="M69" s="27" t="s">
        <v>626</v>
      </c>
      <c r="N69" s="148" t="s">
        <v>626</v>
      </c>
      <c r="O69" s="148" t="s">
        <v>626</v>
      </c>
      <c r="P69" s="148" t="s">
        <v>626</v>
      </c>
      <c r="Q69" s="148" t="s">
        <v>626</v>
      </c>
      <c r="R69" s="30" t="s">
        <v>691</v>
      </c>
      <c r="S69" s="1">
        <v>69</v>
      </c>
    </row>
    <row r="70" spans="1:19">
      <c r="A70" s="29" t="s">
        <v>626</v>
      </c>
      <c r="B70" s="27" t="s">
        <v>629</v>
      </c>
      <c r="C70" s="29" t="s">
        <v>689</v>
      </c>
      <c r="D70" s="27" t="s">
        <v>689</v>
      </c>
      <c r="E70" s="29" t="s">
        <v>626</v>
      </c>
      <c r="F70" s="27" t="s">
        <v>626</v>
      </c>
      <c r="G70" s="29" t="s">
        <v>626</v>
      </c>
      <c r="H70" s="150" t="s">
        <v>605</v>
      </c>
      <c r="I70" s="27"/>
      <c r="J70" s="29" t="s">
        <v>626</v>
      </c>
      <c r="K70" s="27" t="s">
        <v>626</v>
      </c>
      <c r="L70" s="29" t="s">
        <v>626</v>
      </c>
      <c r="M70" s="27" t="s">
        <v>626</v>
      </c>
      <c r="N70" s="148" t="s">
        <v>626</v>
      </c>
      <c r="O70" s="148" t="s">
        <v>626</v>
      </c>
      <c r="P70" s="148" t="s">
        <v>626</v>
      </c>
      <c r="Q70" s="148" t="s">
        <v>626</v>
      </c>
      <c r="R70" s="30" t="s">
        <v>691</v>
      </c>
      <c r="S70" s="1">
        <v>70</v>
      </c>
    </row>
    <row r="71" spans="1:19">
      <c r="A71" s="25"/>
      <c r="B71" s="26"/>
      <c r="C71" s="25"/>
      <c r="D71" s="26"/>
      <c r="E71" s="25"/>
      <c r="F71" s="26"/>
      <c r="I71" s="26"/>
      <c r="J71" s="25"/>
      <c r="K71" s="26"/>
      <c r="M71" s="26"/>
      <c r="N71" s="25"/>
      <c r="P71" s="25"/>
      <c r="R71" s="26"/>
    </row>
    <row r="72" spans="1:19">
      <c r="A72" s="25"/>
      <c r="B72" s="26"/>
      <c r="C72" s="25"/>
      <c r="D72" s="26"/>
      <c r="E72" s="25"/>
      <c r="J72" s="25"/>
      <c r="K72" s="26"/>
      <c r="N72" s="25"/>
      <c r="P72" s="25"/>
      <c r="R72" s="26"/>
    </row>
    <row r="73" spans="1:19">
      <c r="A73" s="25"/>
      <c r="B73" s="26"/>
      <c r="C73" s="25"/>
      <c r="D73" s="26"/>
      <c r="E73" s="25"/>
      <c r="J73" s="25"/>
      <c r="K73" s="26"/>
      <c r="N73" s="25"/>
      <c r="P73" s="25"/>
      <c r="R73" s="26"/>
    </row>
    <row r="74" spans="1:19">
      <c r="A74" s="25"/>
      <c r="B74" s="26"/>
      <c r="C74" s="25"/>
      <c r="D74" s="26"/>
      <c r="E74" s="25"/>
      <c r="J74" s="25"/>
      <c r="K74" s="26"/>
      <c r="N74" s="25"/>
      <c r="P74" s="25"/>
      <c r="R74" s="26"/>
    </row>
    <row r="75" spans="1:19">
      <c r="A75" s="25"/>
      <c r="B75" s="26"/>
      <c r="C75" s="25"/>
      <c r="D75" s="26"/>
      <c r="E75" s="25"/>
      <c r="J75" s="25"/>
      <c r="K75" s="26"/>
      <c r="N75" s="25"/>
      <c r="P75" s="25"/>
      <c r="R75" s="26"/>
    </row>
    <row r="76" spans="1:19">
      <c r="A76" s="25"/>
      <c r="B76" s="26"/>
      <c r="C76" s="25"/>
      <c r="D76" s="26"/>
      <c r="E76" s="25"/>
      <c r="J76" s="25"/>
      <c r="K76" s="26"/>
      <c r="N76" s="25"/>
      <c r="P76" s="25"/>
      <c r="R76" s="26"/>
    </row>
    <row r="77" spans="1:19">
      <c r="A77" s="25"/>
      <c r="B77" s="26"/>
      <c r="C77" s="25"/>
      <c r="D77" s="26"/>
      <c r="E77" s="25"/>
      <c r="J77" s="25"/>
      <c r="K77" s="26"/>
      <c r="N77" s="25"/>
      <c r="P77" s="25"/>
      <c r="R77" s="26"/>
    </row>
    <row r="78" spans="1:19">
      <c r="A78" s="25"/>
      <c r="B78" s="26"/>
      <c r="C78" s="25"/>
      <c r="D78" s="26"/>
      <c r="E78" s="25"/>
      <c r="J78" s="25"/>
      <c r="K78" s="26"/>
      <c r="N78" s="25"/>
      <c r="P78" s="25"/>
      <c r="R78" s="26"/>
    </row>
    <row r="79" spans="1:19">
      <c r="A79" s="25"/>
      <c r="B79" s="26"/>
      <c r="C79" s="25"/>
      <c r="D79" s="26"/>
      <c r="E79" s="25"/>
      <c r="J79" s="25"/>
      <c r="K79" s="26"/>
      <c r="N79" s="25"/>
      <c r="P79" s="25"/>
      <c r="R79" s="26"/>
    </row>
    <row r="80" spans="1:19">
      <c r="A80" s="25"/>
      <c r="B80" s="26"/>
      <c r="C80" s="25"/>
      <c r="D80" s="26"/>
      <c r="E80" s="25"/>
      <c r="J80" s="25"/>
      <c r="K80" s="26"/>
      <c r="N80" s="25"/>
      <c r="P80" s="25"/>
      <c r="R80" s="26"/>
    </row>
  </sheetData>
  <sheetProtection selectLockedCells="1"/>
  <phoneticPr fontId="55" type="noConversion"/>
  <pageMargins left="0.75" right="0.75" top="1" bottom="1" header="0.5" footer="0.5"/>
  <pageSetup paperSize="9" orientation="portrait"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Competition Structure</vt:lpstr>
      <vt:lpstr>Entries</vt:lpstr>
      <vt:lpstr>Entries DMT</vt:lpstr>
      <vt:lpstr>Payment</vt:lpstr>
      <vt:lpstr>Privacy</vt:lpstr>
      <vt:lpstr>Instructions</vt:lpstr>
      <vt:lpstr>Clubs</vt:lpstr>
      <vt:lpstr>Lists</vt:lpstr>
      <vt:lpstr>ListsDMT</vt:lpstr>
      <vt:lpstr>ListsAll</vt:lpstr>
      <vt:lpstr>ListsDMT!Ages</vt:lpstr>
      <vt:lpstr>Ages</vt:lpstr>
      <vt:lpstr>Clubnames</vt:lpstr>
      <vt:lpstr>Gender</vt:lpstr>
      <vt:lpstr>Grade</vt:lpstr>
      <vt:lpstr>GradeAges</vt:lpstr>
      <vt:lpstr>GradeAgesDMT</vt:lpstr>
      <vt:lpstr>GradeDMT</vt:lpstr>
      <vt:lpstr>Half</vt:lpstr>
      <vt:lpstr>Jobs</vt:lpstr>
      <vt:lpstr>Judges</vt:lpstr>
      <vt:lpstr>Entries!Print_Area</vt:lpstr>
      <vt:lpstr>'Entries DMT'!Print_Area</vt:lpstr>
      <vt:lpstr>Instructions!Print_Area</vt:lpstr>
      <vt:lpstr>Lists!Print_Area</vt:lpstr>
      <vt:lpstr>ListsDMT!Print_Area</vt:lpstr>
      <vt:lpstr>Payment!Print_Area</vt:lpstr>
      <vt:lpstr>Privacy!Print_Area</vt:lpstr>
      <vt:lpstr>Privacy!Print_Titles</vt:lpstr>
      <vt:lpstr>Teams</vt:lpstr>
      <vt:lpstr>When</vt:lpstr>
      <vt:lpstr>Years</vt:lpstr>
    </vt:vector>
  </TitlesOfParts>
  <Manager/>
  <Company>Intercede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Edwards</dc:creator>
  <cp:keywords/>
  <dc:description/>
  <cp:lastModifiedBy>Adam Rear</cp:lastModifiedBy>
  <cp:revision/>
  <dcterms:created xsi:type="dcterms:W3CDTF">2006-11-30T14:34:18Z</dcterms:created>
  <dcterms:modified xsi:type="dcterms:W3CDTF">2026-01-04T13:05:18Z</dcterms:modified>
  <cp:category/>
  <cp:contentStatus/>
</cp:coreProperties>
</file>