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063162a254d322d/Documents/Competitions/2026-04-19 - Regional Finals/Entries/Data/"/>
    </mc:Choice>
  </mc:AlternateContent>
  <xr:revisionPtr revIDLastSave="62" documentId="8_{FBEB18A7-4BAE-45BE-9808-EDBF625E2C3E}" xr6:coauthVersionLast="47" xr6:coauthVersionMax="47" xr10:uidLastSave="{C10FE537-14C8-488E-B24E-3DAE383DD9FC}"/>
  <bookViews>
    <workbookView xWindow="-108" yWindow="-108" windowWidth="23256" windowHeight="13896" tabRatio="714" xr2:uid="{00000000-000D-0000-FFFF-FFFF00000000}"/>
  </bookViews>
  <sheets>
    <sheet name="TRA" sheetId="13" r:id="rId1"/>
    <sheet name="TRA DD" sheetId="16" r:id="rId2"/>
    <sheet name="TRA Teams" sheetId="4" r:id="rId3"/>
    <sheet name="DMT" sheetId="7" r:id="rId4"/>
    <sheet name="DMT DD" sheetId="17" r:id="rId5"/>
    <sheet name="DMT Teams" sheetId="9" r:id="rId6"/>
    <sheet name="TRA Region" sheetId="23" state="hidden" r:id="rId7"/>
    <sheet name="DMT Region" sheetId="25" state="hidden" r:id="rId8"/>
    <sheet name="TeamTotals" sheetId="21" state="hidden" r:id="rId9"/>
    <sheet name="Classes" sheetId="14" state="hidden" r:id="rId10"/>
    <sheet name="Legend" sheetId="11" state="hidden" r:id="rId11"/>
  </sheets>
  <definedNames>
    <definedName name="AgesDMT">DMT!$CA$5:$CA$617</definedName>
    <definedName name="AgesTRA">TRA!$CX$5:$CX$646</definedName>
    <definedName name="AgesTUM">#REF!</definedName>
    <definedName name="GradesDMT">DMT!$CB$5:$CB$617</definedName>
    <definedName name="GradesRegionsDMT">DMT!$CC$5:$CC$617</definedName>
    <definedName name="GradesRegionsTRA">TRA!$CZ$5:$CZ$646</definedName>
    <definedName name="GradesRegionsTUM">#REF!</definedName>
    <definedName name="GradesTRA">TRA!$CY$5:$CY$646</definedName>
    <definedName name="GradesTUM">#REF!</definedName>
    <definedName name="Names_Area" localSheetId="3">DMT!$A$5:$D$517</definedName>
    <definedName name="Names_Area" localSheetId="4">'DMT DD'!$A$5:$D$517</definedName>
    <definedName name="Names_Area" localSheetId="0">TRA!$A$5:$D$546</definedName>
    <definedName name="Names_Area" localSheetId="1">'TRA DD'!$A$5:$D$535</definedName>
    <definedName name="PointsDMT">DMT!$E$5:$E$617</definedName>
    <definedName name="PointsTRA">TRA!$E$5:$E$646</definedName>
    <definedName name="PointsTUM">#REF!</definedName>
    <definedName name="PosnPointsDMT">'DMT Region'!$D$8:$E$40</definedName>
    <definedName name="PosnPointsTRA">'TRA Region'!$D$8:$E$40</definedName>
    <definedName name="PosnPointsTUM">#REF!</definedName>
    <definedName name="Prelim_Area" localSheetId="3">DMT!$AA$5:$AB$517</definedName>
    <definedName name="Prelim_Area" localSheetId="4">'DMT DD'!$W$5:$X$517</definedName>
    <definedName name="Prelim_Area" localSheetId="0">TRA!$AI$5:$AJ$546</definedName>
    <definedName name="Prelim_Area" localSheetId="1">'TRA DD'!$AW$5:$AX$535</definedName>
    <definedName name="_xlnm.Print_Area" localSheetId="9">Classes!$A$1:$BB$245</definedName>
    <definedName name="_xlnm.Print_Area" localSheetId="3">DMT!$A$1:$CC$65</definedName>
    <definedName name="_xlnm.Print_Area" localSheetId="4">'DMT DD'!$A$1:$BR$247</definedName>
    <definedName name="_xlnm.Print_Area" localSheetId="5">'DMT Teams'!$A$1:$M$8</definedName>
    <definedName name="_xlnm.Print_Area" localSheetId="0">TRA!$A$1:$CZ$197</definedName>
    <definedName name="_xlnm.Print_Area" localSheetId="1">'TRA DD'!$A$1:$AA$333</definedName>
    <definedName name="_xlnm.Print_Area" localSheetId="2">'TRA Teams'!$A$1:$M$20</definedName>
    <definedName name="RegionsDMT">DMT!$BY$5:$BY$617</definedName>
    <definedName name="RegionsTRA">TRA!$CV$5:$CV$646</definedName>
    <definedName name="RegionsTU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" i="7" l="1"/>
  <c r="CC69" i="7"/>
  <c r="CC70" i="7"/>
  <c r="CC71" i="7"/>
  <c r="CC72" i="7"/>
  <c r="CC73" i="7"/>
  <c r="CC74" i="7"/>
  <c r="CC75" i="7"/>
  <c r="CC76" i="7"/>
  <c r="CC77" i="7"/>
  <c r="CC78" i="7"/>
  <c r="CC79" i="7"/>
  <c r="CC80" i="7"/>
  <c r="CC81" i="7"/>
  <c r="CC82" i="7"/>
  <c r="CC83" i="7"/>
  <c r="CC84" i="7"/>
  <c r="CC85" i="7"/>
  <c r="CC86" i="7"/>
  <c r="CC87" i="7"/>
  <c r="CC88" i="7"/>
  <c r="CC89" i="7"/>
  <c r="CC90" i="7"/>
  <c r="CC91" i="7"/>
  <c r="CC92" i="7"/>
  <c r="CC93" i="7"/>
  <c r="CC94" i="7"/>
  <c r="CC95" i="7"/>
  <c r="CC96" i="7"/>
  <c r="CC97" i="7"/>
  <c r="CC98" i="7"/>
  <c r="CC99" i="7"/>
  <c r="CC100" i="7"/>
  <c r="CC101" i="7"/>
  <c r="CC102" i="7"/>
  <c r="CC103" i="7"/>
  <c r="CC104" i="7"/>
  <c r="CC105" i="7"/>
  <c r="CC106" i="7"/>
  <c r="CC107" i="7"/>
  <c r="CC108" i="7"/>
  <c r="CC109" i="7"/>
  <c r="CC110" i="7"/>
  <c r="CC111" i="7"/>
  <c r="CC112" i="7"/>
  <c r="CC113" i="7"/>
  <c r="CC114" i="7"/>
  <c r="CC115" i="7"/>
  <c r="CC116" i="7"/>
  <c r="CC117" i="7"/>
  <c r="CC118" i="7"/>
  <c r="CC119" i="7"/>
  <c r="CC120" i="7"/>
  <c r="CC121" i="7"/>
  <c r="CC122" i="7"/>
  <c r="CC123" i="7"/>
  <c r="CC124" i="7"/>
  <c r="CC125" i="7"/>
  <c r="CC126" i="7"/>
  <c r="CC127" i="7"/>
  <c r="CC128" i="7"/>
  <c r="CC129" i="7"/>
  <c r="CC130" i="7"/>
  <c r="CC131" i="7"/>
  <c r="CC132" i="7"/>
  <c r="CC133" i="7"/>
  <c r="CC134" i="7"/>
  <c r="CC135" i="7"/>
  <c r="CC136" i="7"/>
  <c r="CC137" i="7"/>
  <c r="CC138" i="7"/>
  <c r="CC139" i="7"/>
  <c r="CC140" i="7"/>
  <c r="CC141" i="7"/>
  <c r="CC142" i="7"/>
  <c r="CC143" i="7"/>
  <c r="CC144" i="7"/>
  <c r="CC145" i="7"/>
  <c r="CC146" i="7"/>
  <c r="CC147" i="7"/>
  <c r="CC148" i="7"/>
  <c r="CC149" i="7"/>
  <c r="CC150" i="7"/>
  <c r="CC151" i="7"/>
  <c r="CC152" i="7"/>
  <c r="CC153" i="7"/>
  <c r="CC154" i="7"/>
  <c r="CC155" i="7"/>
  <c r="CC156" i="7"/>
  <c r="CC157" i="7"/>
  <c r="CC158" i="7"/>
  <c r="CC159" i="7"/>
  <c r="CC160" i="7"/>
  <c r="CC161" i="7"/>
  <c r="CC162" i="7"/>
  <c r="CC163" i="7"/>
  <c r="CC164" i="7"/>
  <c r="CC165" i="7"/>
  <c r="CC166" i="7"/>
  <c r="CC167" i="7"/>
  <c r="CC168" i="7"/>
  <c r="CC169" i="7"/>
  <c r="CC170" i="7"/>
  <c r="CC171" i="7"/>
  <c r="CC172" i="7"/>
  <c r="CC173" i="7"/>
  <c r="CC174" i="7"/>
  <c r="CC175" i="7"/>
  <c r="CC176" i="7"/>
  <c r="CC177" i="7"/>
  <c r="CC178" i="7"/>
  <c r="CC179" i="7"/>
  <c r="CC180" i="7"/>
  <c r="CC181" i="7"/>
  <c r="CC182" i="7"/>
  <c r="CC183" i="7"/>
  <c r="CC184" i="7"/>
  <c r="CC185" i="7"/>
  <c r="CC186" i="7"/>
  <c r="CC187" i="7"/>
  <c r="CC188" i="7"/>
  <c r="CC189" i="7"/>
  <c r="CC190" i="7"/>
  <c r="CC191" i="7"/>
  <c r="CC192" i="7"/>
  <c r="CC193" i="7"/>
  <c r="CC194" i="7"/>
  <c r="CC195" i="7"/>
  <c r="CC196" i="7"/>
  <c r="CC197" i="7"/>
  <c r="CC198" i="7"/>
  <c r="CC199" i="7"/>
  <c r="CC200" i="7"/>
  <c r="CC201" i="7"/>
  <c r="CC202" i="7"/>
  <c r="CC203" i="7"/>
  <c r="CC204" i="7"/>
  <c r="CC205" i="7"/>
  <c r="CC206" i="7"/>
  <c r="CC207" i="7"/>
  <c r="CC208" i="7"/>
  <c r="CC209" i="7"/>
  <c r="CC210" i="7"/>
  <c r="CC211" i="7"/>
  <c r="CC212" i="7"/>
  <c r="CC213" i="7"/>
  <c r="CC214" i="7"/>
  <c r="CC215" i="7"/>
  <c r="CC216" i="7"/>
  <c r="CC217" i="7"/>
  <c r="CC218" i="7"/>
  <c r="CC219" i="7"/>
  <c r="CC220" i="7"/>
  <c r="CC221" i="7"/>
  <c r="CC222" i="7"/>
  <c r="CC223" i="7"/>
  <c r="CC224" i="7"/>
  <c r="CC225" i="7"/>
  <c r="CC226" i="7"/>
  <c r="CC227" i="7"/>
  <c r="CC228" i="7"/>
  <c r="CC229" i="7"/>
  <c r="CC230" i="7"/>
  <c r="CC231" i="7"/>
  <c r="CC232" i="7"/>
  <c r="CC233" i="7"/>
  <c r="CC234" i="7"/>
  <c r="CC235" i="7"/>
  <c r="CC236" i="7"/>
  <c r="CC237" i="7"/>
  <c r="CC238" i="7"/>
  <c r="CC239" i="7"/>
  <c r="CC240" i="7"/>
  <c r="CC241" i="7"/>
  <c r="CC242" i="7"/>
  <c r="CC243" i="7"/>
  <c r="CC244" i="7"/>
  <c r="CC245" i="7"/>
  <c r="CC246" i="7"/>
  <c r="CC247" i="7"/>
  <c r="CC248" i="7"/>
  <c r="CC249" i="7"/>
  <c r="CC250" i="7"/>
  <c r="CC251" i="7"/>
  <c r="CC252" i="7"/>
  <c r="CC253" i="7"/>
  <c r="CC254" i="7"/>
  <c r="CC255" i="7"/>
  <c r="CC256" i="7"/>
  <c r="CC257" i="7"/>
  <c r="CC258" i="7"/>
  <c r="CC259" i="7"/>
  <c r="CC260" i="7"/>
  <c r="CC261" i="7"/>
  <c r="CC262" i="7"/>
  <c r="CC263" i="7"/>
  <c r="CC264" i="7"/>
  <c r="CC265" i="7"/>
  <c r="CC266" i="7"/>
  <c r="CC267" i="7"/>
  <c r="CC268" i="7"/>
  <c r="CC269" i="7"/>
  <c r="CC270" i="7"/>
  <c r="CC271" i="7"/>
  <c r="CC272" i="7"/>
  <c r="CC273" i="7"/>
  <c r="CC274" i="7"/>
  <c r="CC275" i="7"/>
  <c r="CC276" i="7"/>
  <c r="CC277" i="7"/>
  <c r="CC278" i="7"/>
  <c r="CC279" i="7"/>
  <c r="CC280" i="7"/>
  <c r="CC281" i="7"/>
  <c r="CC282" i="7"/>
  <c r="CC283" i="7"/>
  <c r="CC284" i="7"/>
  <c r="CC285" i="7"/>
  <c r="CC286" i="7"/>
  <c r="CC287" i="7"/>
  <c r="CC288" i="7"/>
  <c r="CC289" i="7"/>
  <c r="CC290" i="7"/>
  <c r="CC291" i="7"/>
  <c r="CC292" i="7"/>
  <c r="CC293" i="7"/>
  <c r="CC294" i="7"/>
  <c r="CC295" i="7"/>
  <c r="CC296" i="7"/>
  <c r="CC297" i="7"/>
  <c r="CC298" i="7"/>
  <c r="CC299" i="7"/>
  <c r="CC300" i="7"/>
  <c r="CC301" i="7"/>
  <c r="CC302" i="7"/>
  <c r="CC303" i="7"/>
  <c r="CC304" i="7"/>
  <c r="CC305" i="7"/>
  <c r="CC306" i="7"/>
  <c r="CC307" i="7"/>
  <c r="CC308" i="7"/>
  <c r="CC309" i="7"/>
  <c r="CC310" i="7"/>
  <c r="CC311" i="7"/>
  <c r="CC312" i="7"/>
  <c r="CC313" i="7"/>
  <c r="CC314" i="7"/>
  <c r="CC315" i="7"/>
  <c r="CC316" i="7"/>
  <c r="CC317" i="7"/>
  <c r="CC318" i="7"/>
  <c r="CC319" i="7"/>
  <c r="CC320" i="7"/>
  <c r="CC321" i="7"/>
  <c r="CC322" i="7"/>
  <c r="CC323" i="7"/>
  <c r="CC324" i="7"/>
  <c r="CC325" i="7"/>
  <c r="CC326" i="7"/>
  <c r="CC327" i="7"/>
  <c r="CC328" i="7"/>
  <c r="CC329" i="7"/>
  <c r="CC330" i="7"/>
  <c r="CC331" i="7"/>
  <c r="CC332" i="7"/>
  <c r="CC333" i="7"/>
  <c r="CC334" i="7"/>
  <c r="CC335" i="7"/>
  <c r="CC336" i="7"/>
  <c r="CC337" i="7"/>
  <c r="CC338" i="7"/>
  <c r="CC339" i="7"/>
  <c r="CC340" i="7"/>
  <c r="CC341" i="7"/>
  <c r="CC342" i="7"/>
  <c r="CC343" i="7"/>
  <c r="CC344" i="7"/>
  <c r="CC345" i="7"/>
  <c r="CC346" i="7"/>
  <c r="CC347" i="7"/>
  <c r="CC348" i="7"/>
  <c r="CC349" i="7"/>
  <c r="CC350" i="7"/>
  <c r="CC351" i="7"/>
  <c r="CC352" i="7"/>
  <c r="CC353" i="7"/>
  <c r="CC354" i="7"/>
  <c r="CC355" i="7"/>
  <c r="CC356" i="7"/>
  <c r="CC357" i="7"/>
  <c r="CC358" i="7"/>
  <c r="CC359" i="7"/>
  <c r="CC360" i="7"/>
  <c r="CC361" i="7"/>
  <c r="CC362" i="7"/>
  <c r="CC363" i="7"/>
  <c r="CC364" i="7"/>
  <c r="CC365" i="7"/>
  <c r="CC366" i="7"/>
  <c r="CC367" i="7"/>
  <c r="CC368" i="7"/>
  <c r="CC369" i="7"/>
  <c r="CC370" i="7"/>
  <c r="CC371" i="7"/>
  <c r="CC372" i="7"/>
  <c r="CC373" i="7"/>
  <c r="CC374" i="7"/>
  <c r="CC375" i="7"/>
  <c r="CC376" i="7"/>
  <c r="CC377" i="7"/>
  <c r="CC378" i="7"/>
  <c r="CC379" i="7"/>
  <c r="CC380" i="7"/>
  <c r="CC381" i="7"/>
  <c r="CC382" i="7"/>
  <c r="CC383" i="7"/>
  <c r="CC384" i="7"/>
  <c r="CC385" i="7"/>
  <c r="CC386" i="7"/>
  <c r="CC387" i="7"/>
  <c r="CC388" i="7"/>
  <c r="CC389" i="7"/>
  <c r="CC390" i="7"/>
  <c r="CC391" i="7"/>
  <c r="CC392" i="7"/>
  <c r="CC393" i="7"/>
  <c r="CC394" i="7"/>
  <c r="CC395" i="7"/>
  <c r="CC396" i="7"/>
  <c r="CC397" i="7"/>
  <c r="CC398" i="7"/>
  <c r="CC399" i="7"/>
  <c r="CC400" i="7"/>
  <c r="CC401" i="7"/>
  <c r="CC402" i="7"/>
  <c r="CC403" i="7"/>
  <c r="CC404" i="7"/>
  <c r="CC405" i="7"/>
  <c r="CC406" i="7"/>
  <c r="CC407" i="7"/>
  <c r="CC408" i="7"/>
  <c r="CC409" i="7"/>
  <c r="CC410" i="7"/>
  <c r="CC411" i="7"/>
  <c r="CC412" i="7"/>
  <c r="CC413" i="7"/>
  <c r="CC414" i="7"/>
  <c r="CC415" i="7"/>
  <c r="CC416" i="7"/>
  <c r="CC417" i="7"/>
  <c r="CC418" i="7"/>
  <c r="CC419" i="7"/>
  <c r="CC420" i="7"/>
  <c r="CC421" i="7"/>
  <c r="CC422" i="7"/>
  <c r="CC423" i="7"/>
  <c r="CC424" i="7"/>
  <c r="CC425" i="7"/>
  <c r="CC426" i="7"/>
  <c r="CC427" i="7"/>
  <c r="CC428" i="7"/>
  <c r="CC429" i="7"/>
  <c r="CC430" i="7"/>
  <c r="CC431" i="7"/>
  <c r="CC432" i="7"/>
  <c r="CC433" i="7"/>
  <c r="CC434" i="7"/>
  <c r="CC435" i="7"/>
  <c r="CC436" i="7"/>
  <c r="CC437" i="7"/>
  <c r="CC438" i="7"/>
  <c r="CC439" i="7"/>
  <c r="CC440" i="7"/>
  <c r="CC441" i="7"/>
  <c r="CC442" i="7"/>
  <c r="CC443" i="7"/>
  <c r="CC444" i="7"/>
  <c r="CC445" i="7"/>
  <c r="CC446" i="7"/>
  <c r="CC447" i="7"/>
  <c r="CC448" i="7"/>
  <c r="CC449" i="7"/>
  <c r="CC450" i="7"/>
  <c r="CC451" i="7"/>
  <c r="CC452" i="7"/>
  <c r="CC453" i="7"/>
  <c r="CC454" i="7"/>
  <c r="CC455" i="7"/>
  <c r="CC456" i="7"/>
  <c r="CC457" i="7"/>
  <c r="CC458" i="7"/>
  <c r="CC459" i="7"/>
  <c r="CC460" i="7"/>
  <c r="CC461" i="7"/>
  <c r="CC462" i="7"/>
  <c r="CC463" i="7"/>
  <c r="CC464" i="7"/>
  <c r="CC465" i="7"/>
  <c r="CC466" i="7"/>
  <c r="CC467" i="7"/>
  <c r="CC468" i="7"/>
  <c r="CC469" i="7"/>
  <c r="CC470" i="7"/>
  <c r="CC471" i="7"/>
  <c r="CC472" i="7"/>
  <c r="CC473" i="7"/>
  <c r="CC474" i="7"/>
  <c r="CC475" i="7"/>
  <c r="CC476" i="7"/>
  <c r="CC477" i="7"/>
  <c r="CC478" i="7"/>
  <c r="CC479" i="7"/>
  <c r="CC480" i="7"/>
  <c r="CC481" i="7"/>
  <c r="CC482" i="7"/>
  <c r="CC483" i="7"/>
  <c r="CC484" i="7"/>
  <c r="CC485" i="7"/>
  <c r="CC486" i="7"/>
  <c r="CC487" i="7"/>
  <c r="CC488" i="7"/>
  <c r="CC489" i="7"/>
  <c r="CC490" i="7"/>
  <c r="CC491" i="7"/>
  <c r="CC492" i="7"/>
  <c r="CC493" i="7"/>
  <c r="CC494" i="7"/>
  <c r="CC495" i="7"/>
  <c r="CC496" i="7"/>
  <c r="CC497" i="7"/>
  <c r="CC498" i="7"/>
  <c r="CC499" i="7"/>
  <c r="CC500" i="7"/>
  <c r="CC501" i="7"/>
  <c r="CC502" i="7"/>
  <c r="CC503" i="7"/>
  <c r="CC504" i="7"/>
  <c r="CC505" i="7"/>
  <c r="CC506" i="7"/>
  <c r="CC507" i="7"/>
  <c r="CC508" i="7"/>
  <c r="CC509" i="7"/>
  <c r="CC510" i="7"/>
  <c r="CC511" i="7"/>
  <c r="CC512" i="7"/>
  <c r="CC513" i="7"/>
  <c r="CC514" i="7"/>
  <c r="CC515" i="7"/>
  <c r="CC516" i="7"/>
  <c r="CC517" i="7"/>
  <c r="CC518" i="7"/>
  <c r="CC519" i="7"/>
  <c r="CC520" i="7"/>
  <c r="CC521" i="7"/>
  <c r="CC522" i="7"/>
  <c r="CC523" i="7"/>
  <c r="CC524" i="7"/>
  <c r="CC525" i="7"/>
  <c r="CC526" i="7"/>
  <c r="CC527" i="7"/>
  <c r="CC528" i="7"/>
  <c r="CC529" i="7"/>
  <c r="CC530" i="7"/>
  <c r="CC531" i="7"/>
  <c r="CC532" i="7"/>
  <c r="CC533" i="7"/>
  <c r="CC534" i="7"/>
  <c r="CC535" i="7"/>
  <c r="CC536" i="7"/>
  <c r="CC537" i="7"/>
  <c r="CC538" i="7"/>
  <c r="CC539" i="7"/>
  <c r="CC540" i="7"/>
  <c r="CC541" i="7"/>
  <c r="CC542" i="7"/>
  <c r="CC543" i="7"/>
  <c r="CC544" i="7"/>
  <c r="CC545" i="7"/>
  <c r="CC546" i="7"/>
  <c r="CC547" i="7"/>
  <c r="CC548" i="7"/>
  <c r="CC549" i="7"/>
  <c r="CC550" i="7"/>
  <c r="CC551" i="7"/>
  <c r="CC552" i="7"/>
  <c r="CC553" i="7"/>
  <c r="CC554" i="7"/>
  <c r="CC555" i="7"/>
  <c r="CC556" i="7"/>
  <c r="CC557" i="7"/>
  <c r="CC558" i="7"/>
  <c r="CC559" i="7"/>
  <c r="CC560" i="7"/>
  <c r="CC561" i="7"/>
  <c r="CC562" i="7"/>
  <c r="CC563" i="7"/>
  <c r="CC564" i="7"/>
  <c r="CC565" i="7"/>
  <c r="CC566" i="7"/>
  <c r="CC567" i="7"/>
  <c r="CC568" i="7"/>
  <c r="CC569" i="7"/>
  <c r="CC570" i="7"/>
  <c r="CC571" i="7"/>
  <c r="CC572" i="7"/>
  <c r="CC573" i="7"/>
  <c r="CC574" i="7"/>
  <c r="CC575" i="7"/>
  <c r="CC576" i="7"/>
  <c r="CC577" i="7"/>
  <c r="CC578" i="7"/>
  <c r="CC579" i="7"/>
  <c r="CC580" i="7"/>
  <c r="CC581" i="7"/>
  <c r="CC582" i="7"/>
  <c r="CC583" i="7"/>
  <c r="CC584" i="7"/>
  <c r="CC585" i="7"/>
  <c r="CC586" i="7"/>
  <c r="CC587" i="7"/>
  <c r="CC588" i="7"/>
  <c r="CC589" i="7"/>
  <c r="CC590" i="7"/>
  <c r="CC591" i="7"/>
  <c r="CC592" i="7"/>
  <c r="CC593" i="7"/>
  <c r="CC594" i="7"/>
  <c r="CC595" i="7"/>
  <c r="CC596" i="7"/>
  <c r="CC597" i="7"/>
  <c r="CC598" i="7"/>
  <c r="CC599" i="7"/>
  <c r="CC600" i="7"/>
  <c r="CC601" i="7"/>
  <c r="CC602" i="7"/>
  <c r="CC603" i="7"/>
  <c r="CC604" i="7"/>
  <c r="CC605" i="7"/>
  <c r="CC606" i="7"/>
  <c r="CC607" i="7"/>
  <c r="CC608" i="7"/>
  <c r="CC609" i="7"/>
  <c r="CC610" i="7"/>
  <c r="CC611" i="7"/>
  <c r="CC612" i="7"/>
  <c r="CC613" i="7"/>
  <c r="CC614" i="7"/>
  <c r="CC615" i="7"/>
  <c r="CC616" i="7"/>
  <c r="CC617" i="7"/>
  <c r="CC618" i="7"/>
  <c r="CZ201" i="13"/>
  <c r="CZ202" i="13"/>
  <c r="CZ203" i="13"/>
  <c r="CZ204" i="13"/>
  <c r="CZ205" i="13"/>
  <c r="CZ206" i="13"/>
  <c r="CZ207" i="13"/>
  <c r="CZ208" i="13"/>
  <c r="CZ209" i="13"/>
  <c r="CZ210" i="13"/>
  <c r="CZ211" i="13"/>
  <c r="CZ212" i="13"/>
  <c r="CZ213" i="13"/>
  <c r="CZ214" i="13"/>
  <c r="CZ215" i="13"/>
  <c r="CZ216" i="13"/>
  <c r="CZ217" i="13"/>
  <c r="CZ218" i="13"/>
  <c r="CZ219" i="13"/>
  <c r="CZ220" i="13"/>
  <c r="CZ221" i="13"/>
  <c r="CZ222" i="13"/>
  <c r="CZ223" i="13"/>
  <c r="CZ224" i="13"/>
  <c r="CZ225" i="13"/>
  <c r="CZ226" i="13"/>
  <c r="CZ227" i="13"/>
  <c r="CZ228" i="13"/>
  <c r="CZ229" i="13"/>
  <c r="CZ230" i="13"/>
  <c r="CZ231" i="13"/>
  <c r="CZ232" i="13"/>
  <c r="CZ233" i="13"/>
  <c r="CZ234" i="13"/>
  <c r="CZ235" i="13"/>
  <c r="CZ236" i="13"/>
  <c r="CZ237" i="13"/>
  <c r="CZ238" i="13"/>
  <c r="CZ239" i="13"/>
  <c r="CZ240" i="13"/>
  <c r="CZ241" i="13"/>
  <c r="CZ242" i="13"/>
  <c r="CZ243" i="13"/>
  <c r="CZ244" i="13"/>
  <c r="CZ245" i="13"/>
  <c r="CZ246" i="13"/>
  <c r="CZ247" i="13"/>
  <c r="CZ248" i="13"/>
  <c r="CZ249" i="13"/>
  <c r="CZ250" i="13"/>
  <c r="CZ251" i="13"/>
  <c r="CZ252" i="13"/>
  <c r="CZ253" i="13"/>
  <c r="CZ254" i="13"/>
  <c r="CZ255" i="13"/>
  <c r="CZ256" i="13"/>
  <c r="CZ257" i="13"/>
  <c r="CZ258" i="13"/>
  <c r="CZ259" i="13"/>
  <c r="CZ260" i="13"/>
  <c r="CZ261" i="13"/>
  <c r="CZ262" i="13"/>
  <c r="CZ263" i="13"/>
  <c r="CZ264" i="13"/>
  <c r="CZ265" i="13"/>
  <c r="CZ266" i="13"/>
  <c r="CZ267" i="13"/>
  <c r="CZ268" i="13"/>
  <c r="CZ269" i="13"/>
  <c r="CZ270" i="13"/>
  <c r="CZ271" i="13"/>
  <c r="CZ272" i="13"/>
  <c r="CZ273" i="13"/>
  <c r="CZ274" i="13"/>
  <c r="CZ275" i="13"/>
  <c r="CZ276" i="13"/>
  <c r="CZ277" i="13"/>
  <c r="CZ278" i="13"/>
  <c r="CZ279" i="13"/>
  <c r="CZ280" i="13"/>
  <c r="CZ281" i="13"/>
  <c r="CZ282" i="13"/>
  <c r="CZ283" i="13"/>
  <c r="CZ284" i="13"/>
  <c r="CZ285" i="13"/>
  <c r="CZ286" i="13"/>
  <c r="CZ287" i="13"/>
  <c r="CZ288" i="13"/>
  <c r="CZ289" i="13"/>
  <c r="CZ290" i="13"/>
  <c r="CZ291" i="13"/>
  <c r="CZ292" i="13"/>
  <c r="CZ293" i="13"/>
  <c r="CZ294" i="13"/>
  <c r="CZ295" i="13"/>
  <c r="CZ296" i="13"/>
  <c r="CZ297" i="13"/>
  <c r="CZ298" i="13"/>
  <c r="CZ299" i="13"/>
  <c r="CZ300" i="13"/>
  <c r="CZ301" i="13"/>
  <c r="CZ302" i="13"/>
  <c r="CZ303" i="13"/>
  <c r="CZ304" i="13"/>
  <c r="CZ305" i="13"/>
  <c r="CZ306" i="13"/>
  <c r="CZ307" i="13"/>
  <c r="CZ308" i="13"/>
  <c r="CZ309" i="13"/>
  <c r="CZ310" i="13"/>
  <c r="CZ311" i="13"/>
  <c r="CZ312" i="13"/>
  <c r="CZ313" i="13"/>
  <c r="CZ314" i="13"/>
  <c r="CZ315" i="13"/>
  <c r="CZ316" i="13"/>
  <c r="CZ317" i="13"/>
  <c r="CZ318" i="13"/>
  <c r="CZ319" i="13"/>
  <c r="CZ320" i="13"/>
  <c r="CZ321" i="13"/>
  <c r="CZ322" i="13"/>
  <c r="CZ323" i="13"/>
  <c r="CZ324" i="13"/>
  <c r="CZ325" i="13"/>
  <c r="CZ326" i="13"/>
  <c r="CZ327" i="13"/>
  <c r="CZ328" i="13"/>
  <c r="CZ329" i="13"/>
  <c r="CZ330" i="13"/>
  <c r="CZ331" i="13"/>
  <c r="CZ332" i="13"/>
  <c r="CZ333" i="13"/>
  <c r="CZ334" i="13"/>
  <c r="CZ335" i="13"/>
  <c r="CZ336" i="13"/>
  <c r="CZ337" i="13"/>
  <c r="CZ338" i="13"/>
  <c r="CZ339" i="13"/>
  <c r="CZ340" i="13"/>
  <c r="CZ341" i="13"/>
  <c r="CZ342" i="13"/>
  <c r="CZ343" i="13"/>
  <c r="CZ344" i="13"/>
  <c r="CZ345" i="13"/>
  <c r="CZ346" i="13"/>
  <c r="CZ347" i="13"/>
  <c r="CZ348" i="13"/>
  <c r="CZ349" i="13"/>
  <c r="CZ350" i="13"/>
  <c r="CZ351" i="13"/>
  <c r="CZ352" i="13"/>
  <c r="CZ353" i="13"/>
  <c r="CZ354" i="13"/>
  <c r="CZ355" i="13"/>
  <c r="CZ356" i="13"/>
  <c r="CZ357" i="13"/>
  <c r="CZ358" i="13"/>
  <c r="CZ359" i="13"/>
  <c r="CZ360" i="13"/>
  <c r="CZ361" i="13"/>
  <c r="CZ362" i="13"/>
  <c r="CZ363" i="13"/>
  <c r="CZ364" i="13"/>
  <c r="CZ365" i="13"/>
  <c r="CZ366" i="13"/>
  <c r="CZ367" i="13"/>
  <c r="CZ368" i="13"/>
  <c r="CZ369" i="13"/>
  <c r="CZ370" i="13"/>
  <c r="CZ371" i="13"/>
  <c r="CZ372" i="13"/>
  <c r="CZ373" i="13"/>
  <c r="CZ374" i="13"/>
  <c r="CZ375" i="13"/>
  <c r="CZ376" i="13"/>
  <c r="CZ377" i="13"/>
  <c r="CZ378" i="13"/>
  <c r="CZ379" i="13"/>
  <c r="CZ380" i="13"/>
  <c r="CZ381" i="13"/>
  <c r="CZ382" i="13"/>
  <c r="CZ383" i="13"/>
  <c r="CZ384" i="13"/>
  <c r="CZ385" i="13"/>
  <c r="CZ386" i="13"/>
  <c r="CZ387" i="13"/>
  <c r="CZ388" i="13"/>
  <c r="CZ389" i="13"/>
  <c r="CZ390" i="13"/>
  <c r="CZ391" i="13"/>
  <c r="CZ392" i="13"/>
  <c r="CZ393" i="13"/>
  <c r="CZ394" i="13"/>
  <c r="CZ395" i="13"/>
  <c r="CZ396" i="13"/>
  <c r="CZ397" i="13"/>
  <c r="CZ398" i="13"/>
  <c r="CZ399" i="13"/>
  <c r="CZ400" i="13"/>
  <c r="CZ401" i="13"/>
  <c r="CZ402" i="13"/>
  <c r="CZ403" i="13"/>
  <c r="CZ404" i="13"/>
  <c r="CZ405" i="13"/>
  <c r="CZ406" i="13"/>
  <c r="CZ407" i="13"/>
  <c r="CZ408" i="13"/>
  <c r="CZ409" i="13"/>
  <c r="CZ410" i="13"/>
  <c r="CZ411" i="13"/>
  <c r="CZ412" i="13"/>
  <c r="CZ413" i="13"/>
  <c r="CZ414" i="13"/>
  <c r="CZ415" i="13"/>
  <c r="CZ416" i="13"/>
  <c r="CZ417" i="13"/>
  <c r="CZ418" i="13"/>
  <c r="CZ419" i="13"/>
  <c r="CZ420" i="13"/>
  <c r="CZ421" i="13"/>
  <c r="CZ422" i="13"/>
  <c r="CZ423" i="13"/>
  <c r="CZ424" i="13"/>
  <c r="CZ425" i="13"/>
  <c r="CZ426" i="13"/>
  <c r="CZ427" i="13"/>
  <c r="CZ428" i="13"/>
  <c r="CZ429" i="13"/>
  <c r="CZ430" i="13"/>
  <c r="CZ431" i="13"/>
  <c r="CZ432" i="13"/>
  <c r="CZ433" i="13"/>
  <c r="CZ434" i="13"/>
  <c r="CZ435" i="13"/>
  <c r="CZ436" i="13"/>
  <c r="CZ437" i="13"/>
  <c r="CZ438" i="13"/>
  <c r="CZ439" i="13"/>
  <c r="CZ440" i="13"/>
  <c r="CZ441" i="13"/>
  <c r="CZ442" i="13"/>
  <c r="CZ443" i="13"/>
  <c r="CZ444" i="13"/>
  <c r="CZ445" i="13"/>
  <c r="CZ446" i="13"/>
  <c r="CZ447" i="13"/>
  <c r="CZ448" i="13"/>
  <c r="CZ449" i="13"/>
  <c r="CZ450" i="13"/>
  <c r="CZ451" i="13"/>
  <c r="CZ452" i="13"/>
  <c r="CZ453" i="13"/>
  <c r="CZ454" i="13"/>
  <c r="CZ455" i="13"/>
  <c r="CZ456" i="13"/>
  <c r="CZ457" i="13"/>
  <c r="CZ458" i="13"/>
  <c r="CZ459" i="13"/>
  <c r="CZ460" i="13"/>
  <c r="CZ461" i="13"/>
  <c r="CZ462" i="13"/>
  <c r="CZ463" i="13"/>
  <c r="CZ464" i="13"/>
  <c r="CZ465" i="13"/>
  <c r="CZ466" i="13"/>
  <c r="CZ467" i="13"/>
  <c r="CZ468" i="13"/>
  <c r="CZ469" i="13"/>
  <c r="CZ470" i="13"/>
  <c r="CZ471" i="13"/>
  <c r="CZ472" i="13"/>
  <c r="CZ473" i="13"/>
  <c r="CZ474" i="13"/>
  <c r="CZ475" i="13"/>
  <c r="CZ476" i="13"/>
  <c r="CZ477" i="13"/>
  <c r="CZ478" i="13"/>
  <c r="CZ479" i="13"/>
  <c r="CZ480" i="13"/>
  <c r="CZ481" i="13"/>
  <c r="CZ482" i="13"/>
  <c r="CZ483" i="13"/>
  <c r="CZ484" i="13"/>
  <c r="CZ485" i="13"/>
  <c r="CZ486" i="13"/>
  <c r="CZ487" i="13"/>
  <c r="CZ488" i="13"/>
  <c r="CZ489" i="13"/>
  <c r="CZ490" i="13"/>
  <c r="CZ491" i="13"/>
  <c r="CZ492" i="13"/>
  <c r="CZ493" i="13"/>
  <c r="CZ494" i="13"/>
  <c r="CZ495" i="13"/>
  <c r="CZ496" i="13"/>
  <c r="CZ497" i="13"/>
  <c r="CZ498" i="13"/>
  <c r="CZ499" i="13"/>
  <c r="CZ500" i="13"/>
  <c r="CZ501" i="13"/>
  <c r="CZ502" i="13"/>
  <c r="CZ503" i="13"/>
  <c r="CZ504" i="13"/>
  <c r="CZ505" i="13"/>
  <c r="CZ506" i="13"/>
  <c r="CZ507" i="13"/>
  <c r="CZ508" i="13"/>
  <c r="CZ509" i="13"/>
  <c r="CZ510" i="13"/>
  <c r="CZ511" i="13"/>
  <c r="CZ512" i="13"/>
  <c r="CZ513" i="13"/>
  <c r="CZ514" i="13"/>
  <c r="CZ515" i="13"/>
  <c r="CZ516" i="13"/>
  <c r="CZ517" i="13"/>
  <c r="CZ518" i="13"/>
  <c r="CZ519" i="13"/>
  <c r="CZ520" i="13"/>
  <c r="CZ521" i="13"/>
  <c r="CZ522" i="13"/>
  <c r="CZ523" i="13"/>
  <c r="CZ524" i="13"/>
  <c r="CZ525" i="13"/>
  <c r="CZ526" i="13"/>
  <c r="CZ527" i="13"/>
  <c r="CZ528" i="13"/>
  <c r="CZ529" i="13"/>
  <c r="CZ530" i="13"/>
  <c r="CZ531" i="13"/>
  <c r="CZ532" i="13"/>
  <c r="CZ533" i="13"/>
  <c r="CZ534" i="13"/>
  <c r="CZ535" i="13"/>
  <c r="CZ536" i="13"/>
  <c r="CZ537" i="13"/>
  <c r="CZ538" i="13"/>
  <c r="CZ539" i="13"/>
  <c r="CZ540" i="13"/>
  <c r="CZ541" i="13"/>
  <c r="CZ542" i="13"/>
  <c r="CZ543" i="13"/>
  <c r="CZ544" i="13"/>
  <c r="CZ545" i="13"/>
  <c r="CZ546" i="13"/>
  <c r="CZ547" i="13"/>
  <c r="CZ548" i="13"/>
  <c r="CZ549" i="13"/>
  <c r="CZ550" i="13"/>
  <c r="CZ551" i="13"/>
  <c r="CZ552" i="13"/>
  <c r="CZ553" i="13"/>
  <c r="CZ554" i="13"/>
  <c r="CZ555" i="13"/>
  <c r="CZ556" i="13"/>
  <c r="CZ557" i="13"/>
  <c r="CZ558" i="13"/>
  <c r="CZ559" i="13"/>
  <c r="CZ560" i="13"/>
  <c r="CZ561" i="13"/>
  <c r="CZ562" i="13"/>
  <c r="CZ563" i="13"/>
  <c r="CZ564" i="13"/>
  <c r="CZ565" i="13"/>
  <c r="CZ566" i="13"/>
  <c r="CZ567" i="13"/>
  <c r="CZ568" i="13"/>
  <c r="CZ569" i="13"/>
  <c r="CZ570" i="13"/>
  <c r="CZ571" i="13"/>
  <c r="CZ572" i="13"/>
  <c r="CZ573" i="13"/>
  <c r="CZ574" i="13"/>
  <c r="CZ575" i="13"/>
  <c r="CZ576" i="13"/>
  <c r="CZ577" i="13"/>
  <c r="CZ578" i="13"/>
  <c r="CZ579" i="13"/>
  <c r="CZ580" i="13"/>
  <c r="CZ581" i="13"/>
  <c r="CZ582" i="13"/>
  <c r="CZ583" i="13"/>
  <c r="CZ584" i="13"/>
  <c r="CZ585" i="13"/>
  <c r="CZ586" i="13"/>
  <c r="CZ587" i="13"/>
  <c r="CZ588" i="13"/>
  <c r="CZ589" i="13"/>
  <c r="CZ590" i="13"/>
  <c r="CZ591" i="13"/>
  <c r="CZ592" i="13"/>
  <c r="CZ593" i="13"/>
  <c r="CZ594" i="13"/>
  <c r="CZ595" i="13"/>
  <c r="CZ596" i="13"/>
  <c r="CZ597" i="13"/>
  <c r="CZ598" i="13"/>
  <c r="CZ599" i="13"/>
  <c r="CZ600" i="13"/>
  <c r="CZ601" i="13"/>
  <c r="CZ602" i="13"/>
  <c r="CZ603" i="13"/>
  <c r="CZ604" i="13"/>
  <c r="CZ605" i="13"/>
  <c r="CZ606" i="13"/>
  <c r="CZ607" i="13"/>
  <c r="CZ608" i="13"/>
  <c r="CZ609" i="13"/>
  <c r="CZ610" i="13"/>
  <c r="CZ611" i="13"/>
  <c r="CZ612" i="13"/>
  <c r="CZ613" i="13"/>
  <c r="CZ614" i="13"/>
  <c r="CZ615" i="13"/>
  <c r="CZ616" i="13"/>
  <c r="CZ617" i="13"/>
  <c r="CZ618" i="13"/>
  <c r="CZ619" i="13"/>
  <c r="CZ620" i="13"/>
  <c r="CZ621" i="13"/>
  <c r="CZ622" i="13"/>
  <c r="CZ623" i="13"/>
  <c r="CZ624" i="13"/>
  <c r="CZ625" i="13"/>
  <c r="CZ626" i="13"/>
  <c r="CZ627" i="13"/>
  <c r="CZ628" i="13"/>
  <c r="CZ629" i="13"/>
  <c r="CZ630" i="13"/>
  <c r="CZ631" i="13"/>
  <c r="CZ632" i="13"/>
  <c r="CZ633" i="13"/>
  <c r="CZ634" i="13"/>
  <c r="CZ635" i="13"/>
  <c r="CZ636" i="13"/>
  <c r="CZ637" i="13"/>
  <c r="CZ638" i="13"/>
  <c r="CZ639" i="13"/>
  <c r="CZ640" i="13"/>
  <c r="CZ641" i="13"/>
  <c r="CZ642" i="13"/>
  <c r="CZ643" i="13"/>
  <c r="CZ644" i="13"/>
  <c r="CZ645" i="13"/>
  <c r="CZ646" i="13"/>
  <c r="CZ647" i="13"/>
  <c r="CZ648" i="13"/>
  <c r="CZ649" i="13"/>
  <c r="C7" i="25" l="1" a="1"/>
  <c r="C7" i="25" s="1"/>
  <c r="C8" i="25" s="1" a="1"/>
  <c r="C8" i="25" s="1"/>
  <c r="G7" i="25" a="1"/>
  <c r="G7" i="25" s="1"/>
  <c r="G8" i="25" s="1" a="1"/>
  <c r="G8" i="25" s="1"/>
  <c r="B7" i="25" a="1"/>
  <c r="B7" i="25" s="1"/>
  <c r="B8" i="25" s="1" a="1"/>
  <c r="B8" i="25" s="1"/>
  <c r="E7" i="7"/>
  <c r="E9" i="7"/>
  <c r="E11" i="7"/>
  <c r="E12" i="7"/>
  <c r="E13" i="7"/>
  <c r="E14" i="7"/>
  <c r="E16" i="7"/>
  <c r="E18" i="7"/>
  <c r="E19" i="7"/>
  <c r="E21" i="7"/>
  <c r="E22" i="7"/>
  <c r="E23" i="7"/>
  <c r="E24" i="7"/>
  <c r="E25" i="7"/>
  <c r="E27" i="7"/>
  <c r="E28" i="7"/>
  <c r="E29" i="7"/>
  <c r="E30" i="7"/>
  <c r="E31" i="7"/>
  <c r="E32" i="7"/>
  <c r="E33" i="7"/>
  <c r="E34" i="7"/>
  <c r="E36" i="7"/>
  <c r="E37" i="7"/>
  <c r="E39" i="7"/>
  <c r="E40" i="7"/>
  <c r="E42" i="7"/>
  <c r="E43" i="7"/>
  <c r="E44" i="7"/>
  <c r="E47" i="7"/>
  <c r="E46" i="7"/>
  <c r="E49" i="7"/>
  <c r="E50" i="7"/>
  <c r="E51" i="7"/>
  <c r="E52" i="7"/>
  <c r="E53" i="7"/>
  <c r="E55" i="7"/>
  <c r="E57" i="7"/>
  <c r="E59" i="7"/>
  <c r="E61" i="7"/>
  <c r="E62" i="7"/>
  <c r="E63" i="7"/>
  <c r="E64" i="7"/>
  <c r="E66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5" i="7"/>
  <c r="E7" i="13"/>
  <c r="E5" i="13"/>
  <c r="E9" i="13"/>
  <c r="E11" i="13"/>
  <c r="E13" i="13"/>
  <c r="E15" i="13"/>
  <c r="E17" i="13"/>
  <c r="E19" i="13"/>
  <c r="E21" i="13"/>
  <c r="E22" i="13"/>
  <c r="E29" i="13"/>
  <c r="E30" i="13"/>
  <c r="E24" i="13"/>
  <c r="E26" i="13"/>
  <c r="E27" i="13"/>
  <c r="E31" i="13"/>
  <c r="E33" i="13"/>
  <c r="E34" i="13"/>
  <c r="E35" i="13"/>
  <c r="E36" i="13"/>
  <c r="E37" i="13"/>
  <c r="E38" i="13"/>
  <c r="E40" i="13"/>
  <c r="E41" i="13"/>
  <c r="E42" i="13"/>
  <c r="E43" i="13"/>
  <c r="E45" i="13"/>
  <c r="E47" i="13"/>
  <c r="E48" i="13"/>
  <c r="E49" i="13"/>
  <c r="E51" i="13"/>
  <c r="E52" i="13"/>
  <c r="E53" i="13"/>
  <c r="E54" i="13"/>
  <c r="E55" i="13"/>
  <c r="E57" i="13"/>
  <c r="E59" i="13"/>
  <c r="E61" i="13"/>
  <c r="E62" i="13"/>
  <c r="E63" i="13"/>
  <c r="E65" i="13"/>
  <c r="E67" i="13"/>
  <c r="E68" i="13"/>
  <c r="E69" i="13"/>
  <c r="E70" i="13"/>
  <c r="E71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9" i="13"/>
  <c r="E90" i="13"/>
  <c r="E91" i="13"/>
  <c r="E92" i="13"/>
  <c r="E93" i="13"/>
  <c r="E94" i="13"/>
  <c r="E95" i="13"/>
  <c r="E96" i="13"/>
  <c r="E98" i="13"/>
  <c r="E100" i="13"/>
  <c r="E102" i="13"/>
  <c r="E103" i="13"/>
  <c r="E105" i="13"/>
  <c r="E106" i="13"/>
  <c r="E107" i="13"/>
  <c r="E108" i="13"/>
  <c r="E109" i="13"/>
  <c r="E110" i="13"/>
  <c r="E111" i="13"/>
  <c r="E113" i="13"/>
  <c r="E114" i="13"/>
  <c r="E115" i="13"/>
  <c r="E116" i="13"/>
  <c r="E117" i="13"/>
  <c r="E118" i="13"/>
  <c r="E119" i="13"/>
  <c r="E121" i="13"/>
  <c r="E122" i="13"/>
  <c r="E123" i="13"/>
  <c r="E124" i="13"/>
  <c r="E125" i="13"/>
  <c r="E126" i="13"/>
  <c r="E127" i="13"/>
  <c r="E129" i="13"/>
  <c r="E130" i="13"/>
  <c r="E131" i="13"/>
  <c r="E132" i="13"/>
  <c r="E134" i="13"/>
  <c r="E136" i="13"/>
  <c r="E138" i="13"/>
  <c r="E140" i="13"/>
  <c r="E142" i="13"/>
  <c r="E143" i="13"/>
  <c r="E144" i="13"/>
  <c r="E145" i="13"/>
  <c r="E146" i="13"/>
  <c r="E147" i="13"/>
  <c r="E148" i="13"/>
  <c r="E150" i="13"/>
  <c r="E151" i="13"/>
  <c r="E152" i="13"/>
  <c r="E153" i="13"/>
  <c r="E154" i="13"/>
  <c r="E155" i="13"/>
  <c r="E156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1" i="13"/>
  <c r="E173" i="13"/>
  <c r="E175" i="13"/>
  <c r="E176" i="13"/>
  <c r="E178" i="13"/>
  <c r="E179" i="13"/>
  <c r="E181" i="13"/>
  <c r="E182" i="13"/>
  <c r="E184" i="13"/>
  <c r="E185" i="13"/>
  <c r="E186" i="13"/>
  <c r="E187" i="13"/>
  <c r="E189" i="13"/>
  <c r="E190" i="13"/>
  <c r="E192" i="13"/>
  <c r="E193" i="13"/>
  <c r="E194" i="13"/>
  <c r="E196" i="13"/>
  <c r="E197" i="13"/>
  <c r="E198" i="13"/>
  <c r="E199" i="13"/>
  <c r="E200" i="13"/>
  <c r="E201" i="13"/>
  <c r="E202" i="13"/>
  <c r="E203" i="13"/>
  <c r="E204" i="13"/>
  <c r="E205" i="13"/>
  <c r="E206" i="13"/>
  <c r="E207" i="13"/>
  <c r="E208" i="13"/>
  <c r="E209" i="13"/>
  <c r="E210" i="13"/>
  <c r="E211" i="13"/>
  <c r="E212" i="13"/>
  <c r="E213" i="13"/>
  <c r="E214" i="13"/>
  <c r="E215" i="13"/>
  <c r="E216" i="13"/>
  <c r="E217" i="13"/>
  <c r="E218" i="13"/>
  <c r="E219" i="13"/>
  <c r="E220" i="13"/>
  <c r="E221" i="13"/>
  <c r="E222" i="13"/>
  <c r="E223" i="13"/>
  <c r="E224" i="13"/>
  <c r="E225" i="13"/>
  <c r="E226" i="13"/>
  <c r="E227" i="13"/>
  <c r="E228" i="13"/>
  <c r="E229" i="13"/>
  <c r="E230" i="13"/>
  <c r="E231" i="13"/>
  <c r="E232" i="13"/>
  <c r="E233" i="13"/>
  <c r="E234" i="13"/>
  <c r="E235" i="13"/>
  <c r="E236" i="13"/>
  <c r="E237" i="13"/>
  <c r="E238" i="13"/>
  <c r="E239" i="13"/>
  <c r="E240" i="13"/>
  <c r="E241" i="13"/>
  <c r="E242" i="13"/>
  <c r="E243" i="13"/>
  <c r="E244" i="13"/>
  <c r="E245" i="13"/>
  <c r="E246" i="13"/>
  <c r="E247" i="13"/>
  <c r="E248" i="13"/>
  <c r="E249" i="13"/>
  <c r="E250" i="13"/>
  <c r="E251" i="13"/>
  <c r="E252" i="13"/>
  <c r="E253" i="13"/>
  <c r="E254" i="13"/>
  <c r="E255" i="13"/>
  <c r="E256" i="13"/>
  <c r="E257" i="13"/>
  <c r="E258" i="13"/>
  <c r="E259" i="13"/>
  <c r="E260" i="13"/>
  <c r="E261" i="13"/>
  <c r="E262" i="13"/>
  <c r="E263" i="13"/>
  <c r="E264" i="13"/>
  <c r="E265" i="13"/>
  <c r="E266" i="13"/>
  <c r="E267" i="13"/>
  <c r="E268" i="13"/>
  <c r="E269" i="13"/>
  <c r="E270" i="13"/>
  <c r="E271" i="13"/>
  <c r="E272" i="13"/>
  <c r="E273" i="13"/>
  <c r="E274" i="13"/>
  <c r="E275" i="13"/>
  <c r="E276" i="13"/>
  <c r="E277" i="13"/>
  <c r="E278" i="13"/>
  <c r="E279" i="13"/>
  <c r="E280" i="13"/>
  <c r="E281" i="13"/>
  <c r="E282" i="13"/>
  <c r="E283" i="13"/>
  <c r="E284" i="13"/>
  <c r="E285" i="13"/>
  <c r="E286" i="13"/>
  <c r="E287" i="13"/>
  <c r="E288" i="13"/>
  <c r="E289" i="13"/>
  <c r="E290" i="13"/>
  <c r="E291" i="13"/>
  <c r="E292" i="13"/>
  <c r="E293" i="13"/>
  <c r="E294" i="13"/>
  <c r="E295" i="13"/>
  <c r="E296" i="13"/>
  <c r="E297" i="13"/>
  <c r="E298" i="13"/>
  <c r="E299" i="13"/>
  <c r="E300" i="13"/>
  <c r="E301" i="13"/>
  <c r="E302" i="13"/>
  <c r="E303" i="13"/>
  <c r="E304" i="13"/>
  <c r="E305" i="13"/>
  <c r="E306" i="13"/>
  <c r="E307" i="13"/>
  <c r="E308" i="13"/>
  <c r="E309" i="13"/>
  <c r="E310" i="13"/>
  <c r="E311" i="13"/>
  <c r="E312" i="13"/>
  <c r="E313" i="13"/>
  <c r="E314" i="13"/>
  <c r="E315" i="13"/>
  <c r="E316" i="13"/>
  <c r="E317" i="13"/>
  <c r="E318" i="13"/>
  <c r="E319" i="13"/>
  <c r="E320" i="13"/>
  <c r="E321" i="13"/>
  <c r="E322" i="13"/>
  <c r="E323" i="13"/>
  <c r="E324" i="13"/>
  <c r="E325" i="13"/>
  <c r="E326" i="13"/>
  <c r="E327" i="13"/>
  <c r="E328" i="13"/>
  <c r="E329" i="13"/>
  <c r="E330" i="13"/>
  <c r="E331" i="13"/>
  <c r="E332" i="13"/>
  <c r="E333" i="13"/>
  <c r="E334" i="13"/>
  <c r="E335" i="13"/>
  <c r="E336" i="13"/>
  <c r="E337" i="13"/>
  <c r="E338" i="13"/>
  <c r="E339" i="13"/>
  <c r="E340" i="13"/>
  <c r="E341" i="13"/>
  <c r="E342" i="13"/>
  <c r="E343" i="13"/>
  <c r="E344" i="13"/>
  <c r="E345" i="13"/>
  <c r="E346" i="13"/>
  <c r="E347" i="13"/>
  <c r="E348" i="13"/>
  <c r="E349" i="13"/>
  <c r="E350" i="13"/>
  <c r="E351" i="13"/>
  <c r="E352" i="13"/>
  <c r="E353" i="13"/>
  <c r="E354" i="13"/>
  <c r="E355" i="13"/>
  <c r="E356" i="13"/>
  <c r="E357" i="13"/>
  <c r="E358" i="13"/>
  <c r="E359" i="13"/>
  <c r="E360" i="13"/>
  <c r="E361" i="13"/>
  <c r="E362" i="13"/>
  <c r="E363" i="13"/>
  <c r="E364" i="13"/>
  <c r="E365" i="13"/>
  <c r="E366" i="13"/>
  <c r="E367" i="13"/>
  <c r="E368" i="13"/>
  <c r="E369" i="13"/>
  <c r="E370" i="13"/>
  <c r="E371" i="13"/>
  <c r="E372" i="13"/>
  <c r="E373" i="13"/>
  <c r="E374" i="13"/>
  <c r="E375" i="13"/>
  <c r="E376" i="13"/>
  <c r="E377" i="13"/>
  <c r="E378" i="13"/>
  <c r="E379" i="13"/>
  <c r="E380" i="13"/>
  <c r="E381" i="13"/>
  <c r="E382" i="13"/>
  <c r="E383" i="13"/>
  <c r="E384" i="13"/>
  <c r="E385" i="13"/>
  <c r="E386" i="13"/>
  <c r="E387" i="13"/>
  <c r="E388" i="13"/>
  <c r="E389" i="13"/>
  <c r="E390" i="13"/>
  <c r="E391" i="13"/>
  <c r="E392" i="13"/>
  <c r="E393" i="13"/>
  <c r="E394" i="13"/>
  <c r="E395" i="13"/>
  <c r="E396" i="13"/>
  <c r="E397" i="13"/>
  <c r="E398" i="13"/>
  <c r="E399" i="13"/>
  <c r="E400" i="13"/>
  <c r="E401" i="13"/>
  <c r="E402" i="13"/>
  <c r="E403" i="13"/>
  <c r="E404" i="13"/>
  <c r="E405" i="13"/>
  <c r="E406" i="13"/>
  <c r="E407" i="13"/>
  <c r="E408" i="13"/>
  <c r="E409" i="13"/>
  <c r="E410" i="13"/>
  <c r="E411" i="13"/>
  <c r="E412" i="13"/>
  <c r="E413" i="13"/>
  <c r="E414" i="13"/>
  <c r="E415" i="13"/>
  <c r="E416" i="13"/>
  <c r="E417" i="13"/>
  <c r="E418" i="13"/>
  <c r="E419" i="13"/>
  <c r="E420" i="13"/>
  <c r="E421" i="13"/>
  <c r="E422" i="13"/>
  <c r="E423" i="13"/>
  <c r="E424" i="13"/>
  <c r="E425" i="13"/>
  <c r="E426" i="13"/>
  <c r="E427" i="13"/>
  <c r="E428" i="13"/>
  <c r="E429" i="13"/>
  <c r="E430" i="13"/>
  <c r="E431" i="13"/>
  <c r="E432" i="13"/>
  <c r="E433" i="13"/>
  <c r="E434" i="13"/>
  <c r="E435" i="13"/>
  <c r="E436" i="13"/>
  <c r="E437" i="13"/>
  <c r="E438" i="13"/>
  <c r="E439" i="13"/>
  <c r="E440" i="13"/>
  <c r="E441" i="13"/>
  <c r="E442" i="13"/>
  <c r="E443" i="13"/>
  <c r="E444" i="13"/>
  <c r="E445" i="13"/>
  <c r="E446" i="13"/>
  <c r="E447" i="13"/>
  <c r="E448" i="13"/>
  <c r="E449" i="13"/>
  <c r="E450" i="13"/>
  <c r="E451" i="13"/>
  <c r="E452" i="13"/>
  <c r="E453" i="13"/>
  <c r="E454" i="13"/>
  <c r="E455" i="13"/>
  <c r="E456" i="13"/>
  <c r="E457" i="13"/>
  <c r="E458" i="13"/>
  <c r="E459" i="13"/>
  <c r="E460" i="13"/>
  <c r="E461" i="13"/>
  <c r="E462" i="13"/>
  <c r="E463" i="13"/>
  <c r="E464" i="13"/>
  <c r="E465" i="13"/>
  <c r="E466" i="13"/>
  <c r="E467" i="13"/>
  <c r="E468" i="13"/>
  <c r="E469" i="13"/>
  <c r="E470" i="13"/>
  <c r="E471" i="13"/>
  <c r="E472" i="13"/>
  <c r="E473" i="13"/>
  <c r="E474" i="13"/>
  <c r="E475" i="13"/>
  <c r="E476" i="13"/>
  <c r="E477" i="13"/>
  <c r="E478" i="13"/>
  <c r="E479" i="13"/>
  <c r="E480" i="13"/>
  <c r="E481" i="13"/>
  <c r="E482" i="13"/>
  <c r="E483" i="13"/>
  <c r="E484" i="13"/>
  <c r="E485" i="13"/>
  <c r="E486" i="13"/>
  <c r="E487" i="13"/>
  <c r="E488" i="13"/>
  <c r="E489" i="13"/>
  <c r="E490" i="13"/>
  <c r="E491" i="13"/>
  <c r="E492" i="13"/>
  <c r="E493" i="13"/>
  <c r="E494" i="13"/>
  <c r="E495" i="13"/>
  <c r="E496" i="13"/>
  <c r="E497" i="13"/>
  <c r="E498" i="13"/>
  <c r="E499" i="13"/>
  <c r="E500" i="13"/>
  <c r="E501" i="13"/>
  <c r="E502" i="13"/>
  <c r="E503" i="13"/>
  <c r="E504" i="13"/>
  <c r="E505" i="13"/>
  <c r="E506" i="13"/>
  <c r="E507" i="13"/>
  <c r="E508" i="13"/>
  <c r="E509" i="13"/>
  <c r="E510" i="13"/>
  <c r="E511" i="13"/>
  <c r="E512" i="13"/>
  <c r="E513" i="13"/>
  <c r="E514" i="13"/>
  <c r="E515" i="13"/>
  <c r="E516" i="13"/>
  <c r="E517" i="13"/>
  <c r="E518" i="13"/>
  <c r="E519" i="13"/>
  <c r="E520" i="13"/>
  <c r="E521" i="13"/>
  <c r="E522" i="13"/>
  <c r="E523" i="13"/>
  <c r="E524" i="13"/>
  <c r="E525" i="13"/>
  <c r="E526" i="13"/>
  <c r="E527" i="13"/>
  <c r="E528" i="13"/>
  <c r="E529" i="13"/>
  <c r="E530" i="13"/>
  <c r="E531" i="13"/>
  <c r="E532" i="13"/>
  <c r="E533" i="13"/>
  <c r="E534" i="13"/>
  <c r="E535" i="13"/>
  <c r="E536" i="13"/>
  <c r="E537" i="13"/>
  <c r="E538" i="13"/>
  <c r="E539" i="13"/>
  <c r="E540" i="13"/>
  <c r="E541" i="13"/>
  <c r="E542" i="13"/>
  <c r="E543" i="13"/>
  <c r="E544" i="13"/>
  <c r="E545" i="13"/>
  <c r="E546" i="13"/>
  <c r="E547" i="13"/>
  <c r="E548" i="13"/>
  <c r="E549" i="13"/>
  <c r="E550" i="13"/>
  <c r="E551" i="13"/>
  <c r="E552" i="13"/>
  <c r="E553" i="13"/>
  <c r="E554" i="13"/>
  <c r="E555" i="13"/>
  <c r="E556" i="13"/>
  <c r="E557" i="13"/>
  <c r="E558" i="13"/>
  <c r="E559" i="13"/>
  <c r="E560" i="13"/>
  <c r="E561" i="13"/>
  <c r="E562" i="13"/>
  <c r="E563" i="13"/>
  <c r="E564" i="13"/>
  <c r="E565" i="13"/>
  <c r="E566" i="13"/>
  <c r="E567" i="13"/>
  <c r="E568" i="13"/>
  <c r="E569" i="13"/>
  <c r="E570" i="13"/>
  <c r="E571" i="13"/>
  <c r="E572" i="13"/>
  <c r="E573" i="13"/>
  <c r="E574" i="13"/>
  <c r="E575" i="13"/>
  <c r="E576" i="13"/>
  <c r="E577" i="13"/>
  <c r="E578" i="13"/>
  <c r="E579" i="13"/>
  <c r="E580" i="13"/>
  <c r="E581" i="13"/>
  <c r="E582" i="13"/>
  <c r="E583" i="13"/>
  <c r="E584" i="13"/>
  <c r="E585" i="13"/>
  <c r="E586" i="13"/>
  <c r="E587" i="13"/>
  <c r="E588" i="13"/>
  <c r="E589" i="13"/>
  <c r="E590" i="13"/>
  <c r="E591" i="13"/>
  <c r="E592" i="13"/>
  <c r="E593" i="13"/>
  <c r="E594" i="13"/>
  <c r="E595" i="13"/>
  <c r="E596" i="13"/>
  <c r="E597" i="13"/>
  <c r="E598" i="13"/>
  <c r="E599" i="13"/>
  <c r="E600" i="13"/>
  <c r="E601" i="13"/>
  <c r="E602" i="13"/>
  <c r="E603" i="13"/>
  <c r="E604" i="13"/>
  <c r="E605" i="13"/>
  <c r="E606" i="13"/>
  <c r="E607" i="13"/>
  <c r="E608" i="13"/>
  <c r="E609" i="13"/>
  <c r="E610" i="13"/>
  <c r="E611" i="13"/>
  <c r="E612" i="13"/>
  <c r="E613" i="13"/>
  <c r="E614" i="13"/>
  <c r="E615" i="13"/>
  <c r="E616" i="13"/>
  <c r="E617" i="13"/>
  <c r="E618" i="13"/>
  <c r="E619" i="13"/>
  <c r="E620" i="13"/>
  <c r="E621" i="13"/>
  <c r="E622" i="13"/>
  <c r="E623" i="13"/>
  <c r="E624" i="13"/>
  <c r="E625" i="13"/>
  <c r="E626" i="13"/>
  <c r="E627" i="13"/>
  <c r="E628" i="13"/>
  <c r="E629" i="13"/>
  <c r="E630" i="13"/>
  <c r="E631" i="13"/>
  <c r="E632" i="13"/>
  <c r="E633" i="13"/>
  <c r="E634" i="13"/>
  <c r="E635" i="13"/>
  <c r="E636" i="13"/>
  <c r="E637" i="13"/>
  <c r="E638" i="13"/>
  <c r="E639" i="13"/>
  <c r="E640" i="13"/>
  <c r="E641" i="13"/>
  <c r="E642" i="13"/>
  <c r="E643" i="13"/>
  <c r="E644" i="13"/>
  <c r="E645" i="13"/>
  <c r="E646" i="13"/>
  <c r="G7" i="23" a="1"/>
  <c r="G7" i="23" s="1"/>
  <c r="G8" i="23" s="1" a="1"/>
  <c r="G8" i="23" s="1"/>
  <c r="C7" i="23" a="1"/>
  <c r="C7" i="23" s="1"/>
  <c r="C8" i="23" s="1" a="1"/>
  <c r="C8" i="23" s="1"/>
  <c r="B7" i="23" a="1"/>
  <c r="B7" i="23" s="1"/>
  <c r="B8" i="23" s="1" a="1"/>
  <c r="B8" i="23" s="1"/>
  <c r="AS8" i="25" l="1"/>
  <c r="AT8" i="25" s="1"/>
  <c r="AM8" i="25"/>
  <c r="AN8" i="25" s="1"/>
  <c r="AR8" i="25"/>
  <c r="AY8" i="25"/>
  <c r="AZ8" i="25" s="1"/>
  <c r="AI8" i="25"/>
  <c r="AG8" i="25"/>
  <c r="AH8" i="25" s="1"/>
  <c r="AA8" i="25"/>
  <c r="AB8" i="25" s="1"/>
  <c r="U8" i="25"/>
  <c r="V8" i="25" s="1"/>
  <c r="AF8" i="25"/>
  <c r="Z8" i="25"/>
  <c r="T8" i="25"/>
  <c r="O8" i="25"/>
  <c r="P8" i="25" s="1"/>
  <c r="N8" i="25"/>
  <c r="AD8" i="25"/>
  <c r="AE8" i="25" s="1"/>
  <c r="AC8" i="25"/>
  <c r="X8" i="25"/>
  <c r="Y8" i="25" s="1"/>
  <c r="AX8" i="25"/>
  <c r="AV8" i="25"/>
  <c r="AW8" i="25" s="1"/>
  <c r="AO8" i="25"/>
  <c r="AU8" i="25"/>
  <c r="AJ8" i="25"/>
  <c r="AK8" i="25" s="1"/>
  <c r="Q8" i="25"/>
  <c r="AL8" i="25"/>
  <c r="W8" i="25"/>
  <c r="AP8" i="25"/>
  <c r="AQ8" i="25" s="1"/>
  <c r="L8" i="25"/>
  <c r="M8" i="25" s="1"/>
  <c r="K8" i="25"/>
  <c r="R8" i="25"/>
  <c r="S8" i="25" s="1"/>
  <c r="I8" i="23" a="1"/>
  <c r="I8" i="23" s="1"/>
  <c r="AV8" i="23"/>
  <c r="AW8" i="23" s="1"/>
  <c r="AP8" i="23"/>
  <c r="AQ8" i="23" s="1"/>
  <c r="AU8" i="23"/>
  <c r="AO8" i="23"/>
  <c r="AJ8" i="23"/>
  <c r="AK8" i="23" s="1"/>
  <c r="AD8" i="23"/>
  <c r="AE8" i="23" s="1"/>
  <c r="AI8" i="23"/>
  <c r="AC8" i="23"/>
  <c r="X8" i="23"/>
  <c r="Y8" i="23" s="1"/>
  <c r="R8" i="23"/>
  <c r="S8" i="23" s="1"/>
  <c r="L8" i="23"/>
  <c r="M8" i="23" s="1"/>
  <c r="W8" i="23"/>
  <c r="Q8" i="23"/>
  <c r="K8" i="23"/>
  <c r="AR8" i="23"/>
  <c r="AM8" i="23"/>
  <c r="AN8" i="23" s="1"/>
  <c r="AG8" i="23"/>
  <c r="AH8" i="23" s="1"/>
  <c r="AA8" i="23"/>
  <c r="AB8" i="23" s="1"/>
  <c r="AS8" i="23"/>
  <c r="AT8" i="23" s="1"/>
  <c r="AF8" i="23"/>
  <c r="U8" i="23"/>
  <c r="V8" i="23" s="1"/>
  <c r="T8" i="23"/>
  <c r="AY8" i="23"/>
  <c r="AZ8" i="23" s="1"/>
  <c r="AX8" i="23"/>
  <c r="AL8" i="23"/>
  <c r="Z8" i="23"/>
  <c r="N8" i="23"/>
  <c r="O8" i="23"/>
  <c r="P8" i="23" s="1"/>
  <c r="I8" i="25" a="1"/>
  <c r="I8" i="25" s="1"/>
  <c r="H8" i="25"/>
  <c r="C9" i="25" a="1"/>
  <c r="C9" i="25" s="1"/>
  <c r="B9" i="25" a="1"/>
  <c r="B9" i="25" s="1"/>
  <c r="B10" i="25" s="1" a="1"/>
  <c r="B10" i="25" s="1"/>
  <c r="G9" i="25" a="1"/>
  <c r="G9" i="25" s="1"/>
  <c r="K4" i="25"/>
  <c r="H8" i="23"/>
  <c r="G9" i="23" a="1"/>
  <c r="G9" i="23" s="1"/>
  <c r="C9" i="23" a="1"/>
  <c r="C9" i="23" s="1"/>
  <c r="C10" i="23" s="1" a="1"/>
  <c r="C10" i="23" s="1"/>
  <c r="B9" i="23" a="1"/>
  <c r="B9" i="23" s="1"/>
  <c r="AU9" i="23" l="1"/>
  <c r="AO9" i="23"/>
  <c r="AJ9" i="23"/>
  <c r="AK9" i="23" s="1"/>
  <c r="AD9" i="23"/>
  <c r="AE9" i="23" s="1"/>
  <c r="L9" i="23"/>
  <c r="M9" i="23" s="1"/>
  <c r="AI9" i="23"/>
  <c r="AC9" i="23"/>
  <c r="X9" i="23"/>
  <c r="Y9" i="23" s="1"/>
  <c r="R9" i="23"/>
  <c r="S9" i="23" s="1"/>
  <c r="W9" i="23"/>
  <c r="Q9" i="23"/>
  <c r="AY9" i="23"/>
  <c r="AZ9" i="23" s="1"/>
  <c r="T9" i="23"/>
  <c r="N9" i="23"/>
  <c r="AF9" i="23"/>
  <c r="U9" i="23"/>
  <c r="V9" i="23" s="1"/>
  <c r="AV9" i="23"/>
  <c r="AW9" i="23" s="1"/>
  <c r="AX9" i="23"/>
  <c r="AM9" i="23"/>
  <c r="AN9" i="23" s="1"/>
  <c r="AA9" i="23"/>
  <c r="AB9" i="23" s="1"/>
  <c r="AL9" i="23"/>
  <c r="Z9" i="23"/>
  <c r="O9" i="23"/>
  <c r="P9" i="23" s="1"/>
  <c r="AS9" i="23"/>
  <c r="AT9" i="23" s="1"/>
  <c r="AR9" i="23"/>
  <c r="AG9" i="23"/>
  <c r="AH9" i="23" s="1"/>
  <c r="K9" i="23"/>
  <c r="AP9" i="23"/>
  <c r="AQ9" i="23" s="1"/>
  <c r="AS9" i="25"/>
  <c r="AT9" i="25" s="1"/>
  <c r="AM9" i="25"/>
  <c r="AN9" i="25" s="1"/>
  <c r="AR9" i="25"/>
  <c r="AL9" i="25"/>
  <c r="AG9" i="25"/>
  <c r="AH9" i="25" s="1"/>
  <c r="AF9" i="25"/>
  <c r="AY9" i="25"/>
  <c r="AZ9" i="25" s="1"/>
  <c r="AX9" i="25"/>
  <c r="AV9" i="25"/>
  <c r="AW9" i="25" s="1"/>
  <c r="N9" i="25"/>
  <c r="AD9" i="25"/>
  <c r="AE9" i="25" s="1"/>
  <c r="AC9" i="25"/>
  <c r="K9" i="25"/>
  <c r="X9" i="25"/>
  <c r="Y9" i="25" s="1"/>
  <c r="L9" i="25"/>
  <c r="M9" i="25" s="1"/>
  <c r="W9" i="25"/>
  <c r="R9" i="25"/>
  <c r="S9" i="25" s="1"/>
  <c r="Q9" i="25"/>
  <c r="AO9" i="25"/>
  <c r="AI9" i="25"/>
  <c r="AA9" i="25"/>
  <c r="AB9" i="25" s="1"/>
  <c r="U9" i="25"/>
  <c r="V9" i="25" s="1"/>
  <c r="Z9" i="25"/>
  <c r="T9" i="25"/>
  <c r="O9" i="25"/>
  <c r="P9" i="25" s="1"/>
  <c r="AU9" i="25"/>
  <c r="AP9" i="25"/>
  <c r="AQ9" i="25" s="1"/>
  <c r="AJ9" i="25"/>
  <c r="AK9" i="25" s="1"/>
  <c r="I9" i="25" a="1"/>
  <c r="I9" i="25" s="1"/>
  <c r="H9" i="25"/>
  <c r="B11" i="25" a="1"/>
  <c r="B11" i="25" s="1"/>
  <c r="C10" i="25" a="1"/>
  <c r="C10" i="25" s="1"/>
  <c r="G10" i="25" a="1"/>
  <c r="G10" i="25" s="1"/>
  <c r="J8" i="25"/>
  <c r="I9" i="23" a="1"/>
  <c r="I9" i="23" s="1"/>
  <c r="H9" i="23"/>
  <c r="G10" i="23" a="1"/>
  <c r="G10" i="23" s="1"/>
  <c r="C11" i="23" a="1"/>
  <c r="C11" i="23" s="1"/>
  <c r="C12" i="23" s="1" a="1"/>
  <c r="C12" i="23" s="1"/>
  <c r="B10" i="23" a="1"/>
  <c r="B10" i="23" s="1"/>
  <c r="K4" i="23"/>
  <c r="N4" i="23"/>
  <c r="J8" i="23"/>
  <c r="E875" i="13"/>
  <c r="E874" i="13"/>
  <c r="E873" i="13"/>
  <c r="E872" i="13"/>
  <c r="E871" i="13"/>
  <c r="E870" i="13"/>
  <c r="E869" i="13"/>
  <c r="E868" i="13"/>
  <c r="E867" i="13"/>
  <c r="E866" i="13"/>
  <c r="E865" i="13"/>
  <c r="E864" i="13"/>
  <c r="E863" i="13"/>
  <c r="E862" i="13"/>
  <c r="E861" i="13"/>
  <c r="E860" i="13"/>
  <c r="E859" i="13"/>
  <c r="E858" i="13"/>
  <c r="E857" i="13"/>
  <c r="E856" i="13"/>
  <c r="E855" i="13"/>
  <c r="E854" i="13"/>
  <c r="E853" i="13"/>
  <c r="E852" i="13"/>
  <c r="E851" i="13"/>
  <c r="E850" i="13"/>
  <c r="E849" i="13"/>
  <c r="E848" i="13"/>
  <c r="E847" i="13"/>
  <c r="E846" i="13"/>
  <c r="E845" i="13"/>
  <c r="E844" i="13"/>
  <c r="E843" i="13"/>
  <c r="E842" i="13"/>
  <c r="E841" i="13"/>
  <c r="E840" i="13"/>
  <c r="E839" i="13"/>
  <c r="E838" i="13"/>
  <c r="E837" i="13"/>
  <c r="E836" i="13"/>
  <c r="E835" i="13"/>
  <c r="E834" i="13"/>
  <c r="E833" i="13"/>
  <c r="E832" i="13"/>
  <c r="E831" i="13"/>
  <c r="E830" i="13"/>
  <c r="E829" i="13"/>
  <c r="E828" i="13"/>
  <c r="E827" i="13"/>
  <c r="E826" i="13"/>
  <c r="E825" i="13"/>
  <c r="E824" i="13"/>
  <c r="E823" i="13"/>
  <c r="E822" i="13"/>
  <c r="E821" i="13"/>
  <c r="E820" i="13"/>
  <c r="E819" i="13"/>
  <c r="E818" i="13"/>
  <c r="E817" i="13"/>
  <c r="E816" i="13"/>
  <c r="E815" i="13"/>
  <c r="E814" i="13"/>
  <c r="E813" i="13"/>
  <c r="E812" i="13"/>
  <c r="E811" i="13"/>
  <c r="E810" i="13"/>
  <c r="E809" i="13"/>
  <c r="E808" i="13"/>
  <c r="E807" i="13"/>
  <c r="E806" i="13"/>
  <c r="E805" i="13"/>
  <c r="E804" i="13"/>
  <c r="E803" i="13"/>
  <c r="E802" i="13"/>
  <c r="E801" i="13"/>
  <c r="E800" i="13"/>
  <c r="E799" i="13"/>
  <c r="E798" i="13"/>
  <c r="E797" i="13"/>
  <c r="E796" i="13"/>
  <c r="E795" i="13"/>
  <c r="E794" i="13"/>
  <c r="E793" i="13"/>
  <c r="E792" i="13"/>
  <c r="E791" i="13"/>
  <c r="E790" i="13"/>
  <c r="E789" i="13"/>
  <c r="E788" i="13"/>
  <c r="E787" i="13"/>
  <c r="E786" i="13"/>
  <c r="E785" i="13"/>
  <c r="E784" i="13"/>
  <c r="E783" i="13"/>
  <c r="E782" i="13"/>
  <c r="E781" i="13"/>
  <c r="E780" i="13"/>
  <c r="E779" i="13"/>
  <c r="E778" i="13"/>
  <c r="E777" i="13"/>
  <c r="E776" i="13"/>
  <c r="E775" i="13"/>
  <c r="E774" i="13"/>
  <c r="E773" i="13"/>
  <c r="E772" i="13"/>
  <c r="E771" i="13"/>
  <c r="E770" i="13"/>
  <c r="E769" i="13"/>
  <c r="E768" i="13"/>
  <c r="E767" i="13"/>
  <c r="E766" i="13"/>
  <c r="E765" i="13"/>
  <c r="E764" i="13"/>
  <c r="E763" i="13"/>
  <c r="E762" i="13"/>
  <c r="E761" i="13"/>
  <c r="E760" i="13"/>
  <c r="E759" i="13"/>
  <c r="E758" i="13"/>
  <c r="E757" i="13"/>
  <c r="E756" i="13"/>
  <c r="E755" i="13"/>
  <c r="E754" i="13"/>
  <c r="E753" i="13"/>
  <c r="E752" i="13"/>
  <c r="E751" i="13"/>
  <c r="E750" i="13"/>
  <c r="E749" i="13"/>
  <c r="E748" i="13"/>
  <c r="E747" i="13"/>
  <c r="E746" i="13"/>
  <c r="E745" i="13"/>
  <c r="E744" i="13"/>
  <c r="E743" i="13"/>
  <c r="E742" i="13"/>
  <c r="E741" i="13"/>
  <c r="E740" i="13"/>
  <c r="E739" i="13"/>
  <c r="E738" i="13"/>
  <c r="E737" i="13"/>
  <c r="E736" i="13"/>
  <c r="E735" i="13"/>
  <c r="E734" i="13"/>
  <c r="E733" i="13"/>
  <c r="E732" i="13"/>
  <c r="E731" i="13"/>
  <c r="E730" i="13"/>
  <c r="E729" i="13"/>
  <c r="E728" i="13"/>
  <c r="E727" i="13"/>
  <c r="E726" i="13"/>
  <c r="E725" i="13"/>
  <c r="E724" i="13"/>
  <c r="E723" i="13"/>
  <c r="E722" i="13"/>
  <c r="E721" i="13"/>
  <c r="E720" i="13"/>
  <c r="E719" i="13"/>
  <c r="E718" i="13"/>
  <c r="E717" i="13"/>
  <c r="E716" i="13"/>
  <c r="E715" i="13"/>
  <c r="E714" i="13"/>
  <c r="E713" i="13"/>
  <c r="E712" i="13"/>
  <c r="E711" i="13"/>
  <c r="E710" i="13"/>
  <c r="E709" i="13"/>
  <c r="E708" i="13"/>
  <c r="E707" i="13"/>
  <c r="E706" i="13"/>
  <c r="E705" i="13"/>
  <c r="E704" i="13"/>
  <c r="E703" i="13"/>
  <c r="E702" i="13"/>
  <c r="E701" i="13"/>
  <c r="E700" i="13"/>
  <c r="E699" i="13"/>
  <c r="E698" i="13"/>
  <c r="E697" i="13"/>
  <c r="E696" i="13"/>
  <c r="E695" i="13"/>
  <c r="E694" i="13"/>
  <c r="E693" i="13"/>
  <c r="E692" i="13"/>
  <c r="E691" i="13"/>
  <c r="E690" i="13"/>
  <c r="E689" i="13"/>
  <c r="E688" i="13"/>
  <c r="E687" i="13"/>
  <c r="E686" i="13"/>
  <c r="E685" i="13"/>
  <c r="E684" i="13"/>
  <c r="E683" i="13"/>
  <c r="E682" i="13"/>
  <c r="E681" i="13"/>
  <c r="E680" i="13"/>
  <c r="E679" i="13"/>
  <c r="E678" i="13"/>
  <c r="E677" i="13"/>
  <c r="E676" i="13"/>
  <c r="E675" i="13"/>
  <c r="E674" i="13"/>
  <c r="E673" i="13"/>
  <c r="E672" i="13"/>
  <c r="E671" i="13"/>
  <c r="E670" i="13"/>
  <c r="E669" i="13"/>
  <c r="E668" i="13"/>
  <c r="E667" i="13"/>
  <c r="E666" i="13"/>
  <c r="E665" i="13"/>
  <c r="E664" i="13"/>
  <c r="E663" i="13"/>
  <c r="E662" i="13"/>
  <c r="E661" i="13"/>
  <c r="E660" i="13"/>
  <c r="E659" i="13"/>
  <c r="E658" i="13"/>
  <c r="E657" i="13"/>
  <c r="E656" i="13"/>
  <c r="E655" i="13"/>
  <c r="E654" i="13"/>
  <c r="E653" i="13"/>
  <c r="E652" i="13"/>
  <c r="E651" i="13"/>
  <c r="E650" i="13"/>
  <c r="E649" i="13"/>
  <c r="E648" i="13"/>
  <c r="E647" i="13"/>
  <c r="E846" i="7"/>
  <c r="E845" i="7"/>
  <c r="E844" i="7"/>
  <c r="E843" i="7"/>
  <c r="E842" i="7"/>
  <c r="E841" i="7"/>
  <c r="E840" i="7"/>
  <c r="E839" i="7"/>
  <c r="E838" i="7"/>
  <c r="E837" i="7"/>
  <c r="E836" i="7"/>
  <c r="E835" i="7"/>
  <c r="E834" i="7"/>
  <c r="E833" i="7"/>
  <c r="E832" i="7"/>
  <c r="E831" i="7"/>
  <c r="E830" i="7"/>
  <c r="E829" i="7"/>
  <c r="E828" i="7"/>
  <c r="E827" i="7"/>
  <c r="E826" i="7"/>
  <c r="E825" i="7"/>
  <c r="E824" i="7"/>
  <c r="E823" i="7"/>
  <c r="E822" i="7"/>
  <c r="E821" i="7"/>
  <c r="E820" i="7"/>
  <c r="E819" i="7"/>
  <c r="E818" i="7"/>
  <c r="E817" i="7"/>
  <c r="E816" i="7"/>
  <c r="E815" i="7"/>
  <c r="E814" i="7"/>
  <c r="E813" i="7"/>
  <c r="E812" i="7"/>
  <c r="E811" i="7"/>
  <c r="E810" i="7"/>
  <c r="E809" i="7"/>
  <c r="E808" i="7"/>
  <c r="E807" i="7"/>
  <c r="E806" i="7"/>
  <c r="E805" i="7"/>
  <c r="E804" i="7"/>
  <c r="E803" i="7"/>
  <c r="E802" i="7"/>
  <c r="E801" i="7"/>
  <c r="E800" i="7"/>
  <c r="E799" i="7"/>
  <c r="E798" i="7"/>
  <c r="E797" i="7"/>
  <c r="E796" i="7"/>
  <c r="E795" i="7"/>
  <c r="E794" i="7"/>
  <c r="E793" i="7"/>
  <c r="E792" i="7"/>
  <c r="E791" i="7"/>
  <c r="E790" i="7"/>
  <c r="E789" i="7"/>
  <c r="E788" i="7"/>
  <c r="E787" i="7"/>
  <c r="E786" i="7"/>
  <c r="E785" i="7"/>
  <c r="E784" i="7"/>
  <c r="E783" i="7"/>
  <c r="E782" i="7"/>
  <c r="E781" i="7"/>
  <c r="E780" i="7"/>
  <c r="E779" i="7"/>
  <c r="E778" i="7"/>
  <c r="E777" i="7"/>
  <c r="E776" i="7"/>
  <c r="E775" i="7"/>
  <c r="E774" i="7"/>
  <c r="E773" i="7"/>
  <c r="E772" i="7"/>
  <c r="E771" i="7"/>
  <c r="E770" i="7"/>
  <c r="E769" i="7"/>
  <c r="E768" i="7"/>
  <c r="E767" i="7"/>
  <c r="E766" i="7"/>
  <c r="E765" i="7"/>
  <c r="E764" i="7"/>
  <c r="E763" i="7"/>
  <c r="E762" i="7"/>
  <c r="E761" i="7"/>
  <c r="E760" i="7"/>
  <c r="E759" i="7"/>
  <c r="E758" i="7"/>
  <c r="E757" i="7"/>
  <c r="E756" i="7"/>
  <c r="E755" i="7"/>
  <c r="E754" i="7"/>
  <c r="E753" i="7"/>
  <c r="E752" i="7"/>
  <c r="E751" i="7"/>
  <c r="E750" i="7"/>
  <c r="E749" i="7"/>
  <c r="E748" i="7"/>
  <c r="E747" i="7"/>
  <c r="E746" i="7"/>
  <c r="E745" i="7"/>
  <c r="E744" i="7"/>
  <c r="E743" i="7"/>
  <c r="E742" i="7"/>
  <c r="E741" i="7"/>
  <c r="E740" i="7"/>
  <c r="E739" i="7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706" i="7"/>
  <c r="E705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668" i="7"/>
  <c r="E667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E623" i="7"/>
  <c r="E622" i="7"/>
  <c r="E621" i="7"/>
  <c r="E620" i="7"/>
  <c r="E619" i="7"/>
  <c r="E618" i="7"/>
  <c r="E875" i="16"/>
  <c r="E874" i="16"/>
  <c r="E873" i="16"/>
  <c r="E872" i="16"/>
  <c r="E871" i="16"/>
  <c r="E870" i="16"/>
  <c r="E869" i="16"/>
  <c r="E868" i="16"/>
  <c r="E867" i="16"/>
  <c r="E866" i="16"/>
  <c r="E865" i="16"/>
  <c r="E864" i="16"/>
  <c r="E863" i="16"/>
  <c r="E862" i="16"/>
  <c r="E861" i="16"/>
  <c r="E860" i="16"/>
  <c r="E859" i="16"/>
  <c r="E858" i="16"/>
  <c r="E857" i="16"/>
  <c r="E856" i="16"/>
  <c r="E855" i="16"/>
  <c r="E854" i="16"/>
  <c r="E853" i="16"/>
  <c r="E852" i="16"/>
  <c r="E851" i="16"/>
  <c r="E850" i="16"/>
  <c r="E849" i="16"/>
  <c r="E848" i="16"/>
  <c r="E847" i="16"/>
  <c r="E846" i="16"/>
  <c r="E845" i="16"/>
  <c r="E844" i="16"/>
  <c r="E843" i="16"/>
  <c r="E842" i="16"/>
  <c r="E841" i="16"/>
  <c r="E840" i="16"/>
  <c r="E839" i="16"/>
  <c r="E838" i="16"/>
  <c r="E837" i="16"/>
  <c r="E836" i="16"/>
  <c r="E835" i="16"/>
  <c r="E834" i="16"/>
  <c r="E833" i="16"/>
  <c r="E832" i="16"/>
  <c r="E831" i="16"/>
  <c r="E830" i="16"/>
  <c r="E829" i="16"/>
  <c r="E828" i="16"/>
  <c r="E827" i="16"/>
  <c r="E826" i="16"/>
  <c r="E825" i="16"/>
  <c r="E824" i="16"/>
  <c r="E823" i="16"/>
  <c r="E822" i="16"/>
  <c r="E821" i="16"/>
  <c r="E820" i="16"/>
  <c r="E819" i="16"/>
  <c r="E818" i="16"/>
  <c r="E817" i="16"/>
  <c r="E816" i="16"/>
  <c r="E815" i="16"/>
  <c r="E814" i="16"/>
  <c r="E813" i="16"/>
  <c r="E812" i="16"/>
  <c r="E811" i="16"/>
  <c r="E810" i="16"/>
  <c r="E809" i="16"/>
  <c r="E808" i="16"/>
  <c r="E807" i="16"/>
  <c r="E806" i="16"/>
  <c r="E805" i="16"/>
  <c r="E804" i="16"/>
  <c r="E803" i="16"/>
  <c r="E802" i="16"/>
  <c r="E801" i="16"/>
  <c r="E800" i="16"/>
  <c r="E799" i="16"/>
  <c r="E798" i="16"/>
  <c r="E797" i="16"/>
  <c r="E796" i="16"/>
  <c r="E795" i="16"/>
  <c r="E794" i="16"/>
  <c r="E793" i="16"/>
  <c r="E792" i="16"/>
  <c r="E791" i="16"/>
  <c r="E790" i="16"/>
  <c r="E789" i="16"/>
  <c r="E788" i="16"/>
  <c r="E787" i="16"/>
  <c r="E786" i="16"/>
  <c r="E785" i="16"/>
  <c r="E784" i="16"/>
  <c r="E783" i="16"/>
  <c r="E782" i="16"/>
  <c r="E781" i="16"/>
  <c r="E780" i="16"/>
  <c r="E779" i="16"/>
  <c r="E778" i="16"/>
  <c r="E777" i="16"/>
  <c r="E776" i="16"/>
  <c r="E775" i="16"/>
  <c r="E774" i="16"/>
  <c r="E773" i="16"/>
  <c r="E772" i="16"/>
  <c r="E771" i="16"/>
  <c r="E770" i="16"/>
  <c r="E769" i="16"/>
  <c r="E768" i="16"/>
  <c r="E767" i="16"/>
  <c r="E766" i="16"/>
  <c r="E765" i="16"/>
  <c r="E764" i="16"/>
  <c r="E763" i="16"/>
  <c r="E762" i="16"/>
  <c r="E761" i="16"/>
  <c r="E760" i="16"/>
  <c r="E759" i="16"/>
  <c r="E758" i="16"/>
  <c r="E757" i="16"/>
  <c r="E756" i="16"/>
  <c r="E755" i="16"/>
  <c r="E754" i="16"/>
  <c r="E753" i="16"/>
  <c r="E752" i="16"/>
  <c r="E751" i="16"/>
  <c r="E750" i="16"/>
  <c r="E749" i="16"/>
  <c r="E748" i="16"/>
  <c r="E747" i="16"/>
  <c r="E746" i="16"/>
  <c r="E745" i="16"/>
  <c r="E744" i="16"/>
  <c r="E743" i="16"/>
  <c r="E742" i="16"/>
  <c r="E741" i="16"/>
  <c r="E740" i="16"/>
  <c r="E739" i="16"/>
  <c r="E737" i="16"/>
  <c r="E736" i="16"/>
  <c r="E735" i="16"/>
  <c r="E734" i="16"/>
  <c r="E733" i="16"/>
  <c r="E732" i="16"/>
  <c r="E731" i="16"/>
  <c r="E730" i="16"/>
  <c r="E729" i="16"/>
  <c r="E728" i="16"/>
  <c r="E727" i="16"/>
  <c r="E726" i="16"/>
  <c r="E725" i="16"/>
  <c r="E724" i="16"/>
  <c r="E723" i="16"/>
  <c r="E721" i="16"/>
  <c r="E720" i="16"/>
  <c r="E719" i="16"/>
  <c r="E718" i="16"/>
  <c r="E717" i="16"/>
  <c r="E716" i="16"/>
  <c r="E715" i="16"/>
  <c r="E714" i="16"/>
  <c r="E713" i="16"/>
  <c r="E712" i="16"/>
  <c r="E710" i="16"/>
  <c r="E709" i="16"/>
  <c r="E708" i="16"/>
  <c r="E707" i="16"/>
  <c r="E706" i="16"/>
  <c r="E705" i="16"/>
  <c r="E704" i="16"/>
  <c r="E703" i="16"/>
  <c r="E702" i="16"/>
  <c r="E701" i="16"/>
  <c r="E700" i="16"/>
  <c r="E699" i="16"/>
  <c r="E698" i="16"/>
  <c r="E697" i="16"/>
  <c r="E696" i="16"/>
  <c r="E695" i="16"/>
  <c r="E694" i="16"/>
  <c r="E693" i="16"/>
  <c r="E692" i="16"/>
  <c r="E691" i="16"/>
  <c r="E689" i="16"/>
  <c r="E688" i="16"/>
  <c r="E687" i="16"/>
  <c r="E686" i="16"/>
  <c r="E685" i="16"/>
  <c r="E684" i="16"/>
  <c r="E683" i="16"/>
  <c r="E681" i="16"/>
  <c r="E680" i="16"/>
  <c r="E679" i="16"/>
  <c r="E678" i="16"/>
  <c r="E677" i="16"/>
  <c r="E676" i="16"/>
  <c r="E675" i="16"/>
  <c r="E674" i="16"/>
  <c r="E673" i="16"/>
  <c r="E672" i="16"/>
  <c r="E670" i="16"/>
  <c r="E669" i="16"/>
  <c r="E668" i="16"/>
  <c r="E667" i="16"/>
  <c r="E666" i="16"/>
  <c r="E665" i="16"/>
  <c r="E664" i="16"/>
  <c r="E663" i="16"/>
  <c r="E662" i="16"/>
  <c r="E661" i="16"/>
  <c r="E659" i="16"/>
  <c r="E658" i="16"/>
  <c r="E657" i="16"/>
  <c r="E656" i="16"/>
  <c r="E655" i="16"/>
  <c r="E653" i="16"/>
  <c r="E652" i="16"/>
  <c r="E651" i="16"/>
  <c r="E650" i="16"/>
  <c r="E649" i="16"/>
  <c r="E647" i="16"/>
  <c r="E646" i="16"/>
  <c r="E645" i="16"/>
  <c r="E644" i="16"/>
  <c r="E643" i="16"/>
  <c r="E642" i="16"/>
  <c r="E641" i="16"/>
  <c r="E640" i="16"/>
  <c r="E639" i="16"/>
  <c r="E638" i="16"/>
  <c r="E637" i="16"/>
  <c r="E636" i="16"/>
  <c r="E635" i="16"/>
  <c r="E634" i="16"/>
  <c r="E633" i="16"/>
  <c r="E632" i="16"/>
  <c r="E631" i="16"/>
  <c r="E630" i="16"/>
  <c r="E629" i="16"/>
  <c r="E628" i="16"/>
  <c r="E627" i="16"/>
  <c r="E626" i="16"/>
  <c r="E625" i="16"/>
  <c r="E624" i="16"/>
  <c r="E623" i="16"/>
  <c r="E622" i="16"/>
  <c r="E621" i="16"/>
  <c r="E620" i="16"/>
  <c r="E619" i="16"/>
  <c r="E618" i="16"/>
  <c r="E617" i="16"/>
  <c r="E616" i="16"/>
  <c r="E615" i="16"/>
  <c r="E614" i="16"/>
  <c r="E613" i="16"/>
  <c r="E612" i="16"/>
  <c r="E611" i="16"/>
  <c r="E610" i="16"/>
  <c r="E609" i="16"/>
  <c r="E608" i="16"/>
  <c r="E607" i="16"/>
  <c r="E606" i="16"/>
  <c r="E605" i="16"/>
  <c r="E604" i="16"/>
  <c r="E603" i="16"/>
  <c r="E602" i="16"/>
  <c r="E601" i="16"/>
  <c r="E600" i="16"/>
  <c r="E599" i="16"/>
  <c r="E598" i="16"/>
  <c r="E597" i="16"/>
  <c r="E596" i="16"/>
  <c r="E595" i="16"/>
  <c r="E594" i="16"/>
  <c r="E593" i="16"/>
  <c r="E592" i="16"/>
  <c r="E591" i="16"/>
  <c r="E589" i="16"/>
  <c r="E588" i="16"/>
  <c r="E587" i="16"/>
  <c r="E586" i="16"/>
  <c r="E585" i="16"/>
  <c r="E584" i="16"/>
  <c r="E583" i="16"/>
  <c r="E582" i="16"/>
  <c r="E581" i="16"/>
  <c r="E580" i="16"/>
  <c r="E579" i="16"/>
  <c r="E578" i="16"/>
  <c r="E577" i="16"/>
  <c r="E576" i="16"/>
  <c r="E575" i="16"/>
  <c r="E574" i="16"/>
  <c r="E573" i="16"/>
  <c r="E572" i="16"/>
  <c r="E571" i="16"/>
  <c r="E570" i="16"/>
  <c r="E569" i="16"/>
  <c r="E568" i="16"/>
  <c r="E567" i="16"/>
  <c r="E566" i="16"/>
  <c r="E565" i="16"/>
  <c r="E564" i="16"/>
  <c r="E563" i="16"/>
  <c r="E562" i="16"/>
  <c r="E561" i="16"/>
  <c r="E560" i="16"/>
  <c r="E559" i="16"/>
  <c r="E558" i="16"/>
  <c r="E557" i="16"/>
  <c r="E556" i="16"/>
  <c r="E555" i="16"/>
  <c r="E553" i="16"/>
  <c r="E552" i="16"/>
  <c r="E551" i="16"/>
  <c r="E550" i="16"/>
  <c r="E549" i="16"/>
  <c r="E548" i="16"/>
  <c r="E547" i="16"/>
  <c r="E546" i="16"/>
  <c r="E545" i="16"/>
  <c r="E544" i="16"/>
  <c r="E543" i="16"/>
  <c r="E542" i="16"/>
  <c r="E541" i="16"/>
  <c r="E540" i="16"/>
  <c r="E539" i="16"/>
  <c r="E538" i="16"/>
  <c r="E537" i="16"/>
  <c r="E536" i="16"/>
  <c r="E535" i="16"/>
  <c r="E534" i="16"/>
  <c r="E533" i="16"/>
  <c r="E532" i="16"/>
  <c r="E531" i="16"/>
  <c r="E530" i="16"/>
  <c r="E529" i="16"/>
  <c r="E528" i="16"/>
  <c r="E527" i="16"/>
  <c r="E526" i="16"/>
  <c r="E525" i="16"/>
  <c r="E523" i="16"/>
  <c r="E522" i="16"/>
  <c r="E521" i="16"/>
  <c r="E520" i="16"/>
  <c r="E519" i="16"/>
  <c r="E517" i="16"/>
  <c r="E516" i="16"/>
  <c r="E515" i="16"/>
  <c r="E514" i="16"/>
  <c r="E513" i="16"/>
  <c r="E511" i="16"/>
  <c r="E510" i="16"/>
  <c r="E509" i="16"/>
  <c r="E508" i="16"/>
  <c r="E507" i="16"/>
  <c r="E505" i="16"/>
  <c r="E504" i="16"/>
  <c r="E502" i="16"/>
  <c r="E501" i="16"/>
  <c r="E500" i="16"/>
  <c r="E499" i="16"/>
  <c r="E498" i="16"/>
  <c r="E497" i="16"/>
  <c r="E496" i="16"/>
  <c r="E495" i="16"/>
  <c r="E494" i="16"/>
  <c r="E493" i="16"/>
  <c r="E492" i="16"/>
  <c r="E491" i="16"/>
  <c r="E490" i="16"/>
  <c r="E489" i="16"/>
  <c r="E488" i="16"/>
  <c r="E487" i="16"/>
  <c r="E486" i="16"/>
  <c r="E485" i="16"/>
  <c r="E484" i="16"/>
  <c r="E483" i="16"/>
  <c r="E481" i="16"/>
  <c r="E480" i="16"/>
  <c r="E479" i="16"/>
  <c r="E478" i="16"/>
  <c r="E477" i="16"/>
  <c r="E476" i="16"/>
  <c r="E475" i="16"/>
  <c r="E474" i="16"/>
  <c r="E473" i="16"/>
  <c r="E472" i="16"/>
  <c r="E471" i="16"/>
  <c r="E470" i="16"/>
  <c r="E469" i="16"/>
  <c r="E468" i="16"/>
  <c r="E467" i="16"/>
  <c r="E466" i="16"/>
  <c r="E465" i="16"/>
  <c r="E464" i="16"/>
  <c r="E463" i="16"/>
  <c r="E462" i="16"/>
  <c r="E461" i="16"/>
  <c r="E460" i="16"/>
  <c r="E459" i="16"/>
  <c r="E458" i="16"/>
  <c r="E457" i="16"/>
  <c r="E456" i="16"/>
  <c r="E455" i="16"/>
  <c r="E454" i="16"/>
  <c r="E453" i="16"/>
  <c r="E452" i="16"/>
  <c r="E451" i="16"/>
  <c r="E450" i="16"/>
  <c r="E449" i="16"/>
  <c r="E448" i="16"/>
  <c r="E447" i="16"/>
  <c r="E445" i="16"/>
  <c r="E444" i="16"/>
  <c r="E443" i="16"/>
  <c r="E442" i="16"/>
  <c r="E441" i="16"/>
  <c r="E440" i="16"/>
  <c r="E439" i="16"/>
  <c r="E438" i="16"/>
  <c r="E437" i="16"/>
  <c r="E436" i="16"/>
  <c r="E435" i="16"/>
  <c r="E434" i="16"/>
  <c r="E433" i="16"/>
  <c r="E432" i="16"/>
  <c r="E431" i="16"/>
  <c r="E430" i="16"/>
  <c r="E429" i="16"/>
  <c r="E428" i="16"/>
  <c r="E427" i="16"/>
  <c r="E426" i="16"/>
  <c r="E425" i="16"/>
  <c r="E424" i="16"/>
  <c r="E423" i="16"/>
  <c r="E422" i="16"/>
  <c r="E421" i="16"/>
  <c r="E420" i="16"/>
  <c r="E419" i="16"/>
  <c r="E418" i="16"/>
  <c r="E417" i="16"/>
  <c r="E416" i="16"/>
  <c r="E415" i="16"/>
  <c r="E414" i="16"/>
  <c r="E412" i="16"/>
  <c r="E411" i="16"/>
  <c r="E410" i="16"/>
  <c r="E409" i="16"/>
  <c r="E408" i="16"/>
  <c r="E407" i="16"/>
  <c r="E406" i="16"/>
  <c r="E405" i="16"/>
  <c r="E404" i="16"/>
  <c r="E403" i="16"/>
  <c r="E402" i="16"/>
  <c r="E401" i="16"/>
  <c r="E400" i="16"/>
  <c r="E399" i="16"/>
  <c r="E398" i="16"/>
  <c r="E397" i="16"/>
  <c r="E396" i="16"/>
  <c r="E395" i="16"/>
  <c r="E394" i="16"/>
  <c r="E393" i="16"/>
  <c r="E392" i="16"/>
  <c r="E391" i="16"/>
  <c r="E390" i="16"/>
  <c r="E389" i="16"/>
  <c r="E388" i="16"/>
  <c r="E387" i="16"/>
  <c r="E386" i="16"/>
  <c r="E385" i="16"/>
  <c r="E384" i="16"/>
  <c r="E383" i="16"/>
  <c r="E382" i="16"/>
  <c r="E381" i="16"/>
  <c r="E379" i="16"/>
  <c r="E378" i="16"/>
  <c r="E377" i="16"/>
  <c r="E376" i="16"/>
  <c r="E375" i="16"/>
  <c r="E374" i="16"/>
  <c r="E373" i="16"/>
  <c r="E372" i="16"/>
  <c r="E371" i="16"/>
  <c r="E370" i="16"/>
  <c r="E368" i="16"/>
  <c r="E367" i="16"/>
  <c r="E366" i="16"/>
  <c r="E365" i="16"/>
  <c r="E364" i="16"/>
  <c r="E362" i="16"/>
  <c r="E361" i="16"/>
  <c r="E360" i="16"/>
  <c r="E359" i="16"/>
  <c r="E358" i="16"/>
  <c r="E356" i="16"/>
  <c r="E355" i="16"/>
  <c r="E354" i="16"/>
  <c r="E353" i="16"/>
  <c r="E352" i="16"/>
  <c r="E351" i="16"/>
  <c r="E350" i="16"/>
  <c r="E349" i="16"/>
  <c r="E348" i="16"/>
  <c r="E347" i="16"/>
  <c r="E346" i="16"/>
  <c r="E345" i="16"/>
  <c r="E344" i="16"/>
  <c r="E343" i="16"/>
  <c r="E342" i="16"/>
  <c r="E341" i="16"/>
  <c r="E340" i="16"/>
  <c r="E339" i="16"/>
  <c r="E338" i="16"/>
  <c r="E337" i="16"/>
  <c r="E336" i="16"/>
  <c r="E335" i="16"/>
  <c r="E334" i="16"/>
  <c r="E333" i="16"/>
  <c r="E332" i="16"/>
  <c r="E331" i="16"/>
  <c r="E330" i="16"/>
  <c r="E329" i="16"/>
  <c r="E328" i="16"/>
  <c r="E327" i="16"/>
  <c r="E326" i="16"/>
  <c r="E325" i="16"/>
  <c r="E324" i="16"/>
  <c r="E323" i="16"/>
  <c r="E322" i="16"/>
  <c r="E321" i="16"/>
  <c r="E320" i="16"/>
  <c r="E318" i="16"/>
  <c r="E317" i="16"/>
  <c r="E316" i="16"/>
  <c r="E315" i="16"/>
  <c r="E314" i="16"/>
  <c r="E313" i="16"/>
  <c r="E312" i="16"/>
  <c r="E311" i="16"/>
  <c r="E310" i="16"/>
  <c r="E309" i="16"/>
  <c r="E308" i="16"/>
  <c r="E307" i="16"/>
  <c r="E306" i="16"/>
  <c r="E305" i="16"/>
  <c r="E304" i="16"/>
  <c r="E303" i="16"/>
  <c r="E302" i="16"/>
  <c r="E301" i="16"/>
  <c r="E300" i="16"/>
  <c r="E299" i="16"/>
  <c r="E298" i="16"/>
  <c r="E297" i="16"/>
  <c r="E296" i="16"/>
  <c r="E295" i="16"/>
  <c r="E294" i="16"/>
  <c r="E293" i="16"/>
  <c r="E292" i="16"/>
  <c r="E291" i="16"/>
  <c r="E290" i="16"/>
  <c r="E289" i="16"/>
  <c r="E288" i="16"/>
  <c r="E287" i="16"/>
  <c r="E286" i="16"/>
  <c r="E285" i="16"/>
  <c r="E284" i="16"/>
  <c r="E283" i="16"/>
  <c r="E282" i="16"/>
  <c r="E281" i="16"/>
  <c r="E280" i="16"/>
  <c r="E279" i="16"/>
  <c r="E278" i="16"/>
  <c r="E277" i="16"/>
  <c r="E276" i="16"/>
  <c r="E275" i="16"/>
  <c r="E274" i="16"/>
  <c r="E273" i="16"/>
  <c r="E272" i="16"/>
  <c r="E271" i="16"/>
  <c r="E270" i="16"/>
  <c r="E269" i="16"/>
  <c r="E268" i="16"/>
  <c r="E267" i="16"/>
  <c r="E266" i="16"/>
  <c r="E265" i="16"/>
  <c r="E264" i="16"/>
  <c r="E263" i="16"/>
  <c r="E262" i="16"/>
  <c r="E261" i="16"/>
  <c r="E260" i="16"/>
  <c r="E259" i="16"/>
  <c r="E258" i="16"/>
  <c r="E257" i="16"/>
  <c r="E256" i="16"/>
  <c r="E255" i="16"/>
  <c r="E254" i="16"/>
  <c r="E253" i="16"/>
  <c r="E252" i="16"/>
  <c r="E251" i="16"/>
  <c r="E250" i="16"/>
  <c r="E249" i="16"/>
  <c r="E248" i="16"/>
  <c r="E247" i="16"/>
  <c r="E245" i="16"/>
  <c r="E244" i="16"/>
  <c r="E243" i="16"/>
  <c r="E242" i="16"/>
  <c r="E241" i="16"/>
  <c r="E240" i="16"/>
  <c r="E239" i="16"/>
  <c r="E238" i="16"/>
  <c r="E237" i="16"/>
  <c r="E236" i="16"/>
  <c r="E235" i="16"/>
  <c r="E234" i="16"/>
  <c r="E233" i="16"/>
  <c r="E232" i="16"/>
  <c r="E231" i="16"/>
  <c r="E230" i="16"/>
  <c r="E229" i="16"/>
  <c r="E228" i="16"/>
  <c r="E227" i="16"/>
  <c r="E226" i="16"/>
  <c r="E225" i="16"/>
  <c r="E224" i="16"/>
  <c r="E223" i="16"/>
  <c r="E222" i="16"/>
  <c r="E221" i="16"/>
  <c r="E219" i="16"/>
  <c r="E218" i="16"/>
  <c r="E217" i="16"/>
  <c r="E216" i="16"/>
  <c r="E215" i="16"/>
  <c r="E213" i="16"/>
  <c r="E212" i="16"/>
  <c r="E211" i="16"/>
  <c r="E210" i="16"/>
  <c r="E209" i="16"/>
  <c r="E208" i="16"/>
  <c r="E207" i="16"/>
  <c r="E206" i="16"/>
  <c r="E205" i="16"/>
  <c r="E204" i="16"/>
  <c r="E203" i="16"/>
  <c r="E202" i="16"/>
  <c r="E201" i="16"/>
  <c r="E200" i="16"/>
  <c r="E199" i="16"/>
  <c r="E197" i="16"/>
  <c r="E196" i="16"/>
  <c r="E195" i="16"/>
  <c r="E194" i="16"/>
  <c r="E193" i="16"/>
  <c r="E191" i="16"/>
  <c r="E190" i="16"/>
  <c r="E189" i="16"/>
  <c r="E188" i="16"/>
  <c r="E187" i="16"/>
  <c r="E185" i="16"/>
  <c r="E184" i="16"/>
  <c r="E183" i="16"/>
  <c r="E182" i="16"/>
  <c r="E181" i="16"/>
  <c r="E180" i="16"/>
  <c r="E179" i="16"/>
  <c r="E178" i="16"/>
  <c r="E177" i="16"/>
  <c r="E176" i="16"/>
  <c r="E175" i="16"/>
  <c r="E174" i="16"/>
  <c r="E173" i="16"/>
  <c r="E172" i="16"/>
  <c r="E171" i="16"/>
  <c r="E170" i="16"/>
  <c r="E169" i="16"/>
  <c r="E168" i="16"/>
  <c r="E167" i="16"/>
  <c r="E166" i="16"/>
  <c r="E165" i="16"/>
  <c r="E164" i="16"/>
  <c r="E163" i="16"/>
  <c r="E162" i="16"/>
  <c r="E161" i="16"/>
  <c r="E159" i="16"/>
  <c r="E158" i="16"/>
  <c r="E157" i="16"/>
  <c r="E156" i="16"/>
  <c r="E155" i="16"/>
  <c r="E154" i="16"/>
  <c r="E153" i="16"/>
  <c r="E152" i="16"/>
  <c r="E151" i="16"/>
  <c r="E150" i="16"/>
  <c r="E149" i="16"/>
  <c r="E148" i="16"/>
  <c r="E146" i="16"/>
  <c r="E145" i="16"/>
  <c r="E144" i="16"/>
  <c r="E143" i="16"/>
  <c r="E142" i="16"/>
  <c r="E140" i="16"/>
  <c r="E139" i="16"/>
  <c r="E138" i="16"/>
  <c r="E137" i="16"/>
  <c r="E136" i="16"/>
  <c r="E135" i="16"/>
  <c r="E134" i="16"/>
  <c r="E133" i="16"/>
  <c r="E132" i="16"/>
  <c r="E131" i="16"/>
  <c r="E130" i="16"/>
  <c r="E129" i="16"/>
  <c r="E128" i="16"/>
  <c r="E127" i="16"/>
  <c r="E126" i="16"/>
  <c r="E125" i="16"/>
  <c r="E124" i="16"/>
  <c r="E123" i="16"/>
  <c r="E122" i="16"/>
  <c r="E121" i="16"/>
  <c r="E119" i="16"/>
  <c r="E118" i="16"/>
  <c r="E117" i="16"/>
  <c r="E116" i="16"/>
  <c r="E115" i="16"/>
  <c r="E114" i="16"/>
  <c r="E113" i="16"/>
  <c r="E112" i="16"/>
  <c r="E111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8" i="16"/>
  <c r="E87" i="16"/>
  <c r="E85" i="16"/>
  <c r="E84" i="16"/>
  <c r="E83" i="16"/>
  <c r="E82" i="16"/>
  <c r="E81" i="16"/>
  <c r="E80" i="16"/>
  <c r="E79" i="16"/>
  <c r="E78" i="16"/>
  <c r="E77" i="16"/>
  <c r="E76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8" i="16"/>
  <c r="E57" i="16"/>
  <c r="E56" i="16"/>
  <c r="E55" i="16"/>
  <c r="E54" i="16"/>
  <c r="E53" i="16"/>
  <c r="E52" i="16"/>
  <c r="E51" i="16"/>
  <c r="E50" i="16"/>
  <c r="E49" i="16"/>
  <c r="E47" i="16"/>
  <c r="E46" i="16"/>
  <c r="E45" i="16"/>
  <c r="E44" i="16"/>
  <c r="E43" i="16"/>
  <c r="E41" i="16"/>
  <c r="E40" i="16"/>
  <c r="E38" i="16"/>
  <c r="E37" i="16"/>
  <c r="E36" i="16"/>
  <c r="E35" i="16"/>
  <c r="E34" i="16"/>
  <c r="E32" i="16"/>
  <c r="E31" i="16"/>
  <c r="E30" i="16"/>
  <c r="E29" i="16"/>
  <c r="E28" i="16"/>
  <c r="E26" i="16"/>
  <c r="E25" i="16"/>
  <c r="E24" i="16"/>
  <c r="E23" i="16"/>
  <c r="E22" i="16"/>
  <c r="E20" i="16"/>
  <c r="E19" i="16"/>
  <c r="E18" i="16"/>
  <c r="E17" i="16"/>
  <c r="E16" i="16"/>
  <c r="E14" i="16"/>
  <c r="E13" i="16"/>
  <c r="E12" i="16"/>
  <c r="E11" i="16"/>
  <c r="E10" i="16"/>
  <c r="E8" i="16"/>
  <c r="E7" i="16"/>
  <c r="E6" i="16"/>
  <c r="E5" i="16"/>
  <c r="B6" i="21" a="1"/>
  <c r="B6" i="21" s="1"/>
  <c r="B7" i="21" s="1" a="1"/>
  <c r="B7" i="21" s="1"/>
  <c r="I7" i="21" s="1"/>
  <c r="W10" i="23" l="1"/>
  <c r="Q10" i="23"/>
  <c r="K10" i="23"/>
  <c r="AY10" i="23"/>
  <c r="AZ10" i="23" s="1"/>
  <c r="L10" i="23"/>
  <c r="M10" i="23" s="1"/>
  <c r="AX10" i="23"/>
  <c r="AS10" i="23"/>
  <c r="AT10" i="23" s="1"/>
  <c r="AR10" i="23"/>
  <c r="AM10" i="23"/>
  <c r="AN10" i="23" s="1"/>
  <c r="AG10" i="23"/>
  <c r="AH10" i="23" s="1"/>
  <c r="AA10" i="23"/>
  <c r="AB10" i="23" s="1"/>
  <c r="AV10" i="23"/>
  <c r="AW10" i="23" s="1"/>
  <c r="AU10" i="23"/>
  <c r="AJ10" i="23"/>
  <c r="AK10" i="23" s="1"/>
  <c r="AI10" i="23"/>
  <c r="X10" i="23"/>
  <c r="Y10" i="23" s="1"/>
  <c r="AL10" i="23"/>
  <c r="Z10" i="23"/>
  <c r="O10" i="23"/>
  <c r="P10" i="23" s="1"/>
  <c r="N10" i="23"/>
  <c r="AP10" i="23"/>
  <c r="AQ10" i="23" s="1"/>
  <c r="AF10" i="23"/>
  <c r="AD10" i="23"/>
  <c r="AE10" i="23" s="1"/>
  <c r="AC10" i="23"/>
  <c r="U10" i="23"/>
  <c r="V10" i="23" s="1"/>
  <c r="AO10" i="23"/>
  <c r="R10" i="23"/>
  <c r="S10" i="23" s="1"/>
  <c r="T10" i="23"/>
  <c r="AF10" i="25"/>
  <c r="AY10" i="25"/>
  <c r="AZ10" i="25" s="1"/>
  <c r="AX10" i="25"/>
  <c r="AV10" i="25"/>
  <c r="AW10" i="25" s="1"/>
  <c r="AU10" i="25"/>
  <c r="AR10" i="25"/>
  <c r="AC10" i="25"/>
  <c r="X10" i="25"/>
  <c r="Y10" i="25" s="1"/>
  <c r="W10" i="25"/>
  <c r="R10" i="25"/>
  <c r="S10" i="25" s="1"/>
  <c r="Q10" i="25"/>
  <c r="AP10" i="25"/>
  <c r="AQ10" i="25" s="1"/>
  <c r="K10" i="25"/>
  <c r="AO10" i="25"/>
  <c r="L10" i="25"/>
  <c r="M10" i="25" s="1"/>
  <c r="AL10" i="25"/>
  <c r="AI10" i="25"/>
  <c r="AA10" i="25"/>
  <c r="AB10" i="25" s="1"/>
  <c r="AS10" i="25"/>
  <c r="AT10" i="25" s="1"/>
  <c r="AG10" i="25"/>
  <c r="AH10" i="25" s="1"/>
  <c r="AD10" i="25"/>
  <c r="AE10" i="25" s="1"/>
  <c r="U10" i="25"/>
  <c r="V10" i="25" s="1"/>
  <c r="Z10" i="25"/>
  <c r="T10" i="25"/>
  <c r="AM10" i="25"/>
  <c r="AN10" i="25" s="1"/>
  <c r="O10" i="25"/>
  <c r="P10" i="25" s="1"/>
  <c r="N10" i="25"/>
  <c r="AJ10" i="25"/>
  <c r="AK10" i="25" s="1"/>
  <c r="H10" i="25"/>
  <c r="I10" i="25" a="1"/>
  <c r="I10" i="25" s="1"/>
  <c r="B12" i="25" a="1"/>
  <c r="B12" i="25" s="1"/>
  <c r="C11" i="25" a="1"/>
  <c r="C11" i="25" s="1"/>
  <c r="G11" i="25" a="1"/>
  <c r="G11" i="25" s="1"/>
  <c r="N4" i="25"/>
  <c r="Q4" i="25"/>
  <c r="J9" i="25"/>
  <c r="I10" i="23" a="1"/>
  <c r="I10" i="23" s="1"/>
  <c r="J10" i="23" s="1"/>
  <c r="H10" i="23"/>
  <c r="G11" i="23" a="1"/>
  <c r="G11" i="23" s="1"/>
  <c r="C13" i="23" a="1"/>
  <c r="C13" i="23" s="1"/>
  <c r="C14" i="23" s="1" a="1"/>
  <c r="C14" i="23" s="1"/>
  <c r="B11" i="23" a="1"/>
  <c r="B11" i="23" s="1"/>
  <c r="J9" i="23"/>
  <c r="D7" i="21"/>
  <c r="C7" i="21"/>
  <c r="F7" i="21"/>
  <c r="G7" i="21"/>
  <c r="J7" i="21"/>
  <c r="B8" i="21" a="1"/>
  <c r="B8" i="21" s="1"/>
  <c r="L7" i="21" l="1"/>
  <c r="M7" i="21"/>
  <c r="AY11" i="23"/>
  <c r="AZ11" i="23" s="1"/>
  <c r="AX11" i="23"/>
  <c r="AS11" i="23"/>
  <c r="AT11" i="23" s="1"/>
  <c r="AR11" i="23"/>
  <c r="AM11" i="23"/>
  <c r="AN11" i="23" s="1"/>
  <c r="AG11" i="23"/>
  <c r="AH11" i="23" s="1"/>
  <c r="AA11" i="23"/>
  <c r="AB11" i="23" s="1"/>
  <c r="AL11" i="23"/>
  <c r="AF11" i="23"/>
  <c r="Z11" i="23"/>
  <c r="U11" i="23"/>
  <c r="V11" i="23" s="1"/>
  <c r="O11" i="23"/>
  <c r="P11" i="23" s="1"/>
  <c r="K11" i="23"/>
  <c r="T11" i="23"/>
  <c r="N11" i="23"/>
  <c r="L11" i="23"/>
  <c r="M11" i="23" s="1"/>
  <c r="AO11" i="23"/>
  <c r="AJ11" i="23"/>
  <c r="AK11" i="23" s="1"/>
  <c r="AD11" i="23"/>
  <c r="AE11" i="23" s="1"/>
  <c r="AU11" i="23"/>
  <c r="AI11" i="23"/>
  <c r="X11" i="23"/>
  <c r="Y11" i="23" s="1"/>
  <c r="W11" i="23"/>
  <c r="AP11" i="23"/>
  <c r="AQ11" i="23" s="1"/>
  <c r="AV11" i="23"/>
  <c r="AW11" i="23" s="1"/>
  <c r="AC11" i="23"/>
  <c r="R11" i="23"/>
  <c r="S11" i="23" s="1"/>
  <c r="Q11" i="23"/>
  <c r="AY11" i="25"/>
  <c r="AZ11" i="25" s="1"/>
  <c r="AX11" i="25"/>
  <c r="AV11" i="25"/>
  <c r="AW11" i="25" s="1"/>
  <c r="AP11" i="25"/>
  <c r="AQ11" i="25" s="1"/>
  <c r="AJ11" i="25"/>
  <c r="AK11" i="25" s="1"/>
  <c r="AU11" i="25"/>
  <c r="AO11" i="25"/>
  <c r="X11" i="25"/>
  <c r="Y11" i="25" s="1"/>
  <c r="W11" i="25"/>
  <c r="R11" i="25"/>
  <c r="S11" i="25" s="1"/>
  <c r="Q11" i="25"/>
  <c r="AM11" i="25"/>
  <c r="AN11" i="25" s="1"/>
  <c r="AL11" i="25"/>
  <c r="AI11" i="25"/>
  <c r="AA11" i="25"/>
  <c r="AB11" i="25" s="1"/>
  <c r="U11" i="25"/>
  <c r="V11" i="25" s="1"/>
  <c r="AR11" i="25"/>
  <c r="AF11" i="25"/>
  <c r="AC11" i="25"/>
  <c r="Z11" i="25"/>
  <c r="O11" i="25"/>
  <c r="P11" i="25" s="1"/>
  <c r="N11" i="25"/>
  <c r="AD11" i="25"/>
  <c r="AE11" i="25" s="1"/>
  <c r="K11" i="25"/>
  <c r="L11" i="25"/>
  <c r="M11" i="25" s="1"/>
  <c r="AG11" i="25"/>
  <c r="AH11" i="25" s="1"/>
  <c r="AS11" i="25"/>
  <c r="AT11" i="25" s="1"/>
  <c r="T11" i="25"/>
  <c r="H11" i="25"/>
  <c r="I11" i="25" a="1"/>
  <c r="I11" i="25" s="1"/>
  <c r="J11" i="25" s="1"/>
  <c r="C12" i="25" a="1"/>
  <c r="C12" i="25" s="1"/>
  <c r="B13" i="25" a="1"/>
  <c r="B13" i="25" s="1"/>
  <c r="G12" i="25" a="1"/>
  <c r="G12" i="25" s="1"/>
  <c r="J10" i="25"/>
  <c r="T4" i="25"/>
  <c r="I11" i="23" a="1"/>
  <c r="I11" i="23" s="1"/>
  <c r="J11" i="23" s="1"/>
  <c r="H11" i="23"/>
  <c r="G12" i="23" a="1"/>
  <c r="G12" i="23" s="1"/>
  <c r="C15" i="23" a="1"/>
  <c r="C15" i="23" s="1"/>
  <c r="C16" i="23" s="1" a="1"/>
  <c r="C16" i="23" s="1"/>
  <c r="C17" i="23" s="1" a="1"/>
  <c r="C17" i="23" s="1"/>
  <c r="B12" i="23" a="1"/>
  <c r="B12" i="23" s="1"/>
  <c r="Q4" i="23"/>
  <c r="G8" i="21"/>
  <c r="F8" i="21"/>
  <c r="I8" i="21"/>
  <c r="C8" i="21"/>
  <c r="L8" i="21" s="1"/>
  <c r="J8" i="21"/>
  <c r="D8" i="21"/>
  <c r="B9" i="21" a="1"/>
  <c r="B9" i="21" s="1"/>
  <c r="M8" i="21" l="1"/>
  <c r="AR12" i="23"/>
  <c r="AM12" i="23"/>
  <c r="AN12" i="23" s="1"/>
  <c r="AG12" i="23"/>
  <c r="AH12" i="23" s="1"/>
  <c r="AA12" i="23"/>
  <c r="AB12" i="23" s="1"/>
  <c r="AL12" i="23"/>
  <c r="AF12" i="23"/>
  <c r="Z12" i="23"/>
  <c r="U12" i="23"/>
  <c r="V12" i="23" s="1"/>
  <c r="O12" i="23"/>
  <c r="P12" i="23" s="1"/>
  <c r="T12" i="23"/>
  <c r="N12" i="23"/>
  <c r="AV12" i="23"/>
  <c r="AW12" i="23" s="1"/>
  <c r="W12" i="23"/>
  <c r="Q12" i="23"/>
  <c r="AI12" i="23"/>
  <c r="X12" i="23"/>
  <c r="Y12" i="23" s="1"/>
  <c r="AY12" i="23"/>
  <c r="AZ12" i="23" s="1"/>
  <c r="AX12" i="23"/>
  <c r="AP12" i="23"/>
  <c r="AQ12" i="23" s="1"/>
  <c r="AO12" i="23"/>
  <c r="AD12" i="23"/>
  <c r="AE12" i="23" s="1"/>
  <c r="AC12" i="23"/>
  <c r="R12" i="23"/>
  <c r="S12" i="23" s="1"/>
  <c r="AU12" i="23"/>
  <c r="K12" i="23"/>
  <c r="L12" i="23"/>
  <c r="M12" i="23" s="1"/>
  <c r="AS12" i="23"/>
  <c r="AT12" i="23" s="1"/>
  <c r="AJ12" i="23"/>
  <c r="AK12" i="23" s="1"/>
  <c r="AY12" i="25"/>
  <c r="AZ12" i="25" s="1"/>
  <c r="AV12" i="25"/>
  <c r="AW12" i="25" s="1"/>
  <c r="AP12" i="25"/>
  <c r="AQ12" i="25" s="1"/>
  <c r="AJ12" i="25"/>
  <c r="AK12" i="25" s="1"/>
  <c r="AX12" i="25"/>
  <c r="AU12" i="25"/>
  <c r="AO12" i="25"/>
  <c r="AI12" i="25"/>
  <c r="AD12" i="25"/>
  <c r="AE12" i="25" s="1"/>
  <c r="AC12" i="25"/>
  <c r="Q12" i="25"/>
  <c r="AM12" i="25"/>
  <c r="AN12" i="25" s="1"/>
  <c r="AL12" i="25"/>
  <c r="AA12" i="25"/>
  <c r="AB12" i="25" s="1"/>
  <c r="U12" i="25"/>
  <c r="V12" i="25" s="1"/>
  <c r="Z12" i="25"/>
  <c r="T12" i="25"/>
  <c r="O12" i="25"/>
  <c r="P12" i="25" s="1"/>
  <c r="N12" i="25"/>
  <c r="AR12" i="25"/>
  <c r="AF12" i="25"/>
  <c r="X12" i="25"/>
  <c r="Y12" i="25" s="1"/>
  <c r="W12" i="25"/>
  <c r="AG12" i="25"/>
  <c r="AH12" i="25" s="1"/>
  <c r="K12" i="25"/>
  <c r="L12" i="25"/>
  <c r="M12" i="25" s="1"/>
  <c r="AS12" i="25"/>
  <c r="AT12" i="25" s="1"/>
  <c r="R12" i="25"/>
  <c r="S12" i="25" s="1"/>
  <c r="I12" i="25" a="1"/>
  <c r="I12" i="25" s="1"/>
  <c r="J12" i="25" s="1"/>
  <c r="H12" i="25"/>
  <c r="B14" i="25" a="1"/>
  <c r="B14" i="25" s="1"/>
  <c r="C13" i="25" a="1"/>
  <c r="C13" i="25" s="1"/>
  <c r="G13" i="25" a="1"/>
  <c r="G13" i="25" s="1"/>
  <c r="W4" i="25"/>
  <c r="I12" i="23" a="1"/>
  <c r="I12" i="23" s="1"/>
  <c r="J12" i="23" s="1"/>
  <c r="H12" i="23"/>
  <c r="G13" i="23" a="1"/>
  <c r="G13" i="23" s="1"/>
  <c r="C18" i="23" a="1"/>
  <c r="C18" i="23" s="1"/>
  <c r="C19" i="23" s="1" a="1"/>
  <c r="C19" i="23" s="1"/>
  <c r="C20" i="23" s="1" a="1"/>
  <c r="C20" i="23" s="1"/>
  <c r="C21" i="23" s="1" a="1"/>
  <c r="C21" i="23" s="1"/>
  <c r="C22" i="23" s="1" a="1"/>
  <c r="C22" i="23" s="1"/>
  <c r="C23" i="23" s="1" a="1"/>
  <c r="C23" i="23" s="1"/>
  <c r="C24" i="23" s="1" a="1"/>
  <c r="C24" i="23" s="1"/>
  <c r="C25" i="23" s="1" a="1"/>
  <c r="C25" i="23" s="1"/>
  <c r="C26" i="23" s="1" a="1"/>
  <c r="C26" i="23" s="1"/>
  <c r="C27" i="23" s="1" a="1"/>
  <c r="C27" i="23" s="1"/>
  <c r="C28" i="23" s="1" a="1"/>
  <c r="C28" i="23" s="1"/>
  <c r="C29" i="23" s="1" a="1"/>
  <c r="C29" i="23" s="1"/>
  <c r="C30" i="23" s="1" a="1"/>
  <c r="C30" i="23" s="1"/>
  <c r="C31" i="23" s="1" a="1"/>
  <c r="C31" i="23" s="1"/>
  <c r="C32" i="23" s="1" a="1"/>
  <c r="C32" i="23" s="1"/>
  <c r="C33" i="23" s="1" a="1"/>
  <c r="C33" i="23" s="1"/>
  <c r="C34" i="23" s="1" a="1"/>
  <c r="C34" i="23" s="1"/>
  <c r="C35" i="23" s="1" a="1"/>
  <c r="C35" i="23" s="1"/>
  <c r="C36" i="23" s="1" a="1"/>
  <c r="C36" i="23" s="1"/>
  <c r="C37" i="23" s="1" a="1"/>
  <c r="C37" i="23" s="1"/>
  <c r="C38" i="23" s="1" a="1"/>
  <c r="C38" i="23" s="1"/>
  <c r="C39" i="23" s="1" a="1"/>
  <c r="C39" i="23" s="1"/>
  <c r="C40" i="23" s="1" a="1"/>
  <c r="C40" i="23" s="1"/>
  <c r="B13" i="23" a="1"/>
  <c r="B13" i="23" s="1"/>
  <c r="B14" i="23" s="1" a="1"/>
  <c r="B14" i="23" s="1"/>
  <c r="B15" i="23" s="1" a="1"/>
  <c r="B15" i="23" s="1"/>
  <c r="B16" i="23" s="1" a="1"/>
  <c r="B16" i="23" s="1"/>
  <c r="B17" i="23" s="1" a="1"/>
  <c r="B17" i="23" s="1"/>
  <c r="T4" i="23"/>
  <c r="J9" i="21"/>
  <c r="D9" i="21"/>
  <c r="F9" i="21"/>
  <c r="G9" i="21"/>
  <c r="I9" i="21"/>
  <c r="C9" i="21"/>
  <c r="B10" i="21" a="1"/>
  <c r="B10" i="21" s="1"/>
  <c r="L9" i="21" l="1"/>
  <c r="M9" i="21"/>
  <c r="T13" i="23"/>
  <c r="N13" i="23"/>
  <c r="AV13" i="23"/>
  <c r="AW13" i="23" s="1"/>
  <c r="AU13" i="23"/>
  <c r="AP13" i="23"/>
  <c r="AQ13" i="23" s="1"/>
  <c r="AO13" i="23"/>
  <c r="AJ13" i="23"/>
  <c r="AK13" i="23" s="1"/>
  <c r="AD13" i="23"/>
  <c r="AE13" i="23" s="1"/>
  <c r="AY13" i="23"/>
  <c r="AZ13" i="23" s="1"/>
  <c r="L13" i="23"/>
  <c r="M13" i="23" s="1"/>
  <c r="K13" i="23"/>
  <c r="AX13" i="23"/>
  <c r="AM13" i="23"/>
  <c r="AN13" i="23" s="1"/>
  <c r="AA13" i="23"/>
  <c r="AB13" i="23" s="1"/>
  <c r="AL13" i="23"/>
  <c r="Z13" i="23"/>
  <c r="O13" i="23"/>
  <c r="P13" i="23" s="1"/>
  <c r="AC13" i="23"/>
  <c r="R13" i="23"/>
  <c r="S13" i="23" s="1"/>
  <c r="Q13" i="23"/>
  <c r="AS13" i="23"/>
  <c r="AT13" i="23" s="1"/>
  <c r="AI13" i="23"/>
  <c r="AR13" i="23"/>
  <c r="AG13" i="23"/>
  <c r="AH13" i="23" s="1"/>
  <c r="X13" i="23"/>
  <c r="Y13" i="23" s="1"/>
  <c r="AF13" i="23"/>
  <c r="W13" i="23"/>
  <c r="U13" i="23"/>
  <c r="V13" i="23" s="1"/>
  <c r="AC13" i="25"/>
  <c r="L13" i="25"/>
  <c r="M13" i="25" s="1"/>
  <c r="AM13" i="25"/>
  <c r="AN13" i="25" s="1"/>
  <c r="AL13" i="25"/>
  <c r="AA13" i="25"/>
  <c r="AB13" i="25" s="1"/>
  <c r="U13" i="25"/>
  <c r="V13" i="25" s="1"/>
  <c r="AP13" i="25"/>
  <c r="AQ13" i="25" s="1"/>
  <c r="Z13" i="25"/>
  <c r="T13" i="25"/>
  <c r="O13" i="25"/>
  <c r="P13" i="25" s="1"/>
  <c r="AO13" i="25"/>
  <c r="AJ13" i="25"/>
  <c r="AK13" i="25" s="1"/>
  <c r="N13" i="25"/>
  <c r="AS13" i="25"/>
  <c r="AT13" i="25" s="1"/>
  <c r="AI13" i="25"/>
  <c r="AG13" i="25"/>
  <c r="AH13" i="25" s="1"/>
  <c r="AY13" i="25"/>
  <c r="AZ13" i="25" s="1"/>
  <c r="AR13" i="25"/>
  <c r="AF13" i="25"/>
  <c r="AU13" i="25"/>
  <c r="AD13" i="25"/>
  <c r="AE13" i="25" s="1"/>
  <c r="X13" i="25"/>
  <c r="Y13" i="25" s="1"/>
  <c r="Q13" i="25"/>
  <c r="AX13" i="25"/>
  <c r="W13" i="25"/>
  <c r="AV13" i="25"/>
  <c r="AW13" i="25" s="1"/>
  <c r="K13" i="25"/>
  <c r="R13" i="25"/>
  <c r="S13" i="25" s="1"/>
  <c r="I13" i="25" a="1"/>
  <c r="I13" i="25" s="1"/>
  <c r="J13" i="25" s="1"/>
  <c r="H13" i="25"/>
  <c r="C14" i="25" a="1"/>
  <c r="C14" i="25" s="1"/>
  <c r="C15" i="25" s="1" a="1"/>
  <c r="C15" i="25" s="1"/>
  <c r="C16" i="25" s="1" a="1"/>
  <c r="C16" i="25" s="1"/>
  <c r="C17" i="25" s="1" a="1"/>
  <c r="C17" i="25" s="1"/>
  <c r="C18" i="25" s="1" a="1"/>
  <c r="C18" i="25" s="1"/>
  <c r="C19" i="25" s="1" a="1"/>
  <c r="C19" i="25" s="1"/>
  <c r="C20" i="25" s="1" a="1"/>
  <c r="C20" i="25" s="1"/>
  <c r="C21" i="25" s="1" a="1"/>
  <c r="C21" i="25" s="1"/>
  <c r="C22" i="25" s="1" a="1"/>
  <c r="C22" i="25" s="1"/>
  <c r="C23" i="25" s="1" a="1"/>
  <c r="C23" i="25" s="1"/>
  <c r="C24" i="25" s="1" a="1"/>
  <c r="C24" i="25" s="1"/>
  <c r="C25" i="25" s="1" a="1"/>
  <c r="C25" i="25" s="1"/>
  <c r="C26" i="25" s="1" a="1"/>
  <c r="C26" i="25" s="1"/>
  <c r="C27" i="25" s="1" a="1"/>
  <c r="C27" i="25" s="1"/>
  <c r="B15" i="25" a="1"/>
  <c r="B15" i="25" s="1"/>
  <c r="B16" i="25" s="1" a="1"/>
  <c r="B16" i="25" s="1"/>
  <c r="B17" i="25" s="1" a="1"/>
  <c r="B17" i="25" s="1"/>
  <c r="B18" i="25" s="1" a="1"/>
  <c r="B18" i="25" s="1"/>
  <c r="B19" i="25" s="1" a="1"/>
  <c r="B19" i="25" s="1"/>
  <c r="B20" i="25" s="1" a="1"/>
  <c r="B20" i="25" s="1"/>
  <c r="B21" i="25" s="1" a="1"/>
  <c r="B21" i="25" s="1"/>
  <c r="B22" i="25" s="1" a="1"/>
  <c r="B22" i="25" s="1"/>
  <c r="B23" i="25" s="1" a="1"/>
  <c r="B23" i="25" s="1"/>
  <c r="B24" i="25" s="1" a="1"/>
  <c r="B24" i="25" s="1"/>
  <c r="B25" i="25" s="1" a="1"/>
  <c r="B25" i="25" s="1"/>
  <c r="B26" i="25" s="1" a="1"/>
  <c r="B26" i="25" s="1"/>
  <c r="B27" i="25" s="1" a="1"/>
  <c r="B27" i="25" s="1"/>
  <c r="B28" i="25" s="1" a="1"/>
  <c r="B28" i="25" s="1"/>
  <c r="B29" i="25" s="1" a="1"/>
  <c r="B29" i="25" s="1"/>
  <c r="B30" i="25" s="1" a="1"/>
  <c r="B30" i="25" s="1"/>
  <c r="B31" i="25" s="1" a="1"/>
  <c r="B31" i="25" s="1"/>
  <c r="B32" i="25" s="1" a="1"/>
  <c r="B32" i="25" s="1"/>
  <c r="B33" i="25" s="1" a="1"/>
  <c r="B33" i="25" s="1"/>
  <c r="B34" i="25" s="1" a="1"/>
  <c r="B34" i="25" s="1"/>
  <c r="B35" i="25" s="1" a="1"/>
  <c r="B35" i="25" s="1"/>
  <c r="B36" i="25" s="1" a="1"/>
  <c r="B36" i="25" s="1"/>
  <c r="B37" i="25" s="1" a="1"/>
  <c r="B37" i="25" s="1"/>
  <c r="B38" i="25" s="1" a="1"/>
  <c r="B38" i="25" s="1"/>
  <c r="B39" i="25" s="1" a="1"/>
  <c r="B39" i="25" s="1"/>
  <c r="B40" i="25" s="1" a="1"/>
  <c r="B40" i="25" s="1"/>
  <c r="G14" i="25" a="1"/>
  <c r="G14" i="25" s="1"/>
  <c r="Z4" i="25"/>
  <c r="I13" i="23" a="1"/>
  <c r="I13" i="23" s="1"/>
  <c r="J13" i="23" s="1"/>
  <c r="H13" i="23"/>
  <c r="G14" i="23" a="1"/>
  <c r="G14" i="23" s="1"/>
  <c r="B18" i="23" a="1"/>
  <c r="B18" i="23" s="1"/>
  <c r="B19" i="23" s="1" a="1"/>
  <c r="B19" i="23" s="1"/>
  <c r="B20" i="23" s="1" a="1"/>
  <c r="B20" i="23" s="1"/>
  <c r="B21" i="23" s="1" a="1"/>
  <c r="B21" i="23" s="1"/>
  <c r="B22" i="23" s="1" a="1"/>
  <c r="B22" i="23" s="1"/>
  <c r="B23" i="23" s="1" a="1"/>
  <c r="B23" i="23" s="1"/>
  <c r="B24" i="23" s="1" a="1"/>
  <c r="B24" i="23" s="1"/>
  <c r="B25" i="23" s="1" a="1"/>
  <c r="B25" i="23" s="1"/>
  <c r="B26" i="23" s="1" a="1"/>
  <c r="B26" i="23" s="1"/>
  <c r="B27" i="23" s="1" a="1"/>
  <c r="B27" i="23" s="1"/>
  <c r="B28" i="23" s="1" a="1"/>
  <c r="B28" i="23" s="1"/>
  <c r="B29" i="23" s="1" a="1"/>
  <c r="B29" i="23" s="1"/>
  <c r="B30" i="23" s="1" a="1"/>
  <c r="B30" i="23" s="1"/>
  <c r="B31" i="23" s="1" a="1"/>
  <c r="B31" i="23" s="1"/>
  <c r="B32" i="23" s="1" a="1"/>
  <c r="B32" i="23" s="1"/>
  <c r="B33" i="23" s="1" a="1"/>
  <c r="B33" i="23" s="1"/>
  <c r="B34" i="23" s="1" a="1"/>
  <c r="B34" i="23" s="1"/>
  <c r="B35" i="23" s="1" a="1"/>
  <c r="B35" i="23" s="1"/>
  <c r="B36" i="23" s="1" a="1"/>
  <c r="B36" i="23" s="1"/>
  <c r="B37" i="23" s="1" a="1"/>
  <c r="B37" i="23" s="1"/>
  <c r="B38" i="23" s="1" a="1"/>
  <c r="B38" i="23" s="1"/>
  <c r="B39" i="23" s="1" a="1"/>
  <c r="B39" i="23" s="1"/>
  <c r="B40" i="23" s="1" a="1"/>
  <c r="B40" i="23" s="1"/>
  <c r="Z4" i="23"/>
  <c r="W4" i="23"/>
  <c r="I10" i="21"/>
  <c r="C10" i="21"/>
  <c r="J10" i="21"/>
  <c r="D10" i="21"/>
  <c r="F10" i="21"/>
  <c r="G10" i="21"/>
  <c r="B11" i="21" a="1"/>
  <c r="B11" i="21" s="1"/>
  <c r="L10" i="21" l="1"/>
  <c r="M10" i="21"/>
  <c r="AS14" i="25"/>
  <c r="AT14" i="25" s="1"/>
  <c r="AM14" i="25"/>
  <c r="AN14" i="25" s="1"/>
  <c r="AR14" i="25"/>
  <c r="AL14" i="25"/>
  <c r="AA14" i="25"/>
  <c r="AB14" i="25" s="1"/>
  <c r="U14" i="25"/>
  <c r="V14" i="25" s="1"/>
  <c r="AP14" i="25"/>
  <c r="AQ14" i="25" s="1"/>
  <c r="Z14" i="25"/>
  <c r="T14" i="25"/>
  <c r="O14" i="25"/>
  <c r="P14" i="25" s="1"/>
  <c r="K14" i="25"/>
  <c r="AO14" i="25"/>
  <c r="AJ14" i="25"/>
  <c r="AK14" i="25" s="1"/>
  <c r="N14" i="25"/>
  <c r="L14" i="25"/>
  <c r="M14" i="25" s="1"/>
  <c r="AI14" i="25"/>
  <c r="AG14" i="25"/>
  <c r="AH14" i="25" s="1"/>
  <c r="AY14" i="25"/>
  <c r="AZ14" i="25" s="1"/>
  <c r="AF14" i="25"/>
  <c r="AX14" i="25"/>
  <c r="AV14" i="25"/>
  <c r="AW14" i="25" s="1"/>
  <c r="AU14" i="25"/>
  <c r="AD14" i="25"/>
  <c r="AE14" i="25" s="1"/>
  <c r="X14" i="25"/>
  <c r="Y14" i="25" s="1"/>
  <c r="W14" i="25"/>
  <c r="AC14" i="25"/>
  <c r="R14" i="25"/>
  <c r="S14" i="25" s="1"/>
  <c r="Q14" i="25"/>
  <c r="AV14" i="23"/>
  <c r="AW14" i="23" s="1"/>
  <c r="AU14" i="23"/>
  <c r="AP14" i="23"/>
  <c r="AQ14" i="23" s="1"/>
  <c r="AO14" i="23"/>
  <c r="AJ14" i="23"/>
  <c r="AK14" i="23" s="1"/>
  <c r="AD14" i="23"/>
  <c r="AE14" i="23" s="1"/>
  <c r="AI14" i="23"/>
  <c r="AC14" i="23"/>
  <c r="X14" i="23"/>
  <c r="Y14" i="23" s="1"/>
  <c r="R14" i="23"/>
  <c r="S14" i="23" s="1"/>
  <c r="W14" i="23"/>
  <c r="Q14" i="23"/>
  <c r="AR14" i="23"/>
  <c r="AM14" i="23"/>
  <c r="AN14" i="23" s="1"/>
  <c r="AG14" i="23"/>
  <c r="AH14" i="23" s="1"/>
  <c r="AA14" i="23"/>
  <c r="AB14" i="23" s="1"/>
  <c r="AX14" i="23"/>
  <c r="AL14" i="23"/>
  <c r="Z14" i="23"/>
  <c r="O14" i="23"/>
  <c r="P14" i="23" s="1"/>
  <c r="K14" i="23"/>
  <c r="N14" i="23"/>
  <c r="L14" i="23"/>
  <c r="M14" i="23" s="1"/>
  <c r="AS14" i="23"/>
  <c r="AT14" i="23" s="1"/>
  <c r="AF14" i="23"/>
  <c r="AY14" i="23"/>
  <c r="AZ14" i="23" s="1"/>
  <c r="U14" i="23"/>
  <c r="V14" i="23" s="1"/>
  <c r="T14" i="23"/>
  <c r="G15" i="25" a="1"/>
  <c r="G15" i="25" s="1"/>
  <c r="I14" i="25" a="1"/>
  <c r="I14" i="25" s="1"/>
  <c r="J14" i="25" s="1"/>
  <c r="H14" i="25"/>
  <c r="C28" i="25" a="1"/>
  <c r="C28" i="25" s="1"/>
  <c r="C29" i="25" s="1" a="1"/>
  <c r="C29" i="25" s="1"/>
  <c r="C30" i="25" s="1" a="1"/>
  <c r="C30" i="25" s="1"/>
  <c r="C31" i="25" s="1" a="1"/>
  <c r="C31" i="25" s="1"/>
  <c r="C32" i="25" s="1" a="1"/>
  <c r="C32" i="25" s="1"/>
  <c r="C33" i="25" s="1" a="1"/>
  <c r="C33" i="25" s="1"/>
  <c r="C34" i="25" s="1" a="1"/>
  <c r="C34" i="25" s="1"/>
  <c r="C35" i="25" s="1" a="1"/>
  <c r="C35" i="25" s="1"/>
  <c r="C36" i="25" s="1" a="1"/>
  <c r="C36" i="25" s="1"/>
  <c r="C37" i="25" s="1" a="1"/>
  <c r="C37" i="25" s="1"/>
  <c r="C38" i="25" s="1" a="1"/>
  <c r="C38" i="25" s="1"/>
  <c r="C39" i="25" s="1" a="1"/>
  <c r="C39" i="25" s="1"/>
  <c r="C40" i="25" s="1" a="1"/>
  <c r="C40" i="25" s="1"/>
  <c r="AC4" i="25"/>
  <c r="G15" i="23" a="1"/>
  <c r="G15" i="23" s="1"/>
  <c r="H14" i="23"/>
  <c r="I14" i="23" a="1"/>
  <c r="I14" i="23" s="1"/>
  <c r="J14" i="23" s="1"/>
  <c r="AC4" i="23"/>
  <c r="I11" i="21"/>
  <c r="C11" i="21"/>
  <c r="J11" i="21"/>
  <c r="D11" i="21"/>
  <c r="F11" i="21"/>
  <c r="G11" i="21"/>
  <c r="B12" i="21" a="1"/>
  <c r="B12" i="21" s="1"/>
  <c r="M11" i="21" l="1"/>
  <c r="L11" i="21"/>
  <c r="AO15" i="23"/>
  <c r="AJ15" i="23"/>
  <c r="AK15" i="23" s="1"/>
  <c r="AD15" i="23"/>
  <c r="AE15" i="23" s="1"/>
  <c r="L15" i="23"/>
  <c r="M15" i="23" s="1"/>
  <c r="AI15" i="23"/>
  <c r="AC15" i="23"/>
  <c r="X15" i="23"/>
  <c r="Y15" i="23" s="1"/>
  <c r="R15" i="23"/>
  <c r="S15" i="23" s="1"/>
  <c r="W15" i="23"/>
  <c r="Q15" i="23"/>
  <c r="AY15" i="23"/>
  <c r="AZ15" i="23" s="1"/>
  <c r="AX15" i="23"/>
  <c r="T15" i="23"/>
  <c r="N15" i="23"/>
  <c r="AL15" i="23"/>
  <c r="Z15" i="23"/>
  <c r="O15" i="23"/>
  <c r="P15" i="23" s="1"/>
  <c r="AP15" i="23"/>
  <c r="AQ15" i="23" s="1"/>
  <c r="K15" i="23"/>
  <c r="AS15" i="23"/>
  <c r="AT15" i="23" s="1"/>
  <c r="AR15" i="23"/>
  <c r="AG15" i="23"/>
  <c r="AH15" i="23" s="1"/>
  <c r="AF15" i="23"/>
  <c r="U15" i="23"/>
  <c r="V15" i="23" s="1"/>
  <c r="AM15" i="23"/>
  <c r="AN15" i="23" s="1"/>
  <c r="AA15" i="23"/>
  <c r="AB15" i="23" s="1"/>
  <c r="AV15" i="23"/>
  <c r="AW15" i="23" s="1"/>
  <c r="AU15" i="23"/>
  <c r="AS15" i="25"/>
  <c r="AT15" i="25" s="1"/>
  <c r="AM15" i="25"/>
  <c r="AN15" i="25" s="1"/>
  <c r="AR15" i="25"/>
  <c r="AL15" i="25"/>
  <c r="AG15" i="25"/>
  <c r="AH15" i="25" s="1"/>
  <c r="AF15" i="25"/>
  <c r="AY15" i="25"/>
  <c r="AZ15" i="25" s="1"/>
  <c r="AV15" i="25"/>
  <c r="AW15" i="25" s="1"/>
  <c r="AO15" i="25"/>
  <c r="AJ15" i="25"/>
  <c r="AK15" i="25" s="1"/>
  <c r="N15" i="25"/>
  <c r="AI15" i="25"/>
  <c r="AX15" i="25"/>
  <c r="K15" i="25"/>
  <c r="AU15" i="25"/>
  <c r="AD15" i="25"/>
  <c r="AE15" i="25" s="1"/>
  <c r="X15" i="25"/>
  <c r="Y15" i="25" s="1"/>
  <c r="R15" i="25"/>
  <c r="S15" i="25" s="1"/>
  <c r="L15" i="25"/>
  <c r="M15" i="25" s="1"/>
  <c r="AC15" i="25"/>
  <c r="W15" i="25"/>
  <c r="Q15" i="25"/>
  <c r="AA15" i="25"/>
  <c r="AB15" i="25" s="1"/>
  <c r="U15" i="25"/>
  <c r="V15" i="25" s="1"/>
  <c r="AP15" i="25"/>
  <c r="AQ15" i="25" s="1"/>
  <c r="Z15" i="25"/>
  <c r="T15" i="25"/>
  <c r="O15" i="25"/>
  <c r="P15" i="25" s="1"/>
  <c r="G16" i="25" a="1"/>
  <c r="G16" i="25" s="1"/>
  <c r="H15" i="25"/>
  <c r="I15" i="25" a="1"/>
  <c r="I15" i="25" s="1"/>
  <c r="J15" i="25" s="1"/>
  <c r="AF4" i="25"/>
  <c r="G16" i="23" a="1"/>
  <c r="G16" i="23" s="1"/>
  <c r="H15" i="23"/>
  <c r="I15" i="23" a="1"/>
  <c r="I15" i="23" s="1"/>
  <c r="J15" i="23" s="1"/>
  <c r="G12" i="21"/>
  <c r="C12" i="21"/>
  <c r="I12" i="21"/>
  <c r="J12" i="21"/>
  <c r="D12" i="21"/>
  <c r="F12" i="21"/>
  <c r="B13" i="21" a="1"/>
  <c r="B13" i="21" s="1"/>
  <c r="M12" i="21" l="1"/>
  <c r="L12" i="21"/>
  <c r="W16" i="23"/>
  <c r="Q16" i="23"/>
  <c r="AY16" i="23"/>
  <c r="AZ16" i="23" s="1"/>
  <c r="K16" i="23"/>
  <c r="AX16" i="23"/>
  <c r="L16" i="23"/>
  <c r="M16" i="23" s="1"/>
  <c r="AS16" i="23"/>
  <c r="AT16" i="23" s="1"/>
  <c r="AR16" i="23"/>
  <c r="AM16" i="23"/>
  <c r="AN16" i="23" s="1"/>
  <c r="AG16" i="23"/>
  <c r="AH16" i="23" s="1"/>
  <c r="AA16" i="23"/>
  <c r="AB16" i="23" s="1"/>
  <c r="AV16" i="23"/>
  <c r="AW16" i="23" s="1"/>
  <c r="AP16" i="23"/>
  <c r="AQ16" i="23" s="1"/>
  <c r="AO16" i="23"/>
  <c r="AD16" i="23"/>
  <c r="AE16" i="23" s="1"/>
  <c r="AC16" i="23"/>
  <c r="R16" i="23"/>
  <c r="S16" i="23" s="1"/>
  <c r="AF16" i="23"/>
  <c r="U16" i="23"/>
  <c r="V16" i="23" s="1"/>
  <c r="T16" i="23"/>
  <c r="AU16" i="23"/>
  <c r="AL16" i="23"/>
  <c r="Z16" i="23"/>
  <c r="X16" i="23"/>
  <c r="Y16" i="23" s="1"/>
  <c r="AJ16" i="23"/>
  <c r="AK16" i="23" s="1"/>
  <c r="N16" i="23"/>
  <c r="AI16" i="23"/>
  <c r="O16" i="23"/>
  <c r="P16" i="23" s="1"/>
  <c r="AF16" i="25"/>
  <c r="AY16" i="25"/>
  <c r="AZ16" i="25" s="1"/>
  <c r="AV16" i="25"/>
  <c r="AW16" i="25" s="1"/>
  <c r="AX16" i="25"/>
  <c r="AU16" i="25"/>
  <c r="AG16" i="25"/>
  <c r="AH16" i="25" s="1"/>
  <c r="AD16" i="25"/>
  <c r="AE16" i="25" s="1"/>
  <c r="X16" i="25"/>
  <c r="Y16" i="25" s="1"/>
  <c r="R16" i="25"/>
  <c r="S16" i="25" s="1"/>
  <c r="AS16" i="25"/>
  <c r="AT16" i="25" s="1"/>
  <c r="AC16" i="25"/>
  <c r="W16" i="25"/>
  <c r="Q16" i="25"/>
  <c r="AR16" i="25"/>
  <c r="K16" i="25"/>
  <c r="L16" i="25"/>
  <c r="M16" i="25" s="1"/>
  <c r="AA16" i="25"/>
  <c r="AB16" i="25" s="1"/>
  <c r="AO16" i="25"/>
  <c r="AM16" i="25"/>
  <c r="AN16" i="25" s="1"/>
  <c r="AJ16" i="25"/>
  <c r="AK16" i="25" s="1"/>
  <c r="AL16" i="25"/>
  <c r="AI16" i="25"/>
  <c r="AP16" i="25"/>
  <c r="AQ16" i="25" s="1"/>
  <c r="U16" i="25"/>
  <c r="V16" i="25" s="1"/>
  <c r="N16" i="25"/>
  <c r="Z16" i="25"/>
  <c r="O16" i="25"/>
  <c r="P16" i="25" s="1"/>
  <c r="T16" i="25"/>
  <c r="H16" i="25"/>
  <c r="I16" i="25" a="1"/>
  <c r="I16" i="25" s="1"/>
  <c r="J16" i="25" s="1"/>
  <c r="G17" i="25" a="1"/>
  <c r="G17" i="25" s="1"/>
  <c r="AI4" i="25"/>
  <c r="G17" i="23" a="1"/>
  <c r="G17" i="23" s="1"/>
  <c r="H16" i="23"/>
  <c r="I16" i="23" a="1"/>
  <c r="I16" i="23" s="1"/>
  <c r="J16" i="23" s="1"/>
  <c r="AF4" i="23"/>
  <c r="AI4" i="23"/>
  <c r="F13" i="21"/>
  <c r="G13" i="21"/>
  <c r="I13" i="21"/>
  <c r="C13" i="21"/>
  <c r="J13" i="21"/>
  <c r="D13" i="21"/>
  <c r="B14" i="21" a="1"/>
  <c r="B14" i="21" s="1"/>
  <c r="L13" i="21" l="1"/>
  <c r="M13" i="21"/>
  <c r="AX17" i="23"/>
  <c r="AS17" i="23"/>
  <c r="AT17" i="23" s="1"/>
  <c r="AR17" i="23"/>
  <c r="AM17" i="23"/>
  <c r="AN17" i="23" s="1"/>
  <c r="AG17" i="23"/>
  <c r="AH17" i="23" s="1"/>
  <c r="AA17" i="23"/>
  <c r="AB17" i="23" s="1"/>
  <c r="AL17" i="23"/>
  <c r="AF17" i="23"/>
  <c r="Z17" i="23"/>
  <c r="U17" i="23"/>
  <c r="V17" i="23" s="1"/>
  <c r="O17" i="23"/>
  <c r="P17" i="23" s="1"/>
  <c r="K17" i="23"/>
  <c r="T17" i="23"/>
  <c r="N17" i="23"/>
  <c r="L17" i="23"/>
  <c r="M17" i="23" s="1"/>
  <c r="AO17" i="23"/>
  <c r="AJ17" i="23"/>
  <c r="AK17" i="23" s="1"/>
  <c r="AD17" i="23"/>
  <c r="AE17" i="23" s="1"/>
  <c r="AP17" i="23"/>
  <c r="AQ17" i="23" s="1"/>
  <c r="AC17" i="23"/>
  <c r="R17" i="23"/>
  <c r="S17" i="23" s="1"/>
  <c r="Q17" i="23"/>
  <c r="AV17" i="23"/>
  <c r="AW17" i="23" s="1"/>
  <c r="AU17" i="23"/>
  <c r="AI17" i="23"/>
  <c r="X17" i="23"/>
  <c r="Y17" i="23" s="1"/>
  <c r="W17" i="23"/>
  <c r="AY17" i="23"/>
  <c r="AZ17" i="23" s="1"/>
  <c r="AY17" i="25"/>
  <c r="AZ17" i="25" s="1"/>
  <c r="AX17" i="25"/>
  <c r="AV17" i="25"/>
  <c r="AW17" i="25" s="1"/>
  <c r="AP17" i="25"/>
  <c r="AQ17" i="25" s="1"/>
  <c r="AJ17" i="25"/>
  <c r="AK17" i="25" s="1"/>
  <c r="AU17" i="25"/>
  <c r="AO17" i="25"/>
  <c r="AG17" i="25"/>
  <c r="AH17" i="25" s="1"/>
  <c r="AD17" i="25"/>
  <c r="AE17" i="25" s="1"/>
  <c r="X17" i="25"/>
  <c r="Y17" i="25" s="1"/>
  <c r="R17" i="25"/>
  <c r="S17" i="25" s="1"/>
  <c r="AS17" i="25"/>
  <c r="AT17" i="25" s="1"/>
  <c r="AF17" i="25"/>
  <c r="AC17" i="25"/>
  <c r="W17" i="25"/>
  <c r="Q17" i="25"/>
  <c r="AR17" i="25"/>
  <c r="AA17" i="25"/>
  <c r="AB17" i="25" s="1"/>
  <c r="U17" i="25"/>
  <c r="V17" i="25" s="1"/>
  <c r="AM17" i="25"/>
  <c r="AN17" i="25" s="1"/>
  <c r="AL17" i="25"/>
  <c r="T17" i="25"/>
  <c r="O17" i="25"/>
  <c r="P17" i="25" s="1"/>
  <c r="N17" i="25"/>
  <c r="Z17" i="25"/>
  <c r="K17" i="25"/>
  <c r="AI17" i="25"/>
  <c r="L17" i="25"/>
  <c r="M17" i="25" s="1"/>
  <c r="G18" i="25" a="1"/>
  <c r="G18" i="25" s="1"/>
  <c r="H17" i="25"/>
  <c r="I17" i="25" a="1"/>
  <c r="I17" i="25" s="1"/>
  <c r="J17" i="25" s="1"/>
  <c r="AL4" i="25"/>
  <c r="G18" i="23" a="1"/>
  <c r="G18" i="23" s="1"/>
  <c r="I17" i="23" a="1"/>
  <c r="I17" i="23" s="1"/>
  <c r="J17" i="23" s="1"/>
  <c r="H17" i="23"/>
  <c r="AL4" i="23"/>
  <c r="B15" i="21" a="1"/>
  <c r="B15" i="21" s="1"/>
  <c r="B16" i="21" s="1" a="1"/>
  <c r="B16" i="21" s="1"/>
  <c r="F14" i="21"/>
  <c r="G14" i="21"/>
  <c r="C14" i="21"/>
  <c r="J14" i="21"/>
  <c r="D14" i="21"/>
  <c r="I14" i="21"/>
  <c r="M14" i="21" l="1"/>
  <c r="L14" i="21"/>
  <c r="AR18" i="23"/>
  <c r="AM18" i="23"/>
  <c r="AN18" i="23" s="1"/>
  <c r="AG18" i="23"/>
  <c r="AH18" i="23" s="1"/>
  <c r="AA18" i="23"/>
  <c r="AB18" i="23" s="1"/>
  <c r="AL18" i="23"/>
  <c r="AF18" i="23"/>
  <c r="Z18" i="23"/>
  <c r="U18" i="23"/>
  <c r="V18" i="23" s="1"/>
  <c r="O18" i="23"/>
  <c r="P18" i="23" s="1"/>
  <c r="T18" i="23"/>
  <c r="N18" i="23"/>
  <c r="AV18" i="23"/>
  <c r="AW18" i="23" s="1"/>
  <c r="W18" i="23"/>
  <c r="Q18" i="23"/>
  <c r="AC18" i="23"/>
  <c r="R18" i="23"/>
  <c r="S18" i="23" s="1"/>
  <c r="AS18" i="23"/>
  <c r="AT18" i="23" s="1"/>
  <c r="AU18" i="23"/>
  <c r="K18" i="23"/>
  <c r="AJ18" i="23"/>
  <c r="AK18" i="23" s="1"/>
  <c r="L18" i="23"/>
  <c r="M18" i="23" s="1"/>
  <c r="AI18" i="23"/>
  <c r="X18" i="23"/>
  <c r="Y18" i="23" s="1"/>
  <c r="AY18" i="23"/>
  <c r="AZ18" i="23" s="1"/>
  <c r="AP18" i="23"/>
  <c r="AQ18" i="23" s="1"/>
  <c r="AO18" i="23"/>
  <c r="AD18" i="23"/>
  <c r="AE18" i="23" s="1"/>
  <c r="AX18" i="23"/>
  <c r="AV18" i="25"/>
  <c r="AW18" i="25" s="1"/>
  <c r="AP18" i="25"/>
  <c r="AQ18" i="25" s="1"/>
  <c r="AJ18" i="25"/>
  <c r="AK18" i="25" s="1"/>
  <c r="AU18" i="25"/>
  <c r="AO18" i="25"/>
  <c r="AI18" i="25"/>
  <c r="AD18" i="25"/>
  <c r="AE18" i="25" s="1"/>
  <c r="AY18" i="25"/>
  <c r="AZ18" i="25" s="1"/>
  <c r="AC18" i="25"/>
  <c r="AX18" i="25"/>
  <c r="AR18" i="25"/>
  <c r="AA18" i="25"/>
  <c r="AB18" i="25" s="1"/>
  <c r="U18" i="25"/>
  <c r="V18" i="25" s="1"/>
  <c r="Z18" i="25"/>
  <c r="T18" i="25"/>
  <c r="O18" i="25"/>
  <c r="P18" i="25" s="1"/>
  <c r="AM18" i="25"/>
  <c r="AN18" i="25" s="1"/>
  <c r="N18" i="25"/>
  <c r="AG18" i="25"/>
  <c r="AH18" i="25" s="1"/>
  <c r="X18" i="25"/>
  <c r="Y18" i="25" s="1"/>
  <c r="R18" i="25"/>
  <c r="S18" i="25" s="1"/>
  <c r="AS18" i="25"/>
  <c r="AT18" i="25" s="1"/>
  <c r="AF18" i="25"/>
  <c r="AL18" i="25"/>
  <c r="W18" i="25"/>
  <c r="K18" i="25"/>
  <c r="L18" i="25"/>
  <c r="M18" i="25" s="1"/>
  <c r="Q18" i="25"/>
  <c r="G19" i="25" a="1"/>
  <c r="G19" i="25" s="1"/>
  <c r="H18" i="25"/>
  <c r="I18" i="25" a="1"/>
  <c r="I18" i="25" s="1"/>
  <c r="J18" i="25" s="1"/>
  <c r="AO4" i="25"/>
  <c r="H18" i="23"/>
  <c r="I18" i="23" a="1"/>
  <c r="I18" i="23" s="1"/>
  <c r="J18" i="23" s="1"/>
  <c r="G19" i="23" a="1"/>
  <c r="G19" i="23" s="1"/>
  <c r="AO4" i="23"/>
  <c r="I16" i="21"/>
  <c r="C16" i="21"/>
  <c r="J16" i="21"/>
  <c r="D16" i="21"/>
  <c r="F16" i="21"/>
  <c r="G16" i="21"/>
  <c r="J15" i="21"/>
  <c r="D15" i="21"/>
  <c r="F15" i="21"/>
  <c r="G15" i="21"/>
  <c r="C15" i="21"/>
  <c r="I15" i="21"/>
  <c r="L15" i="21"/>
  <c r="B17" i="21" a="1"/>
  <c r="B17" i="21" s="1"/>
  <c r="M15" i="21" l="1"/>
  <c r="L16" i="21"/>
  <c r="M16" i="21"/>
  <c r="T19" i="23"/>
  <c r="N19" i="23"/>
  <c r="AV19" i="23"/>
  <c r="AW19" i="23" s="1"/>
  <c r="AU19" i="23"/>
  <c r="AP19" i="23"/>
  <c r="AQ19" i="23" s="1"/>
  <c r="AO19" i="23"/>
  <c r="AJ19" i="23"/>
  <c r="AK19" i="23" s="1"/>
  <c r="AD19" i="23"/>
  <c r="AE19" i="23" s="1"/>
  <c r="AX19" i="23"/>
  <c r="L19" i="23"/>
  <c r="M19" i="23" s="1"/>
  <c r="AS19" i="23"/>
  <c r="AT19" i="23" s="1"/>
  <c r="AR19" i="23"/>
  <c r="AG19" i="23"/>
  <c r="AH19" i="23" s="1"/>
  <c r="AF19" i="23"/>
  <c r="U19" i="23"/>
  <c r="V19" i="23" s="1"/>
  <c r="AI19" i="23"/>
  <c r="X19" i="23"/>
  <c r="Y19" i="23" s="1"/>
  <c r="W19" i="23"/>
  <c r="AY19" i="23"/>
  <c r="AZ19" i="23" s="1"/>
  <c r="K19" i="23"/>
  <c r="AC19" i="23"/>
  <c r="AM19" i="23"/>
  <c r="AN19" i="23" s="1"/>
  <c r="AL19" i="23"/>
  <c r="R19" i="23"/>
  <c r="S19" i="23" s="1"/>
  <c r="Q19" i="23"/>
  <c r="O19" i="23"/>
  <c r="P19" i="23" s="1"/>
  <c r="AA19" i="23"/>
  <c r="AB19" i="23" s="1"/>
  <c r="Z19" i="23"/>
  <c r="AY19" i="25"/>
  <c r="AZ19" i="25" s="1"/>
  <c r="AC19" i="25"/>
  <c r="AX19" i="25"/>
  <c r="AS19" i="25"/>
  <c r="AT19" i="25" s="1"/>
  <c r="L19" i="25"/>
  <c r="M19" i="25" s="1"/>
  <c r="AV19" i="25"/>
  <c r="AW19" i="25" s="1"/>
  <c r="AA19" i="25"/>
  <c r="AB19" i="25" s="1"/>
  <c r="U19" i="25"/>
  <c r="V19" i="25" s="1"/>
  <c r="AU19" i="25"/>
  <c r="Z19" i="25"/>
  <c r="T19" i="25"/>
  <c r="O19" i="25"/>
  <c r="P19" i="25" s="1"/>
  <c r="AM19" i="25"/>
  <c r="AN19" i="25" s="1"/>
  <c r="N19" i="25"/>
  <c r="AL19" i="25"/>
  <c r="AO19" i="25"/>
  <c r="AI19" i="25"/>
  <c r="AG19" i="25"/>
  <c r="AH19" i="25" s="1"/>
  <c r="X19" i="25"/>
  <c r="Y19" i="25" s="1"/>
  <c r="AR19" i="25"/>
  <c r="AD19" i="25"/>
  <c r="AE19" i="25" s="1"/>
  <c r="K19" i="25"/>
  <c r="AP19" i="25"/>
  <c r="AQ19" i="25" s="1"/>
  <c r="R19" i="25"/>
  <c r="S19" i="25" s="1"/>
  <c r="AF19" i="25"/>
  <c r="Q19" i="25"/>
  <c r="AJ19" i="25"/>
  <c r="AK19" i="25" s="1"/>
  <c r="W19" i="25"/>
  <c r="G20" i="25" a="1"/>
  <c r="G20" i="25" s="1"/>
  <c r="I19" i="25" a="1"/>
  <c r="I19" i="25" s="1"/>
  <c r="J19" i="25" s="1"/>
  <c r="H19" i="25"/>
  <c r="AR4" i="25"/>
  <c r="G20" i="23" a="1"/>
  <c r="G20" i="23" s="1"/>
  <c r="I19" i="23" a="1"/>
  <c r="I19" i="23" s="1"/>
  <c r="J19" i="23" s="1"/>
  <c r="H19" i="23"/>
  <c r="AR4" i="23"/>
  <c r="J17" i="21"/>
  <c r="M17" i="21"/>
  <c r="D17" i="21"/>
  <c r="I17" i="21"/>
  <c r="C17" i="21"/>
  <c r="L17" i="21"/>
  <c r="F17" i="21"/>
  <c r="G17" i="21"/>
  <c r="B18" i="21" a="1"/>
  <c r="B18" i="21" s="1"/>
  <c r="H17" i="21"/>
  <c r="K17" i="21"/>
  <c r="E17" i="21"/>
  <c r="N17" i="21"/>
  <c r="AV20" i="23" l="1"/>
  <c r="AW20" i="23" s="1"/>
  <c r="AU20" i="23"/>
  <c r="AP20" i="23"/>
  <c r="AQ20" i="23" s="1"/>
  <c r="AO20" i="23"/>
  <c r="AJ20" i="23"/>
  <c r="AK20" i="23" s="1"/>
  <c r="AD20" i="23"/>
  <c r="AE20" i="23" s="1"/>
  <c r="AI20" i="23"/>
  <c r="AC20" i="23"/>
  <c r="X20" i="23"/>
  <c r="Y20" i="23" s="1"/>
  <c r="R20" i="23"/>
  <c r="S20" i="23" s="1"/>
  <c r="W20" i="23"/>
  <c r="Q20" i="23"/>
  <c r="AR20" i="23"/>
  <c r="AM20" i="23"/>
  <c r="AN20" i="23" s="1"/>
  <c r="AG20" i="23"/>
  <c r="AH20" i="23" s="1"/>
  <c r="AA20" i="23"/>
  <c r="AB20" i="23" s="1"/>
  <c r="AS20" i="23"/>
  <c r="AT20" i="23" s="1"/>
  <c r="AF20" i="23"/>
  <c r="U20" i="23"/>
  <c r="V20" i="23" s="1"/>
  <c r="T20" i="23"/>
  <c r="AY20" i="23"/>
  <c r="AZ20" i="23" s="1"/>
  <c r="AX20" i="23"/>
  <c r="AL20" i="23"/>
  <c r="K20" i="23"/>
  <c r="L20" i="23"/>
  <c r="M20" i="23" s="1"/>
  <c r="O20" i="23"/>
  <c r="P20" i="23" s="1"/>
  <c r="N20" i="23"/>
  <c r="Z20" i="23"/>
  <c r="AS20" i="25"/>
  <c r="AT20" i="25" s="1"/>
  <c r="AM20" i="25"/>
  <c r="AN20" i="25" s="1"/>
  <c r="AR20" i="25"/>
  <c r="AV20" i="25"/>
  <c r="AW20" i="25" s="1"/>
  <c r="AA20" i="25"/>
  <c r="AB20" i="25" s="1"/>
  <c r="U20" i="25"/>
  <c r="V20" i="25" s="1"/>
  <c r="AY20" i="25"/>
  <c r="AZ20" i="25" s="1"/>
  <c r="AU20" i="25"/>
  <c r="Z20" i="25"/>
  <c r="T20" i="25"/>
  <c r="O20" i="25"/>
  <c r="P20" i="25" s="1"/>
  <c r="K20" i="25"/>
  <c r="AX20" i="25"/>
  <c r="N20" i="25"/>
  <c r="L20" i="25"/>
  <c r="M20" i="25" s="1"/>
  <c r="AL20" i="25"/>
  <c r="AP20" i="25"/>
  <c r="AQ20" i="25" s="1"/>
  <c r="AJ20" i="25"/>
  <c r="AK20" i="25" s="1"/>
  <c r="AO20" i="25"/>
  <c r="AI20" i="25"/>
  <c r="AG20" i="25"/>
  <c r="AH20" i="25" s="1"/>
  <c r="X20" i="25"/>
  <c r="Y20" i="25" s="1"/>
  <c r="R20" i="25"/>
  <c r="S20" i="25" s="1"/>
  <c r="AC20" i="25"/>
  <c r="AD20" i="25"/>
  <c r="AE20" i="25" s="1"/>
  <c r="Q20" i="25"/>
  <c r="AF20" i="25"/>
  <c r="W20" i="25"/>
  <c r="G21" i="25" a="1"/>
  <c r="G21" i="25" s="1"/>
  <c r="H20" i="25"/>
  <c r="I20" i="25" a="1"/>
  <c r="I20" i="25" s="1"/>
  <c r="J20" i="25" s="1"/>
  <c r="G21" i="23" a="1"/>
  <c r="G21" i="23" s="1"/>
  <c r="I20" i="23" a="1"/>
  <c r="I20" i="23" s="1"/>
  <c r="J20" i="23" s="1"/>
  <c r="H20" i="23"/>
  <c r="AU4" i="23"/>
  <c r="G18" i="21"/>
  <c r="I18" i="21"/>
  <c r="F18" i="21"/>
  <c r="C18" i="21"/>
  <c r="L18" i="21"/>
  <c r="J18" i="21"/>
  <c r="D18" i="21"/>
  <c r="M18" i="21"/>
  <c r="B19" i="21" a="1"/>
  <c r="B19" i="21" s="1"/>
  <c r="H18" i="21"/>
  <c r="K18" i="21"/>
  <c r="E18" i="21"/>
  <c r="N18" i="21"/>
  <c r="AO21" i="23" l="1"/>
  <c r="AJ21" i="23"/>
  <c r="AK21" i="23" s="1"/>
  <c r="AD21" i="23"/>
  <c r="AE21" i="23" s="1"/>
  <c r="L21" i="23"/>
  <c r="M21" i="23" s="1"/>
  <c r="AI21" i="23"/>
  <c r="AC21" i="23"/>
  <c r="X21" i="23"/>
  <c r="Y21" i="23" s="1"/>
  <c r="R21" i="23"/>
  <c r="S21" i="23" s="1"/>
  <c r="W21" i="23"/>
  <c r="Q21" i="23"/>
  <c r="AY21" i="23"/>
  <c r="AZ21" i="23" s="1"/>
  <c r="AX21" i="23"/>
  <c r="T21" i="23"/>
  <c r="N21" i="23"/>
  <c r="AF21" i="23"/>
  <c r="U21" i="23"/>
  <c r="V21" i="23" s="1"/>
  <c r="AV21" i="23"/>
  <c r="AW21" i="23" s="1"/>
  <c r="AU21" i="23"/>
  <c r="AM21" i="23"/>
  <c r="AN21" i="23" s="1"/>
  <c r="AA21" i="23"/>
  <c r="AB21" i="23" s="1"/>
  <c r="AL21" i="23"/>
  <c r="Z21" i="23"/>
  <c r="O21" i="23"/>
  <c r="P21" i="23" s="1"/>
  <c r="AS21" i="23"/>
  <c r="AT21" i="23" s="1"/>
  <c r="AR21" i="23"/>
  <c r="AG21" i="23"/>
  <c r="AH21" i="23" s="1"/>
  <c r="K21" i="23"/>
  <c r="AP21" i="23"/>
  <c r="AQ21" i="23" s="1"/>
  <c r="AS21" i="25"/>
  <c r="AT21" i="25" s="1"/>
  <c r="AM21" i="25"/>
  <c r="AN21" i="25" s="1"/>
  <c r="AR21" i="25"/>
  <c r="AL21" i="25"/>
  <c r="AG21" i="25"/>
  <c r="AH21" i="25" s="1"/>
  <c r="AA21" i="25"/>
  <c r="AB21" i="25" s="1"/>
  <c r="AF21" i="25"/>
  <c r="Z21" i="25"/>
  <c r="AV21" i="25"/>
  <c r="AW21" i="25" s="1"/>
  <c r="AX21" i="25"/>
  <c r="N21" i="25"/>
  <c r="AP21" i="25"/>
  <c r="AQ21" i="25" s="1"/>
  <c r="AJ21" i="25"/>
  <c r="AK21" i="25" s="1"/>
  <c r="K21" i="25"/>
  <c r="AO21" i="25"/>
  <c r="AI21" i="25"/>
  <c r="X21" i="25"/>
  <c r="Y21" i="25" s="1"/>
  <c r="R21" i="25"/>
  <c r="S21" i="25" s="1"/>
  <c r="L21" i="25"/>
  <c r="M21" i="25" s="1"/>
  <c r="W21" i="25"/>
  <c r="Q21" i="25"/>
  <c r="AC21" i="25"/>
  <c r="U21" i="25"/>
  <c r="V21" i="25" s="1"/>
  <c r="AY21" i="25"/>
  <c r="AZ21" i="25" s="1"/>
  <c r="AU21" i="25"/>
  <c r="AD21" i="25"/>
  <c r="AE21" i="25" s="1"/>
  <c r="T21" i="25"/>
  <c r="O21" i="25"/>
  <c r="P21" i="25" s="1"/>
  <c r="G22" i="25" a="1"/>
  <c r="G22" i="25" s="1"/>
  <c r="H21" i="25"/>
  <c r="I21" i="25" a="1"/>
  <c r="I21" i="25" s="1"/>
  <c r="J21" i="25" s="1"/>
  <c r="AU4" i="25"/>
  <c r="AX4" i="25"/>
  <c r="G22" i="23" a="1"/>
  <c r="G22" i="23" s="1"/>
  <c r="I21" i="23" a="1"/>
  <c r="I21" i="23" s="1"/>
  <c r="J21" i="23" s="1"/>
  <c r="H21" i="23"/>
  <c r="AX4" i="23"/>
  <c r="F19" i="21"/>
  <c r="G19" i="21"/>
  <c r="I19" i="21"/>
  <c r="C19" i="21"/>
  <c r="L19" i="21"/>
  <c r="J19" i="21"/>
  <c r="D19" i="21"/>
  <c r="M19" i="21"/>
  <c r="B20" i="21" a="1"/>
  <c r="B20" i="21" s="1"/>
  <c r="H19" i="21"/>
  <c r="K19" i="21"/>
  <c r="N19" i="21"/>
  <c r="E19" i="21"/>
  <c r="W22" i="23" l="1"/>
  <c r="Q22" i="23"/>
  <c r="AY22" i="23"/>
  <c r="AZ22" i="23" s="1"/>
  <c r="K22" i="23"/>
  <c r="AX22" i="23"/>
  <c r="L22" i="23"/>
  <c r="M22" i="23" s="1"/>
  <c r="AS22" i="23"/>
  <c r="AT22" i="23" s="1"/>
  <c r="AR22" i="23"/>
  <c r="AM22" i="23"/>
  <c r="AN22" i="23" s="1"/>
  <c r="AG22" i="23"/>
  <c r="AH22" i="23" s="1"/>
  <c r="AA22" i="23"/>
  <c r="AB22" i="23" s="1"/>
  <c r="AV22" i="23"/>
  <c r="AW22" i="23" s="1"/>
  <c r="AU22" i="23"/>
  <c r="AJ22" i="23"/>
  <c r="AK22" i="23" s="1"/>
  <c r="AI22" i="23"/>
  <c r="X22" i="23"/>
  <c r="Y22" i="23" s="1"/>
  <c r="AL22" i="23"/>
  <c r="Z22" i="23"/>
  <c r="O22" i="23"/>
  <c r="P22" i="23" s="1"/>
  <c r="N22" i="23"/>
  <c r="AP22" i="23"/>
  <c r="AQ22" i="23" s="1"/>
  <c r="AF22" i="23"/>
  <c r="U22" i="23"/>
  <c r="V22" i="23" s="1"/>
  <c r="T22" i="23"/>
  <c r="R22" i="23"/>
  <c r="S22" i="23" s="1"/>
  <c r="AO22" i="23"/>
  <c r="AD22" i="23"/>
  <c r="AE22" i="23" s="1"/>
  <c r="AC22" i="23"/>
  <c r="AF22" i="25"/>
  <c r="AV22" i="25"/>
  <c r="AW22" i="25" s="1"/>
  <c r="AU22" i="25"/>
  <c r="AY22" i="25"/>
  <c r="AZ22" i="25" s="1"/>
  <c r="AP22" i="25"/>
  <c r="AQ22" i="25" s="1"/>
  <c r="AM22" i="25"/>
  <c r="AN22" i="25" s="1"/>
  <c r="AJ22" i="25"/>
  <c r="AK22" i="25" s="1"/>
  <c r="AO22" i="25"/>
  <c r="AL22" i="25"/>
  <c r="AI22" i="25"/>
  <c r="X22" i="25"/>
  <c r="Y22" i="25" s="1"/>
  <c r="R22" i="25"/>
  <c r="S22" i="25" s="1"/>
  <c r="W22" i="25"/>
  <c r="Q22" i="25"/>
  <c r="AG22" i="25"/>
  <c r="AH22" i="25" s="1"/>
  <c r="AD22" i="25"/>
  <c r="AE22" i="25" s="1"/>
  <c r="K22" i="25"/>
  <c r="AC22" i="25"/>
  <c r="L22" i="25"/>
  <c r="M22" i="25" s="1"/>
  <c r="AS22" i="25"/>
  <c r="AT22" i="25" s="1"/>
  <c r="AX22" i="25"/>
  <c r="AA22" i="25"/>
  <c r="AB22" i="25" s="1"/>
  <c r="Z22" i="25"/>
  <c r="U22" i="25"/>
  <c r="V22" i="25" s="1"/>
  <c r="O22" i="25"/>
  <c r="P22" i="25" s="1"/>
  <c r="T22" i="25"/>
  <c r="N22" i="25"/>
  <c r="AR22" i="25"/>
  <c r="G23" i="25" a="1"/>
  <c r="G23" i="25" s="1"/>
  <c r="I22" i="25" a="1"/>
  <c r="I22" i="25" s="1"/>
  <c r="J22" i="25" s="1"/>
  <c r="H22" i="25"/>
  <c r="G23" i="23" a="1"/>
  <c r="G23" i="23" s="1"/>
  <c r="I22" i="23" a="1"/>
  <c r="I22" i="23" s="1"/>
  <c r="J22" i="23" s="1"/>
  <c r="H22" i="23"/>
  <c r="F20" i="21"/>
  <c r="G20" i="21"/>
  <c r="L20" i="21"/>
  <c r="C20" i="21"/>
  <c r="D20" i="21"/>
  <c r="I20" i="21"/>
  <c r="J20" i="21"/>
  <c r="M20" i="21"/>
  <c r="B21" i="21" a="1"/>
  <c r="B21" i="21" s="1"/>
  <c r="K20" i="21"/>
  <c r="H20" i="21"/>
  <c r="N20" i="21"/>
  <c r="E20" i="21"/>
  <c r="AX23" i="23" l="1"/>
  <c r="AS23" i="23"/>
  <c r="AT23" i="23" s="1"/>
  <c r="AR23" i="23"/>
  <c r="AM23" i="23"/>
  <c r="AN23" i="23" s="1"/>
  <c r="AG23" i="23"/>
  <c r="AH23" i="23" s="1"/>
  <c r="AA23" i="23"/>
  <c r="AB23" i="23" s="1"/>
  <c r="AL23" i="23"/>
  <c r="AF23" i="23"/>
  <c r="Z23" i="23"/>
  <c r="U23" i="23"/>
  <c r="V23" i="23" s="1"/>
  <c r="O23" i="23"/>
  <c r="P23" i="23" s="1"/>
  <c r="K23" i="23"/>
  <c r="T23" i="23"/>
  <c r="N23" i="23"/>
  <c r="L23" i="23"/>
  <c r="M23" i="23" s="1"/>
  <c r="AO23" i="23"/>
  <c r="AJ23" i="23"/>
  <c r="AK23" i="23" s="1"/>
  <c r="AD23" i="23"/>
  <c r="AE23" i="23" s="1"/>
  <c r="AU23" i="23"/>
  <c r="AI23" i="23"/>
  <c r="X23" i="23"/>
  <c r="Y23" i="23" s="1"/>
  <c r="W23" i="23"/>
  <c r="AY23" i="23"/>
  <c r="AZ23" i="23" s="1"/>
  <c r="AP23" i="23"/>
  <c r="AQ23" i="23" s="1"/>
  <c r="AV23" i="23"/>
  <c r="AW23" i="23" s="1"/>
  <c r="R23" i="23"/>
  <c r="S23" i="23" s="1"/>
  <c r="Q23" i="23"/>
  <c r="AC23" i="23"/>
  <c r="AY23" i="25"/>
  <c r="AZ23" i="25" s="1"/>
  <c r="AX23" i="25"/>
  <c r="AV23" i="25"/>
  <c r="AW23" i="25" s="1"/>
  <c r="AP23" i="25"/>
  <c r="AQ23" i="25" s="1"/>
  <c r="AJ23" i="25"/>
  <c r="AK23" i="25" s="1"/>
  <c r="AU23" i="25"/>
  <c r="AO23" i="25"/>
  <c r="AL23" i="25"/>
  <c r="AI23" i="25"/>
  <c r="X23" i="25"/>
  <c r="Y23" i="25" s="1"/>
  <c r="R23" i="25"/>
  <c r="S23" i="25" s="1"/>
  <c r="W23" i="25"/>
  <c r="Q23" i="25"/>
  <c r="AG23" i="25"/>
  <c r="AH23" i="25" s="1"/>
  <c r="AD23" i="25"/>
  <c r="AE23" i="25" s="1"/>
  <c r="AF23" i="25"/>
  <c r="AC23" i="25"/>
  <c r="AS23" i="25"/>
  <c r="AT23" i="25" s="1"/>
  <c r="U23" i="25"/>
  <c r="V23" i="25" s="1"/>
  <c r="AA23" i="25"/>
  <c r="AB23" i="25" s="1"/>
  <c r="AM23" i="25"/>
  <c r="AN23" i="25" s="1"/>
  <c r="O23" i="25"/>
  <c r="P23" i="25" s="1"/>
  <c r="T23" i="25"/>
  <c r="N23" i="25"/>
  <c r="K23" i="25"/>
  <c r="L23" i="25"/>
  <c r="M23" i="25" s="1"/>
  <c r="AR23" i="25"/>
  <c r="Z23" i="25"/>
  <c r="G24" i="25" a="1"/>
  <c r="G24" i="25" s="1"/>
  <c r="H23" i="25"/>
  <c r="I23" i="25" a="1"/>
  <c r="I23" i="25" s="1"/>
  <c r="J23" i="25" s="1"/>
  <c r="G24" i="23" a="1"/>
  <c r="G24" i="23" s="1"/>
  <c r="H23" i="23"/>
  <c r="I23" i="23" a="1"/>
  <c r="I23" i="23" s="1"/>
  <c r="J23" i="23" s="1"/>
  <c r="J21" i="21"/>
  <c r="D21" i="21"/>
  <c r="M21" i="21"/>
  <c r="C21" i="21"/>
  <c r="F21" i="21"/>
  <c r="G21" i="21"/>
  <c r="L21" i="21"/>
  <c r="I21" i="21"/>
  <c r="B22" i="21" a="1"/>
  <c r="B22" i="21" s="1"/>
  <c r="H21" i="21"/>
  <c r="K21" i="21"/>
  <c r="N21" i="21"/>
  <c r="E21" i="21"/>
  <c r="AR24" i="23" l="1"/>
  <c r="AM24" i="23"/>
  <c r="AN24" i="23" s="1"/>
  <c r="AG24" i="23"/>
  <c r="AH24" i="23" s="1"/>
  <c r="AA24" i="23"/>
  <c r="AB24" i="23" s="1"/>
  <c r="AL24" i="23"/>
  <c r="AF24" i="23"/>
  <c r="Z24" i="23"/>
  <c r="U24" i="23"/>
  <c r="V24" i="23" s="1"/>
  <c r="O24" i="23"/>
  <c r="P24" i="23" s="1"/>
  <c r="T24" i="23"/>
  <c r="N24" i="23"/>
  <c r="AV24" i="23"/>
  <c r="AW24" i="23" s="1"/>
  <c r="W24" i="23"/>
  <c r="Q24" i="23"/>
  <c r="AI24" i="23"/>
  <c r="X24" i="23"/>
  <c r="Y24" i="23" s="1"/>
  <c r="AY24" i="23"/>
  <c r="AZ24" i="23" s="1"/>
  <c r="AX24" i="23"/>
  <c r="AP24" i="23"/>
  <c r="AQ24" i="23" s="1"/>
  <c r="AO24" i="23"/>
  <c r="AD24" i="23"/>
  <c r="AE24" i="23" s="1"/>
  <c r="AC24" i="23"/>
  <c r="R24" i="23"/>
  <c r="S24" i="23" s="1"/>
  <c r="AU24" i="23"/>
  <c r="AJ24" i="23"/>
  <c r="AK24" i="23" s="1"/>
  <c r="AS24" i="23"/>
  <c r="AT24" i="23" s="1"/>
  <c r="K24" i="23"/>
  <c r="L24" i="23"/>
  <c r="M24" i="23" s="1"/>
  <c r="AV24" i="25"/>
  <c r="AW24" i="25" s="1"/>
  <c r="AP24" i="25"/>
  <c r="AQ24" i="25" s="1"/>
  <c r="AJ24" i="25"/>
  <c r="AK24" i="25" s="1"/>
  <c r="AU24" i="25"/>
  <c r="AO24" i="25"/>
  <c r="AI24" i="25"/>
  <c r="AD24" i="25"/>
  <c r="AE24" i="25" s="1"/>
  <c r="AC24" i="25"/>
  <c r="AY24" i="25"/>
  <c r="AZ24" i="25" s="1"/>
  <c r="AX24" i="25"/>
  <c r="AG24" i="25"/>
  <c r="AH24" i="25" s="1"/>
  <c r="AF24" i="25"/>
  <c r="AS24" i="25"/>
  <c r="AT24" i="25" s="1"/>
  <c r="U24" i="25"/>
  <c r="V24" i="25" s="1"/>
  <c r="AR24" i="25"/>
  <c r="T24" i="25"/>
  <c r="O24" i="25"/>
  <c r="P24" i="25" s="1"/>
  <c r="AA24" i="25"/>
  <c r="AB24" i="25" s="1"/>
  <c r="N24" i="25"/>
  <c r="AL24" i="25"/>
  <c r="X24" i="25"/>
  <c r="Y24" i="25" s="1"/>
  <c r="R24" i="25"/>
  <c r="S24" i="25" s="1"/>
  <c r="Q24" i="25"/>
  <c r="K24" i="25"/>
  <c r="L24" i="25"/>
  <c r="M24" i="25" s="1"/>
  <c r="Z24" i="25"/>
  <c r="W24" i="25"/>
  <c r="AM24" i="25"/>
  <c r="AN24" i="25" s="1"/>
  <c r="G25" i="25" a="1"/>
  <c r="G25" i="25" s="1"/>
  <c r="I24" i="25" a="1"/>
  <c r="I24" i="25" s="1"/>
  <c r="J24" i="25" s="1"/>
  <c r="H24" i="25"/>
  <c r="G25" i="23" a="1"/>
  <c r="G25" i="23" s="1"/>
  <c r="I24" i="23" a="1"/>
  <c r="I24" i="23" s="1"/>
  <c r="J24" i="23" s="1"/>
  <c r="H24" i="23"/>
  <c r="I22" i="21"/>
  <c r="C22" i="21"/>
  <c r="L22" i="21"/>
  <c r="J22" i="21"/>
  <c r="D22" i="21"/>
  <c r="M22" i="21"/>
  <c r="F22" i="21"/>
  <c r="G22" i="21"/>
  <c r="B23" i="21" a="1"/>
  <c r="B23" i="21" s="1"/>
  <c r="H22" i="21"/>
  <c r="K22" i="21"/>
  <c r="N22" i="21"/>
  <c r="E22" i="21"/>
  <c r="T25" i="23" l="1"/>
  <c r="N25" i="23"/>
  <c r="AV25" i="23"/>
  <c r="AW25" i="23" s="1"/>
  <c r="AU25" i="23"/>
  <c r="AP25" i="23"/>
  <c r="AQ25" i="23" s="1"/>
  <c r="AO25" i="23"/>
  <c r="AJ25" i="23"/>
  <c r="AK25" i="23" s="1"/>
  <c r="AD25" i="23"/>
  <c r="AE25" i="23" s="1"/>
  <c r="AX25" i="23"/>
  <c r="L25" i="23"/>
  <c r="M25" i="23" s="1"/>
  <c r="AY25" i="23"/>
  <c r="AZ25" i="23" s="1"/>
  <c r="K25" i="23"/>
  <c r="AM25" i="23"/>
  <c r="AN25" i="23" s="1"/>
  <c r="AA25" i="23"/>
  <c r="AB25" i="23" s="1"/>
  <c r="AL25" i="23"/>
  <c r="Z25" i="23"/>
  <c r="O25" i="23"/>
  <c r="P25" i="23" s="1"/>
  <c r="AC25" i="23"/>
  <c r="R25" i="23"/>
  <c r="S25" i="23" s="1"/>
  <c r="Q25" i="23"/>
  <c r="AS25" i="23"/>
  <c r="AT25" i="23" s="1"/>
  <c r="AI25" i="23"/>
  <c r="AR25" i="23"/>
  <c r="AG25" i="23"/>
  <c r="AH25" i="23" s="1"/>
  <c r="U25" i="23"/>
  <c r="V25" i="23" s="1"/>
  <c r="AF25" i="23"/>
  <c r="X25" i="23"/>
  <c r="Y25" i="23" s="1"/>
  <c r="W25" i="23"/>
  <c r="AC25" i="25"/>
  <c r="AY25" i="25"/>
  <c r="AZ25" i="25" s="1"/>
  <c r="AX25" i="25"/>
  <c r="AS25" i="25"/>
  <c r="AT25" i="25" s="1"/>
  <c r="AO25" i="25"/>
  <c r="AF25" i="25"/>
  <c r="L25" i="25"/>
  <c r="M25" i="25" s="1"/>
  <c r="AD25" i="25"/>
  <c r="AE25" i="25" s="1"/>
  <c r="U25" i="25"/>
  <c r="V25" i="25" s="1"/>
  <c r="AR25" i="25"/>
  <c r="T25" i="25"/>
  <c r="O25" i="25"/>
  <c r="P25" i="25" s="1"/>
  <c r="AA25" i="25"/>
  <c r="AB25" i="25" s="1"/>
  <c r="N25" i="25"/>
  <c r="Z25" i="25"/>
  <c r="AL25" i="25"/>
  <c r="X25" i="25"/>
  <c r="Y25" i="25" s="1"/>
  <c r="AU25" i="25"/>
  <c r="AJ25" i="25"/>
  <c r="AK25" i="25" s="1"/>
  <c r="AP25" i="25"/>
  <c r="AQ25" i="25" s="1"/>
  <c r="AI25" i="25"/>
  <c r="AG25" i="25"/>
  <c r="AH25" i="25" s="1"/>
  <c r="R25" i="25"/>
  <c r="S25" i="25" s="1"/>
  <c r="Q25" i="25"/>
  <c r="AV25" i="25"/>
  <c r="AW25" i="25" s="1"/>
  <c r="K25" i="25"/>
  <c r="W25" i="25"/>
  <c r="AM25" i="25"/>
  <c r="AN25" i="25" s="1"/>
  <c r="G26" i="25" a="1"/>
  <c r="G26" i="25" s="1"/>
  <c r="I25" i="25" a="1"/>
  <c r="I25" i="25" s="1"/>
  <c r="J25" i="25" s="1"/>
  <c r="H25" i="25"/>
  <c r="G26" i="23" a="1"/>
  <c r="G26" i="23" s="1"/>
  <c r="I25" i="23" a="1"/>
  <c r="I25" i="23" s="1"/>
  <c r="J25" i="23" s="1"/>
  <c r="H25" i="23"/>
  <c r="J23" i="21"/>
  <c r="I23" i="21"/>
  <c r="C23" i="21"/>
  <c r="L23" i="21"/>
  <c r="D23" i="21"/>
  <c r="M23" i="21"/>
  <c r="F23" i="21"/>
  <c r="G23" i="21"/>
  <c r="B24" i="21" a="1"/>
  <c r="B24" i="21" s="1"/>
  <c r="K23" i="21"/>
  <c r="H23" i="21"/>
  <c r="E23" i="21"/>
  <c r="N23" i="21"/>
  <c r="AY26" i="25" l="1"/>
  <c r="AZ26" i="25" s="1"/>
  <c r="AX26" i="25"/>
  <c r="AS26" i="25"/>
  <c r="AT26" i="25" s="1"/>
  <c r="AM26" i="25"/>
  <c r="AN26" i="25" s="1"/>
  <c r="AR26" i="25"/>
  <c r="AD26" i="25"/>
  <c r="AE26" i="25" s="1"/>
  <c r="U26" i="25"/>
  <c r="V26" i="25" s="1"/>
  <c r="AC26" i="25"/>
  <c r="T26" i="25"/>
  <c r="O26" i="25"/>
  <c r="P26" i="25" s="1"/>
  <c r="K26" i="25"/>
  <c r="AA26" i="25"/>
  <c r="AB26" i="25" s="1"/>
  <c r="N26" i="25"/>
  <c r="L26" i="25"/>
  <c r="M26" i="25" s="1"/>
  <c r="Z26" i="25"/>
  <c r="AL26" i="25"/>
  <c r="X26" i="25"/>
  <c r="Y26" i="25" s="1"/>
  <c r="R26" i="25"/>
  <c r="S26" i="25" s="1"/>
  <c r="AU26" i="25"/>
  <c r="AJ26" i="25"/>
  <c r="AK26" i="25" s="1"/>
  <c r="AO26" i="25"/>
  <c r="AF26" i="25"/>
  <c r="AV26" i="25"/>
  <c r="AW26" i="25" s="1"/>
  <c r="AP26" i="25"/>
  <c r="AQ26" i="25" s="1"/>
  <c r="AG26" i="25"/>
  <c r="AH26" i="25" s="1"/>
  <c r="AI26" i="25"/>
  <c r="W26" i="25"/>
  <c r="Q26" i="25"/>
  <c r="AV26" i="23"/>
  <c r="AW26" i="23" s="1"/>
  <c r="AU26" i="23"/>
  <c r="AP26" i="23"/>
  <c r="AQ26" i="23" s="1"/>
  <c r="AO26" i="23"/>
  <c r="AJ26" i="23"/>
  <c r="AK26" i="23" s="1"/>
  <c r="AD26" i="23"/>
  <c r="AE26" i="23" s="1"/>
  <c r="AI26" i="23"/>
  <c r="AC26" i="23"/>
  <c r="X26" i="23"/>
  <c r="Y26" i="23" s="1"/>
  <c r="R26" i="23"/>
  <c r="S26" i="23" s="1"/>
  <c r="W26" i="23"/>
  <c r="Q26" i="23"/>
  <c r="AR26" i="23"/>
  <c r="AM26" i="23"/>
  <c r="AN26" i="23" s="1"/>
  <c r="AG26" i="23"/>
  <c r="AH26" i="23" s="1"/>
  <c r="AA26" i="23"/>
  <c r="AB26" i="23" s="1"/>
  <c r="AL26" i="23"/>
  <c r="Z26" i="23"/>
  <c r="O26" i="23"/>
  <c r="P26" i="23" s="1"/>
  <c r="K26" i="23"/>
  <c r="N26" i="23"/>
  <c r="L26" i="23"/>
  <c r="M26" i="23" s="1"/>
  <c r="AS26" i="23"/>
  <c r="AT26" i="23" s="1"/>
  <c r="AF26" i="23"/>
  <c r="AY26" i="23"/>
  <c r="AZ26" i="23" s="1"/>
  <c r="AX26" i="23"/>
  <c r="U26" i="23"/>
  <c r="V26" i="23" s="1"/>
  <c r="T26" i="23"/>
  <c r="G27" i="25" a="1"/>
  <c r="G27" i="25" s="1"/>
  <c r="I26" i="25" a="1"/>
  <c r="I26" i="25" s="1"/>
  <c r="J26" i="25" s="1"/>
  <c r="H26" i="25"/>
  <c r="G27" i="23" a="1"/>
  <c r="G27" i="23" s="1"/>
  <c r="I26" i="23" a="1"/>
  <c r="I26" i="23" s="1"/>
  <c r="J26" i="23" s="1"/>
  <c r="H26" i="23"/>
  <c r="G24" i="21"/>
  <c r="I24" i="21"/>
  <c r="L24" i="21"/>
  <c r="C24" i="21"/>
  <c r="J24" i="21"/>
  <c r="D24" i="21"/>
  <c r="M24" i="21"/>
  <c r="F24" i="21"/>
  <c r="B25" i="21" a="1"/>
  <c r="B25" i="21" s="1"/>
  <c r="K24" i="21"/>
  <c r="H24" i="21"/>
  <c r="E24" i="21"/>
  <c r="N24" i="21"/>
  <c r="AO27" i="23" l="1"/>
  <c r="AJ27" i="23"/>
  <c r="AK27" i="23" s="1"/>
  <c r="AD27" i="23"/>
  <c r="AE27" i="23" s="1"/>
  <c r="X27" i="23"/>
  <c r="Y27" i="23" s="1"/>
  <c r="L27" i="23"/>
  <c r="M27" i="23" s="1"/>
  <c r="AI27" i="23"/>
  <c r="AC27" i="23"/>
  <c r="W27" i="23"/>
  <c r="R27" i="23"/>
  <c r="S27" i="23" s="1"/>
  <c r="Q27" i="23"/>
  <c r="AY27" i="23"/>
  <c r="AZ27" i="23" s="1"/>
  <c r="AX27" i="23"/>
  <c r="T27" i="23"/>
  <c r="N27" i="23"/>
  <c r="AL27" i="23"/>
  <c r="Z27" i="23"/>
  <c r="O27" i="23"/>
  <c r="P27" i="23" s="1"/>
  <c r="AP27" i="23"/>
  <c r="AQ27" i="23" s="1"/>
  <c r="K27" i="23"/>
  <c r="AS27" i="23"/>
  <c r="AT27" i="23" s="1"/>
  <c r="AR27" i="23"/>
  <c r="AG27" i="23"/>
  <c r="AH27" i="23" s="1"/>
  <c r="AF27" i="23"/>
  <c r="U27" i="23"/>
  <c r="V27" i="23" s="1"/>
  <c r="AM27" i="23"/>
  <c r="AN27" i="23" s="1"/>
  <c r="AV27" i="23"/>
  <c r="AW27" i="23" s="1"/>
  <c r="AA27" i="23"/>
  <c r="AB27" i="23" s="1"/>
  <c r="AU27" i="23"/>
  <c r="AS27" i="25"/>
  <c r="AT27" i="25" s="1"/>
  <c r="AM27" i="25"/>
  <c r="AN27" i="25" s="1"/>
  <c r="AR27" i="25"/>
  <c r="AL27" i="25"/>
  <c r="AG27" i="25"/>
  <c r="AH27" i="25" s="1"/>
  <c r="AA27" i="25"/>
  <c r="AB27" i="25" s="1"/>
  <c r="AF27" i="25"/>
  <c r="Z27" i="25"/>
  <c r="AV27" i="25"/>
  <c r="AW27" i="25" s="1"/>
  <c r="N27" i="25"/>
  <c r="K27" i="25"/>
  <c r="X27" i="25"/>
  <c r="Y27" i="25" s="1"/>
  <c r="R27" i="25"/>
  <c r="S27" i="25" s="1"/>
  <c r="L27" i="25"/>
  <c r="M27" i="25" s="1"/>
  <c r="W27" i="25"/>
  <c r="Q27" i="25"/>
  <c r="AU27" i="25"/>
  <c r="AJ27" i="25"/>
  <c r="AK27" i="25" s="1"/>
  <c r="AY27" i="25"/>
  <c r="AZ27" i="25" s="1"/>
  <c r="AO27" i="25"/>
  <c r="AD27" i="25"/>
  <c r="AE27" i="25" s="1"/>
  <c r="U27" i="25"/>
  <c r="V27" i="25" s="1"/>
  <c r="AC27" i="25"/>
  <c r="O27" i="25"/>
  <c r="P27" i="25" s="1"/>
  <c r="AP27" i="25"/>
  <c r="AQ27" i="25" s="1"/>
  <c r="T27" i="25"/>
  <c r="AI27" i="25"/>
  <c r="AX27" i="25"/>
  <c r="G28" i="25" a="1"/>
  <c r="G28" i="25" s="1"/>
  <c r="H27" i="25"/>
  <c r="I27" i="25" a="1"/>
  <c r="I27" i="25" s="1"/>
  <c r="J27" i="25" s="1"/>
  <c r="G28" i="23" a="1"/>
  <c r="G28" i="23" s="1"/>
  <c r="H27" i="23"/>
  <c r="I27" i="23" a="1"/>
  <c r="I27" i="23" s="1"/>
  <c r="J27" i="23" s="1"/>
  <c r="F25" i="21"/>
  <c r="G25" i="21"/>
  <c r="I25" i="21"/>
  <c r="C25" i="21"/>
  <c r="L25" i="21"/>
  <c r="J25" i="21"/>
  <c r="D25" i="21"/>
  <c r="M25" i="21"/>
  <c r="B26" i="21" a="1"/>
  <c r="B26" i="21" s="1"/>
  <c r="H25" i="21"/>
  <c r="K25" i="21"/>
  <c r="E25" i="21"/>
  <c r="N25" i="21"/>
  <c r="Q28" i="23" l="1"/>
  <c r="AY28" i="23"/>
  <c r="AZ28" i="23" s="1"/>
  <c r="K28" i="23"/>
  <c r="AX28" i="23"/>
  <c r="L28" i="23"/>
  <c r="M28" i="23" s="1"/>
  <c r="AS28" i="23"/>
  <c r="AT28" i="23" s="1"/>
  <c r="AR28" i="23"/>
  <c r="AM28" i="23"/>
  <c r="AN28" i="23" s="1"/>
  <c r="AG28" i="23"/>
  <c r="AH28" i="23" s="1"/>
  <c r="AA28" i="23"/>
  <c r="AB28" i="23" s="1"/>
  <c r="AV28" i="23"/>
  <c r="AW28" i="23" s="1"/>
  <c r="AP28" i="23"/>
  <c r="AQ28" i="23" s="1"/>
  <c r="AO28" i="23"/>
  <c r="AD28" i="23"/>
  <c r="AE28" i="23" s="1"/>
  <c r="AC28" i="23"/>
  <c r="R28" i="23"/>
  <c r="S28" i="23" s="1"/>
  <c r="AF28" i="23"/>
  <c r="U28" i="23"/>
  <c r="V28" i="23" s="1"/>
  <c r="T28" i="23"/>
  <c r="AU28" i="23"/>
  <c r="AL28" i="23"/>
  <c r="Z28" i="23"/>
  <c r="O28" i="23"/>
  <c r="P28" i="23" s="1"/>
  <c r="N28" i="23"/>
  <c r="AJ28" i="23"/>
  <c r="AK28" i="23" s="1"/>
  <c r="AI28" i="23"/>
  <c r="X28" i="23"/>
  <c r="Y28" i="23" s="1"/>
  <c r="W28" i="23"/>
  <c r="AF28" i="25"/>
  <c r="AV28" i="25"/>
  <c r="AW28" i="25" s="1"/>
  <c r="AU28" i="25"/>
  <c r="AA28" i="25"/>
  <c r="AB28" i="25" s="1"/>
  <c r="AS28" i="25"/>
  <c r="AT28" i="25" s="1"/>
  <c r="Z28" i="25"/>
  <c r="AR28" i="25"/>
  <c r="X28" i="25"/>
  <c r="Y28" i="25" s="1"/>
  <c r="R28" i="25"/>
  <c r="S28" i="25" s="1"/>
  <c r="W28" i="25"/>
  <c r="Q28" i="25"/>
  <c r="AM28" i="25"/>
  <c r="AN28" i="25" s="1"/>
  <c r="AJ28" i="25"/>
  <c r="AK28" i="25" s="1"/>
  <c r="AP28" i="25"/>
  <c r="AQ28" i="25" s="1"/>
  <c r="AL28" i="25"/>
  <c r="AI28" i="25"/>
  <c r="K28" i="25"/>
  <c r="AY28" i="25"/>
  <c r="AZ28" i="25" s="1"/>
  <c r="AO28" i="25"/>
  <c r="L28" i="25"/>
  <c r="M28" i="25" s="1"/>
  <c r="AG28" i="25"/>
  <c r="AH28" i="25" s="1"/>
  <c r="AD28" i="25"/>
  <c r="AE28" i="25" s="1"/>
  <c r="U28" i="25"/>
  <c r="V28" i="25" s="1"/>
  <c r="N28" i="25"/>
  <c r="T28" i="25"/>
  <c r="AX28" i="25"/>
  <c r="O28" i="25"/>
  <c r="P28" i="25" s="1"/>
  <c r="AC28" i="25"/>
  <c r="G29" i="25" a="1"/>
  <c r="G29" i="25" s="1"/>
  <c r="H28" i="25"/>
  <c r="I28" i="25" a="1"/>
  <c r="I28" i="25" s="1"/>
  <c r="J28" i="25" s="1"/>
  <c r="G29" i="23" a="1"/>
  <c r="G29" i="23" s="1"/>
  <c r="H28" i="23"/>
  <c r="I28" i="23" a="1"/>
  <c r="I28" i="23" s="1"/>
  <c r="J28" i="23" s="1"/>
  <c r="G26" i="21"/>
  <c r="F26" i="21"/>
  <c r="I26" i="21"/>
  <c r="C26" i="21"/>
  <c r="M26" i="21"/>
  <c r="L26" i="21"/>
  <c r="J26" i="21"/>
  <c r="D26" i="21"/>
  <c r="B27" i="21" a="1"/>
  <c r="B27" i="21" s="1"/>
  <c r="K26" i="21"/>
  <c r="H26" i="21"/>
  <c r="E26" i="21"/>
  <c r="N26" i="21"/>
  <c r="AX29" i="23" l="1"/>
  <c r="AS29" i="23"/>
  <c r="AT29" i="23" s="1"/>
  <c r="AR29" i="23"/>
  <c r="AM29" i="23"/>
  <c r="AN29" i="23" s="1"/>
  <c r="AG29" i="23"/>
  <c r="AH29" i="23" s="1"/>
  <c r="AA29" i="23"/>
  <c r="AB29" i="23" s="1"/>
  <c r="AL29" i="23"/>
  <c r="AF29" i="23"/>
  <c r="Z29" i="23"/>
  <c r="U29" i="23"/>
  <c r="V29" i="23" s="1"/>
  <c r="O29" i="23"/>
  <c r="P29" i="23" s="1"/>
  <c r="K29" i="23"/>
  <c r="T29" i="23"/>
  <c r="N29" i="23"/>
  <c r="L29" i="23"/>
  <c r="M29" i="23" s="1"/>
  <c r="AO29" i="23"/>
  <c r="AJ29" i="23"/>
  <c r="AK29" i="23" s="1"/>
  <c r="AD29" i="23"/>
  <c r="AE29" i="23" s="1"/>
  <c r="X29" i="23"/>
  <c r="Y29" i="23" s="1"/>
  <c r="AP29" i="23"/>
  <c r="AQ29" i="23" s="1"/>
  <c r="AC29" i="23"/>
  <c r="R29" i="23"/>
  <c r="S29" i="23" s="1"/>
  <c r="Q29" i="23"/>
  <c r="AV29" i="23"/>
  <c r="AW29" i="23" s="1"/>
  <c r="AU29" i="23"/>
  <c r="AI29" i="23"/>
  <c r="AY29" i="23"/>
  <c r="AZ29" i="23" s="1"/>
  <c r="W29" i="23"/>
  <c r="AY29" i="25"/>
  <c r="AZ29" i="25" s="1"/>
  <c r="AX29" i="25"/>
  <c r="AV29" i="25"/>
  <c r="AW29" i="25" s="1"/>
  <c r="AP29" i="25"/>
  <c r="AQ29" i="25" s="1"/>
  <c r="AJ29" i="25"/>
  <c r="AK29" i="25" s="1"/>
  <c r="AU29" i="25"/>
  <c r="AO29" i="25"/>
  <c r="AR29" i="25"/>
  <c r="X29" i="25"/>
  <c r="Y29" i="25" s="1"/>
  <c r="R29" i="25"/>
  <c r="S29" i="25" s="1"/>
  <c r="W29" i="25"/>
  <c r="Q29" i="25"/>
  <c r="AM29" i="25"/>
  <c r="AN29" i="25" s="1"/>
  <c r="AL29" i="25"/>
  <c r="AI29" i="25"/>
  <c r="AG29" i="25"/>
  <c r="AH29" i="25" s="1"/>
  <c r="AD29" i="25"/>
  <c r="AE29" i="25" s="1"/>
  <c r="U29" i="25"/>
  <c r="V29" i="25" s="1"/>
  <c r="AA29" i="25"/>
  <c r="AB29" i="25" s="1"/>
  <c r="AS29" i="25"/>
  <c r="AT29" i="25" s="1"/>
  <c r="Z29" i="25"/>
  <c r="AF29" i="25"/>
  <c r="K29" i="25"/>
  <c r="AC29" i="25"/>
  <c r="N29" i="25"/>
  <c r="O29" i="25"/>
  <c r="P29" i="25" s="1"/>
  <c r="T29" i="25"/>
  <c r="L29" i="25"/>
  <c r="M29" i="25" s="1"/>
  <c r="G30" i="25" a="1"/>
  <c r="G30" i="25" s="1"/>
  <c r="I29" i="25" a="1"/>
  <c r="I29" i="25" s="1"/>
  <c r="J29" i="25" s="1"/>
  <c r="H29" i="25"/>
  <c r="G30" i="23" a="1"/>
  <c r="G30" i="23" s="1"/>
  <c r="I29" i="23" a="1"/>
  <c r="I29" i="23" s="1"/>
  <c r="J29" i="23" s="1"/>
  <c r="H29" i="23"/>
  <c r="J27" i="21"/>
  <c r="D27" i="21"/>
  <c r="M27" i="21"/>
  <c r="F27" i="21"/>
  <c r="L27" i="21"/>
  <c r="G27" i="21"/>
  <c r="I27" i="21"/>
  <c r="C27" i="21"/>
  <c r="B28" i="21" a="1"/>
  <c r="B28" i="21" s="1"/>
  <c r="K27" i="21"/>
  <c r="H27" i="21"/>
  <c r="E27" i="21"/>
  <c r="N27" i="21"/>
  <c r="AR30" i="23" l="1"/>
  <c r="AM30" i="23"/>
  <c r="AN30" i="23" s="1"/>
  <c r="AG30" i="23"/>
  <c r="AH30" i="23" s="1"/>
  <c r="AA30" i="23"/>
  <c r="AB30" i="23" s="1"/>
  <c r="AL30" i="23"/>
  <c r="AF30" i="23"/>
  <c r="Z30" i="23"/>
  <c r="U30" i="23"/>
  <c r="V30" i="23" s="1"/>
  <c r="O30" i="23"/>
  <c r="P30" i="23" s="1"/>
  <c r="T30" i="23"/>
  <c r="N30" i="23"/>
  <c r="AV30" i="23"/>
  <c r="AW30" i="23" s="1"/>
  <c r="Q30" i="23"/>
  <c r="AC30" i="23"/>
  <c r="R30" i="23"/>
  <c r="S30" i="23" s="1"/>
  <c r="AS30" i="23"/>
  <c r="AT30" i="23" s="1"/>
  <c r="AU30" i="23"/>
  <c r="K30" i="23"/>
  <c r="AJ30" i="23"/>
  <c r="AK30" i="23" s="1"/>
  <c r="X30" i="23"/>
  <c r="Y30" i="23" s="1"/>
  <c r="L30" i="23"/>
  <c r="M30" i="23" s="1"/>
  <c r="AI30" i="23"/>
  <c r="W30" i="23"/>
  <c r="AY30" i="23"/>
  <c r="AZ30" i="23" s="1"/>
  <c r="AP30" i="23"/>
  <c r="AQ30" i="23" s="1"/>
  <c r="AO30" i="23"/>
  <c r="AX30" i="23"/>
  <c r="AD30" i="23"/>
  <c r="AE30" i="23" s="1"/>
  <c r="AV30" i="25"/>
  <c r="AW30" i="25" s="1"/>
  <c r="AP30" i="25"/>
  <c r="AQ30" i="25" s="1"/>
  <c r="AJ30" i="25"/>
  <c r="AK30" i="25" s="1"/>
  <c r="AU30" i="25"/>
  <c r="AO30" i="25"/>
  <c r="AI30" i="25"/>
  <c r="AD30" i="25"/>
  <c r="AE30" i="25" s="1"/>
  <c r="AC30" i="25"/>
  <c r="AY30" i="25"/>
  <c r="AZ30" i="25" s="1"/>
  <c r="AM30" i="25"/>
  <c r="AN30" i="25" s="1"/>
  <c r="AL30" i="25"/>
  <c r="AG30" i="25"/>
  <c r="AH30" i="25" s="1"/>
  <c r="U30" i="25"/>
  <c r="V30" i="25" s="1"/>
  <c r="AX30" i="25"/>
  <c r="AF30" i="25"/>
  <c r="T30" i="25"/>
  <c r="O30" i="25"/>
  <c r="P30" i="25" s="1"/>
  <c r="N30" i="25"/>
  <c r="AA30" i="25"/>
  <c r="AB30" i="25" s="1"/>
  <c r="AR30" i="25"/>
  <c r="X30" i="25"/>
  <c r="Y30" i="25" s="1"/>
  <c r="R30" i="25"/>
  <c r="S30" i="25" s="1"/>
  <c r="W30" i="25"/>
  <c r="AS30" i="25"/>
  <c r="AT30" i="25" s="1"/>
  <c r="Z30" i="25"/>
  <c r="Q30" i="25"/>
  <c r="K30" i="25"/>
  <c r="L30" i="25"/>
  <c r="M30" i="25" s="1"/>
  <c r="G31" i="25" a="1"/>
  <c r="G31" i="25" s="1"/>
  <c r="I30" i="25" a="1"/>
  <c r="I30" i="25" s="1"/>
  <c r="J30" i="25" s="1"/>
  <c r="H30" i="25"/>
  <c r="G31" i="23" a="1"/>
  <c r="G31" i="23" s="1"/>
  <c r="H30" i="23"/>
  <c r="I30" i="23" a="1"/>
  <c r="I30" i="23" s="1"/>
  <c r="J30" i="23" s="1"/>
  <c r="I28" i="21"/>
  <c r="C28" i="21"/>
  <c r="L28" i="21"/>
  <c r="J28" i="21"/>
  <c r="D28" i="21"/>
  <c r="M28" i="21"/>
  <c r="F28" i="21"/>
  <c r="G28" i="21"/>
  <c r="B29" i="21" a="1"/>
  <c r="B29" i="21" s="1"/>
  <c r="K28" i="21"/>
  <c r="H28" i="21"/>
  <c r="E28" i="21"/>
  <c r="N28" i="21"/>
  <c r="T31" i="23" l="1"/>
  <c r="N31" i="23"/>
  <c r="AV31" i="23"/>
  <c r="AW31" i="23" s="1"/>
  <c r="AU31" i="23"/>
  <c r="AP31" i="23"/>
  <c r="AQ31" i="23" s="1"/>
  <c r="AO31" i="23"/>
  <c r="AJ31" i="23"/>
  <c r="AK31" i="23" s="1"/>
  <c r="AD31" i="23"/>
  <c r="AE31" i="23" s="1"/>
  <c r="X31" i="23"/>
  <c r="Y31" i="23" s="1"/>
  <c r="AX31" i="23"/>
  <c r="L31" i="23"/>
  <c r="M31" i="23" s="1"/>
  <c r="AS31" i="23"/>
  <c r="AT31" i="23" s="1"/>
  <c r="AR31" i="23"/>
  <c r="AG31" i="23"/>
  <c r="AH31" i="23" s="1"/>
  <c r="AF31" i="23"/>
  <c r="U31" i="23"/>
  <c r="V31" i="23" s="1"/>
  <c r="AI31" i="23"/>
  <c r="W31" i="23"/>
  <c r="AY31" i="23"/>
  <c r="AZ31" i="23" s="1"/>
  <c r="K31" i="23"/>
  <c r="AC31" i="23"/>
  <c r="Q31" i="23"/>
  <c r="O31" i="23"/>
  <c r="P31" i="23" s="1"/>
  <c r="AA31" i="23"/>
  <c r="AB31" i="23" s="1"/>
  <c r="AM31" i="23"/>
  <c r="AN31" i="23" s="1"/>
  <c r="AL31" i="23"/>
  <c r="R31" i="23"/>
  <c r="S31" i="23" s="1"/>
  <c r="Z31" i="23"/>
  <c r="AC31" i="25"/>
  <c r="AY31" i="25"/>
  <c r="AZ31" i="25" s="1"/>
  <c r="AS31" i="25"/>
  <c r="AT31" i="25" s="1"/>
  <c r="AX31" i="25"/>
  <c r="L31" i="25"/>
  <c r="M31" i="25" s="1"/>
  <c r="AJ31" i="25"/>
  <c r="AK31" i="25" s="1"/>
  <c r="AI31" i="25"/>
  <c r="AG31" i="25"/>
  <c r="AH31" i="25" s="1"/>
  <c r="U31" i="25"/>
  <c r="V31" i="25" s="1"/>
  <c r="AP31" i="25"/>
  <c r="AQ31" i="25" s="1"/>
  <c r="AF31" i="25"/>
  <c r="T31" i="25"/>
  <c r="O31" i="25"/>
  <c r="P31" i="25" s="1"/>
  <c r="AV31" i="25"/>
  <c r="AW31" i="25" s="1"/>
  <c r="AO31" i="25"/>
  <c r="N31" i="25"/>
  <c r="AU31" i="25"/>
  <c r="AD31" i="25"/>
  <c r="AE31" i="25" s="1"/>
  <c r="AA31" i="25"/>
  <c r="AB31" i="25" s="1"/>
  <c r="AR31" i="25"/>
  <c r="X31" i="25"/>
  <c r="Y31" i="25" s="1"/>
  <c r="AM31" i="25"/>
  <c r="AN31" i="25" s="1"/>
  <c r="AL31" i="25"/>
  <c r="K31" i="25"/>
  <c r="W31" i="25"/>
  <c r="Z31" i="25"/>
  <c r="R31" i="25"/>
  <c r="S31" i="25" s="1"/>
  <c r="Q31" i="25"/>
  <c r="G32" i="25" a="1"/>
  <c r="G32" i="25" s="1"/>
  <c r="I31" i="25" a="1"/>
  <c r="I31" i="25" s="1"/>
  <c r="J31" i="25" s="1"/>
  <c r="H31" i="25"/>
  <c r="G32" i="23" a="1"/>
  <c r="G32" i="23" s="1"/>
  <c r="I31" i="23" a="1"/>
  <c r="I31" i="23" s="1"/>
  <c r="J31" i="23" s="1"/>
  <c r="H31" i="23"/>
  <c r="D29" i="21"/>
  <c r="M29" i="21"/>
  <c r="I29" i="21"/>
  <c r="C29" i="21"/>
  <c r="L29" i="21"/>
  <c r="J29" i="21"/>
  <c r="G29" i="21"/>
  <c r="F29" i="21"/>
  <c r="B30" i="21" a="1"/>
  <c r="B30" i="21" s="1"/>
  <c r="H29" i="21"/>
  <c r="K29" i="21"/>
  <c r="N29" i="21"/>
  <c r="E29" i="21"/>
  <c r="AV32" i="23" l="1"/>
  <c r="AW32" i="23" s="1"/>
  <c r="AU32" i="23"/>
  <c r="AP32" i="23"/>
  <c r="AQ32" i="23" s="1"/>
  <c r="AO32" i="23"/>
  <c r="AJ32" i="23"/>
  <c r="AK32" i="23" s="1"/>
  <c r="AD32" i="23"/>
  <c r="AE32" i="23" s="1"/>
  <c r="X32" i="23"/>
  <c r="Y32" i="23" s="1"/>
  <c r="AI32" i="23"/>
  <c r="AC32" i="23"/>
  <c r="W32" i="23"/>
  <c r="R32" i="23"/>
  <c r="S32" i="23" s="1"/>
  <c r="Q32" i="23"/>
  <c r="AR32" i="23"/>
  <c r="AM32" i="23"/>
  <c r="AN32" i="23" s="1"/>
  <c r="AG32" i="23"/>
  <c r="AH32" i="23" s="1"/>
  <c r="AA32" i="23"/>
  <c r="AB32" i="23" s="1"/>
  <c r="AS32" i="23"/>
  <c r="AT32" i="23" s="1"/>
  <c r="AF32" i="23"/>
  <c r="U32" i="23"/>
  <c r="V32" i="23" s="1"/>
  <c r="T32" i="23"/>
  <c r="AY32" i="23"/>
  <c r="AZ32" i="23" s="1"/>
  <c r="AX32" i="23"/>
  <c r="AL32" i="23"/>
  <c r="N32" i="23"/>
  <c r="Z32" i="23"/>
  <c r="L32" i="23"/>
  <c r="M32" i="23" s="1"/>
  <c r="O32" i="23"/>
  <c r="P32" i="23" s="1"/>
  <c r="K32" i="23"/>
  <c r="AV32" i="25"/>
  <c r="AW32" i="25" s="1"/>
  <c r="AU32" i="25"/>
  <c r="AY32" i="25"/>
  <c r="AZ32" i="25" s="1"/>
  <c r="AS32" i="25"/>
  <c r="AT32" i="25" s="1"/>
  <c r="AM32" i="25"/>
  <c r="AN32" i="25" s="1"/>
  <c r="AX32" i="25"/>
  <c r="AR32" i="25"/>
  <c r="AI32" i="25"/>
  <c r="AG32" i="25"/>
  <c r="AH32" i="25" s="1"/>
  <c r="U32" i="25"/>
  <c r="V32" i="25" s="1"/>
  <c r="AP32" i="25"/>
  <c r="AQ32" i="25" s="1"/>
  <c r="AF32" i="25"/>
  <c r="T32" i="25"/>
  <c r="O32" i="25"/>
  <c r="P32" i="25" s="1"/>
  <c r="K32" i="25"/>
  <c r="AO32" i="25"/>
  <c r="N32" i="25"/>
  <c r="L32" i="25"/>
  <c r="M32" i="25" s="1"/>
  <c r="AD32" i="25"/>
  <c r="AE32" i="25" s="1"/>
  <c r="AC32" i="25"/>
  <c r="AA32" i="25"/>
  <c r="AB32" i="25" s="1"/>
  <c r="Z32" i="25"/>
  <c r="X32" i="25"/>
  <c r="Y32" i="25" s="1"/>
  <c r="R32" i="25"/>
  <c r="S32" i="25" s="1"/>
  <c r="AJ32" i="25"/>
  <c r="AK32" i="25" s="1"/>
  <c r="W32" i="25"/>
  <c r="Q32" i="25"/>
  <c r="AL32" i="25"/>
  <c r="G33" i="25" a="1"/>
  <c r="G33" i="25" s="1"/>
  <c r="H32" i="25"/>
  <c r="I32" i="25" a="1"/>
  <c r="I32" i="25" s="1"/>
  <c r="J32" i="25" s="1"/>
  <c r="G33" i="23" a="1"/>
  <c r="G33" i="23" s="1"/>
  <c r="I32" i="23" a="1"/>
  <c r="I32" i="23" s="1"/>
  <c r="J32" i="23" s="1"/>
  <c r="H32" i="23"/>
  <c r="G30" i="21"/>
  <c r="C30" i="21"/>
  <c r="I30" i="21"/>
  <c r="L30" i="21"/>
  <c r="J30" i="21"/>
  <c r="D30" i="21"/>
  <c r="M30" i="21"/>
  <c r="F30" i="21"/>
  <c r="B31" i="21" a="1"/>
  <c r="B31" i="21" s="1"/>
  <c r="H30" i="21"/>
  <c r="K30" i="21"/>
  <c r="N30" i="21"/>
  <c r="E30" i="21"/>
  <c r="AO33" i="23" l="1"/>
  <c r="AJ33" i="23"/>
  <c r="AK33" i="23" s="1"/>
  <c r="AD33" i="23"/>
  <c r="AE33" i="23" s="1"/>
  <c r="X33" i="23"/>
  <c r="Y33" i="23" s="1"/>
  <c r="L33" i="23"/>
  <c r="M33" i="23" s="1"/>
  <c r="AI33" i="23"/>
  <c r="AC33" i="23"/>
  <c r="W33" i="23"/>
  <c r="R33" i="23"/>
  <c r="S33" i="23" s="1"/>
  <c r="Q33" i="23"/>
  <c r="AY33" i="23"/>
  <c r="AZ33" i="23" s="1"/>
  <c r="AX33" i="23"/>
  <c r="T33" i="23"/>
  <c r="N33" i="23"/>
  <c r="AF33" i="23"/>
  <c r="U33" i="23"/>
  <c r="V33" i="23" s="1"/>
  <c r="AV33" i="23"/>
  <c r="AW33" i="23" s="1"/>
  <c r="AU33" i="23"/>
  <c r="AM33" i="23"/>
  <c r="AN33" i="23" s="1"/>
  <c r="AA33" i="23"/>
  <c r="AB33" i="23" s="1"/>
  <c r="AL33" i="23"/>
  <c r="Z33" i="23"/>
  <c r="O33" i="23"/>
  <c r="P33" i="23" s="1"/>
  <c r="AS33" i="23"/>
  <c r="AT33" i="23" s="1"/>
  <c r="AR33" i="23"/>
  <c r="AP33" i="23"/>
  <c r="AQ33" i="23" s="1"/>
  <c r="AG33" i="23"/>
  <c r="AH33" i="23" s="1"/>
  <c r="K33" i="23"/>
  <c r="AY33" i="25"/>
  <c r="AZ33" i="25" s="1"/>
  <c r="AS33" i="25"/>
  <c r="AT33" i="25" s="1"/>
  <c r="AM33" i="25"/>
  <c r="AN33" i="25" s="1"/>
  <c r="AX33" i="25"/>
  <c r="AR33" i="25"/>
  <c r="AL33" i="25"/>
  <c r="AG33" i="25"/>
  <c r="AH33" i="25" s="1"/>
  <c r="AA33" i="25"/>
  <c r="AB33" i="25" s="1"/>
  <c r="AF33" i="25"/>
  <c r="Z33" i="25"/>
  <c r="AO33" i="25"/>
  <c r="N33" i="25"/>
  <c r="AD33" i="25"/>
  <c r="AE33" i="25" s="1"/>
  <c r="AV33" i="25"/>
  <c r="AW33" i="25" s="1"/>
  <c r="AC33" i="25"/>
  <c r="AU33" i="25"/>
  <c r="K33" i="25"/>
  <c r="X33" i="25"/>
  <c r="Y33" i="25" s="1"/>
  <c r="R33" i="25"/>
  <c r="S33" i="25" s="1"/>
  <c r="L33" i="25"/>
  <c r="M33" i="25" s="1"/>
  <c r="W33" i="25"/>
  <c r="Q33" i="25"/>
  <c r="AI33" i="25"/>
  <c r="U33" i="25"/>
  <c r="V33" i="25" s="1"/>
  <c r="AP33" i="25"/>
  <c r="AQ33" i="25" s="1"/>
  <c r="AJ33" i="25"/>
  <c r="AK33" i="25" s="1"/>
  <c r="O33" i="25"/>
  <c r="P33" i="25" s="1"/>
  <c r="T33" i="25"/>
  <c r="G34" i="25" a="1"/>
  <c r="G34" i="25" s="1"/>
  <c r="I33" i="25" a="1"/>
  <c r="I33" i="25" s="1"/>
  <c r="J33" i="25" s="1"/>
  <c r="H33" i="25"/>
  <c r="G34" i="23" a="1"/>
  <c r="G34" i="23" s="1"/>
  <c r="H33" i="23"/>
  <c r="I33" i="23" a="1"/>
  <c r="I33" i="23" s="1"/>
  <c r="J33" i="23" s="1"/>
  <c r="F31" i="21"/>
  <c r="G31" i="21"/>
  <c r="I31" i="21"/>
  <c r="C31" i="21"/>
  <c r="L31" i="21"/>
  <c r="J31" i="21"/>
  <c r="D31" i="21"/>
  <c r="M31" i="21"/>
  <c r="B32" i="21" a="1"/>
  <c r="B32" i="21" s="1"/>
  <c r="H31" i="21"/>
  <c r="K31" i="21"/>
  <c r="N31" i="21"/>
  <c r="E31" i="21"/>
  <c r="Q34" i="23" l="1"/>
  <c r="AY34" i="23"/>
  <c r="AZ34" i="23" s="1"/>
  <c r="K34" i="23"/>
  <c r="AX34" i="23"/>
  <c r="L34" i="23"/>
  <c r="M34" i="23" s="1"/>
  <c r="AS34" i="23"/>
  <c r="AT34" i="23" s="1"/>
  <c r="AR34" i="23"/>
  <c r="AM34" i="23"/>
  <c r="AN34" i="23" s="1"/>
  <c r="AG34" i="23"/>
  <c r="AH34" i="23" s="1"/>
  <c r="AA34" i="23"/>
  <c r="AB34" i="23" s="1"/>
  <c r="AV34" i="23"/>
  <c r="AW34" i="23" s="1"/>
  <c r="AU34" i="23"/>
  <c r="AJ34" i="23"/>
  <c r="AK34" i="23" s="1"/>
  <c r="X34" i="23"/>
  <c r="Y34" i="23" s="1"/>
  <c r="AI34" i="23"/>
  <c r="W34" i="23"/>
  <c r="AL34" i="23"/>
  <c r="Z34" i="23"/>
  <c r="O34" i="23"/>
  <c r="P34" i="23" s="1"/>
  <c r="N34" i="23"/>
  <c r="AP34" i="23"/>
  <c r="AQ34" i="23" s="1"/>
  <c r="AF34" i="23"/>
  <c r="AO34" i="23"/>
  <c r="AD34" i="23"/>
  <c r="AE34" i="23" s="1"/>
  <c r="U34" i="23"/>
  <c r="V34" i="23" s="1"/>
  <c r="R34" i="23"/>
  <c r="S34" i="23" s="1"/>
  <c r="T34" i="23"/>
  <c r="AC34" i="23"/>
  <c r="AF34" i="25"/>
  <c r="AV34" i="25"/>
  <c r="AW34" i="25" s="1"/>
  <c r="AC34" i="25"/>
  <c r="AU34" i="25"/>
  <c r="AA34" i="25"/>
  <c r="AB34" i="25" s="1"/>
  <c r="X34" i="25"/>
  <c r="Y34" i="25" s="1"/>
  <c r="R34" i="25"/>
  <c r="S34" i="25" s="1"/>
  <c r="AY34" i="25"/>
  <c r="AZ34" i="25" s="1"/>
  <c r="Z34" i="25"/>
  <c r="W34" i="25"/>
  <c r="Q34" i="25"/>
  <c r="AX34" i="25"/>
  <c r="K34" i="25"/>
  <c r="AS34" i="25"/>
  <c r="AT34" i="25" s="1"/>
  <c r="L34" i="25"/>
  <c r="M34" i="25" s="1"/>
  <c r="AL34" i="25"/>
  <c r="AI34" i="25"/>
  <c r="AO34" i="25"/>
  <c r="AG34" i="25"/>
  <c r="AH34" i="25" s="1"/>
  <c r="AD34" i="25"/>
  <c r="AE34" i="25" s="1"/>
  <c r="AP34" i="25"/>
  <c r="AQ34" i="25" s="1"/>
  <c r="AJ34" i="25"/>
  <c r="AK34" i="25" s="1"/>
  <c r="AR34" i="25"/>
  <c r="O34" i="25"/>
  <c r="P34" i="25" s="1"/>
  <c r="N34" i="25"/>
  <c r="AM34" i="25"/>
  <c r="AN34" i="25" s="1"/>
  <c r="U34" i="25"/>
  <c r="V34" i="25" s="1"/>
  <c r="T34" i="25"/>
  <c r="G35" i="25" a="1"/>
  <c r="G35" i="25" s="1"/>
  <c r="H34" i="25"/>
  <c r="I34" i="25" a="1"/>
  <c r="I34" i="25" s="1"/>
  <c r="J34" i="25" s="1"/>
  <c r="G35" i="23" a="1"/>
  <c r="G35" i="23" s="1"/>
  <c r="I34" i="23" a="1"/>
  <c r="I34" i="23" s="1"/>
  <c r="J34" i="23" s="1"/>
  <c r="H34" i="23"/>
  <c r="F32" i="21"/>
  <c r="G32" i="21"/>
  <c r="L32" i="21"/>
  <c r="D32" i="21"/>
  <c r="I32" i="21"/>
  <c r="C32" i="21"/>
  <c r="M32" i="21"/>
  <c r="J32" i="21"/>
  <c r="B33" i="21" a="1"/>
  <c r="B33" i="21" s="1"/>
  <c r="K32" i="21"/>
  <c r="H32" i="21"/>
  <c r="N32" i="21"/>
  <c r="E32" i="21"/>
  <c r="AX35" i="23" l="1"/>
  <c r="AS35" i="23"/>
  <c r="AT35" i="23" s="1"/>
  <c r="AR35" i="23"/>
  <c r="AM35" i="23"/>
  <c r="AN35" i="23" s="1"/>
  <c r="AG35" i="23"/>
  <c r="AH35" i="23" s="1"/>
  <c r="AA35" i="23"/>
  <c r="AB35" i="23" s="1"/>
  <c r="AL35" i="23"/>
  <c r="AF35" i="23"/>
  <c r="Z35" i="23"/>
  <c r="U35" i="23"/>
  <c r="V35" i="23" s="1"/>
  <c r="O35" i="23"/>
  <c r="P35" i="23" s="1"/>
  <c r="K35" i="23"/>
  <c r="T35" i="23"/>
  <c r="N35" i="23"/>
  <c r="L35" i="23"/>
  <c r="M35" i="23" s="1"/>
  <c r="AO35" i="23"/>
  <c r="AJ35" i="23"/>
  <c r="AK35" i="23" s="1"/>
  <c r="AD35" i="23"/>
  <c r="AE35" i="23" s="1"/>
  <c r="X35" i="23"/>
  <c r="Y35" i="23" s="1"/>
  <c r="AU35" i="23"/>
  <c r="AI35" i="23"/>
  <c r="W35" i="23"/>
  <c r="AY35" i="23"/>
  <c r="AZ35" i="23" s="1"/>
  <c r="AP35" i="23"/>
  <c r="AQ35" i="23" s="1"/>
  <c r="AC35" i="23"/>
  <c r="AV35" i="23"/>
  <c r="AW35" i="23" s="1"/>
  <c r="R35" i="23"/>
  <c r="S35" i="23" s="1"/>
  <c r="Q35" i="23"/>
  <c r="AY35" i="25"/>
  <c r="AZ35" i="25" s="1"/>
  <c r="AX35" i="25"/>
  <c r="AP35" i="25"/>
  <c r="AQ35" i="25" s="1"/>
  <c r="AJ35" i="25"/>
  <c r="AK35" i="25" s="1"/>
  <c r="AO35" i="25"/>
  <c r="AV35" i="25"/>
  <c r="AW35" i="25" s="1"/>
  <c r="AU35" i="25"/>
  <c r="AA35" i="25"/>
  <c r="AB35" i="25" s="1"/>
  <c r="X35" i="25"/>
  <c r="Y35" i="25" s="1"/>
  <c r="R35" i="25"/>
  <c r="S35" i="25" s="1"/>
  <c r="Z35" i="25"/>
  <c r="W35" i="25"/>
  <c r="Q35" i="25"/>
  <c r="AS35" i="25"/>
  <c r="AT35" i="25" s="1"/>
  <c r="AR35" i="25"/>
  <c r="AM35" i="25"/>
  <c r="AN35" i="25" s="1"/>
  <c r="AL35" i="25"/>
  <c r="AI35" i="25"/>
  <c r="U35" i="25"/>
  <c r="V35" i="25" s="1"/>
  <c r="AF35" i="25"/>
  <c r="AC35" i="25"/>
  <c r="AG35" i="25"/>
  <c r="AH35" i="25" s="1"/>
  <c r="K35" i="25"/>
  <c r="L35" i="25"/>
  <c r="M35" i="25" s="1"/>
  <c r="O35" i="25"/>
  <c r="P35" i="25" s="1"/>
  <c r="N35" i="25"/>
  <c r="T35" i="25"/>
  <c r="AD35" i="25"/>
  <c r="AE35" i="25" s="1"/>
  <c r="G36" i="25" a="1"/>
  <c r="G36" i="25" s="1"/>
  <c r="H35" i="25"/>
  <c r="I35" i="25" a="1"/>
  <c r="I35" i="25" s="1"/>
  <c r="J35" i="25" s="1"/>
  <c r="G36" i="23" a="1"/>
  <c r="G36" i="23" s="1"/>
  <c r="I35" i="23" a="1"/>
  <c r="I35" i="23" s="1"/>
  <c r="J35" i="23" s="1"/>
  <c r="H35" i="23"/>
  <c r="J33" i="21"/>
  <c r="D33" i="21"/>
  <c r="M33" i="21"/>
  <c r="F33" i="21"/>
  <c r="G33" i="21"/>
  <c r="C33" i="21"/>
  <c r="I33" i="21"/>
  <c r="L33" i="21"/>
  <c r="B34" i="21" a="1"/>
  <c r="B34" i="21" s="1"/>
  <c r="H33" i="21"/>
  <c r="K33" i="21"/>
  <c r="N33" i="21"/>
  <c r="E33" i="21"/>
  <c r="AR36" i="23" l="1"/>
  <c r="AM36" i="23"/>
  <c r="AN36" i="23" s="1"/>
  <c r="AG36" i="23"/>
  <c r="AH36" i="23" s="1"/>
  <c r="AA36" i="23"/>
  <c r="AB36" i="23" s="1"/>
  <c r="AL36" i="23"/>
  <c r="AF36" i="23"/>
  <c r="Z36" i="23"/>
  <c r="U36" i="23"/>
  <c r="V36" i="23" s="1"/>
  <c r="O36" i="23"/>
  <c r="P36" i="23" s="1"/>
  <c r="T36" i="23"/>
  <c r="N36" i="23"/>
  <c r="AV36" i="23"/>
  <c r="AW36" i="23" s="1"/>
  <c r="Q36" i="23"/>
  <c r="AY36" i="23"/>
  <c r="AZ36" i="23" s="1"/>
  <c r="AI36" i="23"/>
  <c r="W36" i="23"/>
  <c r="AX36" i="23"/>
  <c r="AP36" i="23"/>
  <c r="AQ36" i="23" s="1"/>
  <c r="AO36" i="23"/>
  <c r="AD36" i="23"/>
  <c r="AE36" i="23" s="1"/>
  <c r="AC36" i="23"/>
  <c r="R36" i="23"/>
  <c r="S36" i="23" s="1"/>
  <c r="AU36" i="23"/>
  <c r="AJ36" i="23"/>
  <c r="AK36" i="23" s="1"/>
  <c r="X36" i="23"/>
  <c r="Y36" i="23" s="1"/>
  <c r="K36" i="23"/>
  <c r="AS36" i="23"/>
  <c r="AT36" i="23" s="1"/>
  <c r="L36" i="23"/>
  <c r="M36" i="23" s="1"/>
  <c r="AY36" i="25"/>
  <c r="AZ36" i="25" s="1"/>
  <c r="AX36" i="25"/>
  <c r="AP36" i="25"/>
  <c r="AQ36" i="25" s="1"/>
  <c r="AJ36" i="25"/>
  <c r="AK36" i="25" s="1"/>
  <c r="AO36" i="25"/>
  <c r="AI36" i="25"/>
  <c r="AD36" i="25"/>
  <c r="AE36" i="25" s="1"/>
  <c r="AV36" i="25"/>
  <c r="AW36" i="25" s="1"/>
  <c r="AC36" i="25"/>
  <c r="AU36" i="25"/>
  <c r="AS36" i="25"/>
  <c r="AT36" i="25" s="1"/>
  <c r="AR36" i="25"/>
  <c r="AM36" i="25"/>
  <c r="AN36" i="25" s="1"/>
  <c r="AL36" i="25"/>
  <c r="U36" i="25"/>
  <c r="V36" i="25" s="1"/>
  <c r="T36" i="25"/>
  <c r="O36" i="25"/>
  <c r="P36" i="25" s="1"/>
  <c r="N36" i="25"/>
  <c r="AF36" i="25"/>
  <c r="AA36" i="25"/>
  <c r="AB36" i="25" s="1"/>
  <c r="X36" i="25"/>
  <c r="Y36" i="25" s="1"/>
  <c r="R36" i="25"/>
  <c r="S36" i="25" s="1"/>
  <c r="Z36" i="25"/>
  <c r="W36" i="25"/>
  <c r="AG36" i="25"/>
  <c r="AH36" i="25" s="1"/>
  <c r="K36" i="25"/>
  <c r="L36" i="25"/>
  <c r="M36" i="25" s="1"/>
  <c r="Q36" i="25"/>
  <c r="G37" i="25" a="1"/>
  <c r="G37" i="25" s="1"/>
  <c r="I36" i="25" a="1"/>
  <c r="I36" i="25" s="1"/>
  <c r="J36" i="25" s="1"/>
  <c r="H36" i="25"/>
  <c r="G37" i="23" a="1"/>
  <c r="G37" i="23" s="1"/>
  <c r="I36" i="23" a="1"/>
  <c r="I36" i="23" s="1"/>
  <c r="J36" i="23" s="1"/>
  <c r="H36" i="23"/>
  <c r="I34" i="21"/>
  <c r="C34" i="21"/>
  <c r="L34" i="21"/>
  <c r="J34" i="21"/>
  <c r="D34" i="21"/>
  <c r="M34" i="21"/>
  <c r="F34" i="21"/>
  <c r="G34" i="21"/>
  <c r="B35" i="21" a="1"/>
  <c r="B35" i="21" s="1"/>
  <c r="H34" i="21"/>
  <c r="K34" i="21"/>
  <c r="E34" i="21"/>
  <c r="N34" i="21"/>
  <c r="T37" i="23" l="1"/>
  <c r="N37" i="23"/>
  <c r="AV37" i="23"/>
  <c r="AW37" i="23" s="1"/>
  <c r="AU37" i="23"/>
  <c r="AP37" i="23"/>
  <c r="AQ37" i="23" s="1"/>
  <c r="AO37" i="23"/>
  <c r="AJ37" i="23"/>
  <c r="AK37" i="23" s="1"/>
  <c r="AD37" i="23"/>
  <c r="AE37" i="23" s="1"/>
  <c r="X37" i="23"/>
  <c r="Y37" i="23" s="1"/>
  <c r="AX37" i="23"/>
  <c r="L37" i="23"/>
  <c r="M37" i="23" s="1"/>
  <c r="K37" i="23"/>
  <c r="AY37" i="23"/>
  <c r="AZ37" i="23" s="1"/>
  <c r="AM37" i="23"/>
  <c r="AN37" i="23" s="1"/>
  <c r="AA37" i="23"/>
  <c r="AB37" i="23" s="1"/>
  <c r="AL37" i="23"/>
  <c r="Z37" i="23"/>
  <c r="O37" i="23"/>
  <c r="P37" i="23" s="1"/>
  <c r="AC37" i="23"/>
  <c r="R37" i="23"/>
  <c r="S37" i="23" s="1"/>
  <c r="Q37" i="23"/>
  <c r="AS37" i="23"/>
  <c r="AT37" i="23" s="1"/>
  <c r="AI37" i="23"/>
  <c r="W37" i="23"/>
  <c r="AR37" i="23"/>
  <c r="AF37" i="23"/>
  <c r="U37" i="23"/>
  <c r="V37" i="23" s="1"/>
  <c r="AG37" i="23"/>
  <c r="AH37" i="23" s="1"/>
  <c r="AX37" i="25"/>
  <c r="AV37" i="25"/>
  <c r="AW37" i="25" s="1"/>
  <c r="AC37" i="25"/>
  <c r="AU37" i="25"/>
  <c r="AS37" i="25"/>
  <c r="AT37" i="25" s="1"/>
  <c r="L37" i="25"/>
  <c r="M37" i="25" s="1"/>
  <c r="AM37" i="25"/>
  <c r="AN37" i="25" s="1"/>
  <c r="AY37" i="25"/>
  <c r="AZ37" i="25" s="1"/>
  <c r="AR37" i="25"/>
  <c r="AL37" i="25"/>
  <c r="U37" i="25"/>
  <c r="V37" i="25" s="1"/>
  <c r="T37" i="25"/>
  <c r="O37" i="25"/>
  <c r="P37" i="25" s="1"/>
  <c r="AJ37" i="25"/>
  <c r="AK37" i="25" s="1"/>
  <c r="N37" i="25"/>
  <c r="AI37" i="25"/>
  <c r="AG37" i="25"/>
  <c r="AH37" i="25" s="1"/>
  <c r="AF37" i="25"/>
  <c r="AO37" i="25"/>
  <c r="AD37" i="25"/>
  <c r="AE37" i="25" s="1"/>
  <c r="AA37" i="25"/>
  <c r="AB37" i="25" s="1"/>
  <c r="X37" i="25"/>
  <c r="Y37" i="25" s="1"/>
  <c r="AP37" i="25"/>
  <c r="AQ37" i="25" s="1"/>
  <c r="W37" i="25"/>
  <c r="R37" i="25"/>
  <c r="S37" i="25" s="1"/>
  <c r="Z37" i="25"/>
  <c r="Q37" i="25"/>
  <c r="K37" i="25"/>
  <c r="G38" i="25" a="1"/>
  <c r="G38" i="25" s="1"/>
  <c r="H37" i="25"/>
  <c r="I37" i="25" a="1"/>
  <c r="I37" i="25" s="1"/>
  <c r="J37" i="25" s="1"/>
  <c r="G38" i="23" a="1"/>
  <c r="G38" i="23" s="1"/>
  <c r="I37" i="23" a="1"/>
  <c r="I37" i="23" s="1"/>
  <c r="J37" i="23" s="1"/>
  <c r="H37" i="23"/>
  <c r="I35" i="21"/>
  <c r="C35" i="21"/>
  <c r="L35" i="21"/>
  <c r="J35" i="21"/>
  <c r="D35" i="21"/>
  <c r="M35" i="21"/>
  <c r="F35" i="21"/>
  <c r="G35" i="21"/>
  <c r="K35" i="21"/>
  <c r="H35" i="21"/>
  <c r="E35" i="21"/>
  <c r="N35" i="21"/>
  <c r="B36" i="21" a="1"/>
  <c r="B36" i="21" s="1"/>
  <c r="AV38" i="23" l="1"/>
  <c r="AW38" i="23" s="1"/>
  <c r="AU38" i="23"/>
  <c r="AP38" i="23"/>
  <c r="AQ38" i="23" s="1"/>
  <c r="AO38" i="23"/>
  <c r="AJ38" i="23"/>
  <c r="AK38" i="23" s="1"/>
  <c r="AD38" i="23"/>
  <c r="AE38" i="23" s="1"/>
  <c r="X38" i="23"/>
  <c r="Y38" i="23" s="1"/>
  <c r="AI38" i="23"/>
  <c r="AC38" i="23"/>
  <c r="W38" i="23"/>
  <c r="R38" i="23"/>
  <c r="S38" i="23" s="1"/>
  <c r="Q38" i="23"/>
  <c r="AY38" i="23"/>
  <c r="AZ38" i="23" s="1"/>
  <c r="AR38" i="23"/>
  <c r="AM38" i="23"/>
  <c r="AN38" i="23" s="1"/>
  <c r="AG38" i="23"/>
  <c r="AH38" i="23" s="1"/>
  <c r="AA38" i="23"/>
  <c r="AB38" i="23" s="1"/>
  <c r="AX38" i="23"/>
  <c r="AL38" i="23"/>
  <c r="Z38" i="23"/>
  <c r="O38" i="23"/>
  <c r="P38" i="23" s="1"/>
  <c r="K38" i="23"/>
  <c r="N38" i="23"/>
  <c r="L38" i="23"/>
  <c r="M38" i="23" s="1"/>
  <c r="AS38" i="23"/>
  <c r="AT38" i="23" s="1"/>
  <c r="AF38" i="23"/>
  <c r="U38" i="23"/>
  <c r="V38" i="23" s="1"/>
  <c r="T38" i="23"/>
  <c r="AV38" i="25"/>
  <c r="AW38" i="25" s="1"/>
  <c r="AU38" i="25"/>
  <c r="AS38" i="25"/>
  <c r="AT38" i="25" s="1"/>
  <c r="AM38" i="25"/>
  <c r="AN38" i="25" s="1"/>
  <c r="AR38" i="25"/>
  <c r="AL38" i="25"/>
  <c r="AY38" i="25"/>
  <c r="AZ38" i="25" s="1"/>
  <c r="U38" i="25"/>
  <c r="V38" i="25" s="1"/>
  <c r="AX38" i="25"/>
  <c r="T38" i="25"/>
  <c r="O38" i="25"/>
  <c r="P38" i="25" s="1"/>
  <c r="K38" i="25"/>
  <c r="AJ38" i="25"/>
  <c r="AK38" i="25" s="1"/>
  <c r="N38" i="25"/>
  <c r="L38" i="25"/>
  <c r="M38" i="25" s="1"/>
  <c r="AI38" i="25"/>
  <c r="AG38" i="25"/>
  <c r="AH38" i="25" s="1"/>
  <c r="AF38" i="25"/>
  <c r="AP38" i="25"/>
  <c r="AQ38" i="25" s="1"/>
  <c r="AO38" i="25"/>
  <c r="AD38" i="25"/>
  <c r="AE38" i="25" s="1"/>
  <c r="AA38" i="25"/>
  <c r="AB38" i="25" s="1"/>
  <c r="X38" i="25"/>
  <c r="Y38" i="25" s="1"/>
  <c r="R38" i="25"/>
  <c r="S38" i="25" s="1"/>
  <c r="W38" i="25"/>
  <c r="Q38" i="25"/>
  <c r="Z38" i="25"/>
  <c r="AC38" i="25"/>
  <c r="G39" i="25" a="1"/>
  <c r="G39" i="25" s="1"/>
  <c r="I38" i="25" a="1"/>
  <c r="I38" i="25" s="1"/>
  <c r="J38" i="25" s="1"/>
  <c r="H38" i="25"/>
  <c r="G39" i="23" a="1"/>
  <c r="G39" i="23" s="1"/>
  <c r="H38" i="23"/>
  <c r="I38" i="23" a="1"/>
  <c r="I38" i="23" s="1"/>
  <c r="J38" i="23" s="1"/>
  <c r="G36" i="21"/>
  <c r="L36" i="21"/>
  <c r="I36" i="21"/>
  <c r="C36" i="21"/>
  <c r="F36" i="21"/>
  <c r="J36" i="21"/>
  <c r="D36" i="21"/>
  <c r="M36" i="21"/>
  <c r="K36" i="21"/>
  <c r="H36" i="21"/>
  <c r="E36" i="21"/>
  <c r="N36" i="21"/>
  <c r="B37" i="21" a="1"/>
  <c r="B37" i="21" s="1"/>
  <c r="AO39" i="23" l="1"/>
  <c r="AJ39" i="23"/>
  <c r="AK39" i="23" s="1"/>
  <c r="AD39" i="23"/>
  <c r="AE39" i="23" s="1"/>
  <c r="X39" i="23"/>
  <c r="Y39" i="23" s="1"/>
  <c r="L39" i="23"/>
  <c r="M39" i="23" s="1"/>
  <c r="AI39" i="23"/>
  <c r="AC39" i="23"/>
  <c r="W39" i="23"/>
  <c r="R39" i="23"/>
  <c r="S39" i="23" s="1"/>
  <c r="AY39" i="23"/>
  <c r="AZ39" i="23" s="1"/>
  <c r="Q39" i="23"/>
  <c r="AX39" i="23"/>
  <c r="T39" i="23"/>
  <c r="N39" i="23"/>
  <c r="Z39" i="23"/>
  <c r="O39" i="23"/>
  <c r="P39" i="23" s="1"/>
  <c r="AP39" i="23"/>
  <c r="AQ39" i="23" s="1"/>
  <c r="K39" i="23"/>
  <c r="AS39" i="23"/>
  <c r="AT39" i="23" s="1"/>
  <c r="AR39" i="23"/>
  <c r="AG39" i="23"/>
  <c r="AH39" i="23" s="1"/>
  <c r="AF39" i="23"/>
  <c r="U39" i="23"/>
  <c r="V39" i="23" s="1"/>
  <c r="AM39" i="23"/>
  <c r="AN39" i="23" s="1"/>
  <c r="AL39" i="23"/>
  <c r="AV39" i="23"/>
  <c r="AW39" i="23" s="1"/>
  <c r="AA39" i="23"/>
  <c r="AB39" i="23" s="1"/>
  <c r="AU39" i="23"/>
  <c r="AX39" i="25"/>
  <c r="AS39" i="25"/>
  <c r="AT39" i="25" s="1"/>
  <c r="AM39" i="25"/>
  <c r="AN39" i="25" s="1"/>
  <c r="AG39" i="25"/>
  <c r="AH39" i="25" s="1"/>
  <c r="AR39" i="25"/>
  <c r="AL39" i="25"/>
  <c r="AF39" i="25"/>
  <c r="AA39" i="25"/>
  <c r="AB39" i="25" s="1"/>
  <c r="Z39" i="25"/>
  <c r="AY39" i="25"/>
  <c r="AZ39" i="25" s="1"/>
  <c r="AU39" i="25"/>
  <c r="AJ39" i="25"/>
  <c r="AK39" i="25" s="1"/>
  <c r="N39" i="25"/>
  <c r="AI39" i="25"/>
  <c r="AP39" i="25"/>
  <c r="AQ39" i="25" s="1"/>
  <c r="K39" i="25"/>
  <c r="AO39" i="25"/>
  <c r="AD39" i="25"/>
  <c r="AE39" i="25" s="1"/>
  <c r="X39" i="25"/>
  <c r="Y39" i="25" s="1"/>
  <c r="R39" i="25"/>
  <c r="S39" i="25" s="1"/>
  <c r="L39" i="25"/>
  <c r="M39" i="25" s="1"/>
  <c r="AC39" i="25"/>
  <c r="W39" i="25"/>
  <c r="Q39" i="25"/>
  <c r="U39" i="25"/>
  <c r="V39" i="25" s="1"/>
  <c r="AV39" i="25"/>
  <c r="AW39" i="25" s="1"/>
  <c r="O39" i="25"/>
  <c r="P39" i="25" s="1"/>
  <c r="T39" i="25"/>
  <c r="G40" i="25" a="1"/>
  <c r="G40" i="25" s="1"/>
  <c r="H39" i="25"/>
  <c r="I39" i="25" a="1"/>
  <c r="I39" i="25" s="1"/>
  <c r="J39" i="25" s="1"/>
  <c r="G40" i="23" a="1"/>
  <c r="G40" i="23" s="1"/>
  <c r="H39" i="23"/>
  <c r="I39" i="23" a="1"/>
  <c r="I39" i="23" s="1"/>
  <c r="J39" i="23" s="1"/>
  <c r="F37" i="21"/>
  <c r="G37" i="21"/>
  <c r="I37" i="21"/>
  <c r="C37" i="21"/>
  <c r="L37" i="21"/>
  <c r="J37" i="21"/>
  <c r="D37" i="21"/>
  <c r="M37" i="21"/>
  <c r="K37" i="21"/>
  <c r="H37" i="21"/>
  <c r="N37" i="21"/>
  <c r="E37" i="21"/>
  <c r="B38" i="21" a="1"/>
  <c r="B38" i="21" s="1"/>
  <c r="B41" i="23" l="1" a="1"/>
  <c r="B41" i="23" s="1"/>
  <c r="AY40" i="23"/>
  <c r="AZ40" i="23" s="1"/>
  <c r="Q40" i="23"/>
  <c r="AX40" i="23"/>
  <c r="K40" i="23"/>
  <c r="L40" i="23"/>
  <c r="M40" i="23" s="1"/>
  <c r="AS40" i="23"/>
  <c r="AT40" i="23" s="1"/>
  <c r="AM40" i="23"/>
  <c r="AN40" i="23" s="1"/>
  <c r="AR40" i="23"/>
  <c r="AL40" i="23"/>
  <c r="AG40" i="23"/>
  <c r="AH40" i="23" s="1"/>
  <c r="AA40" i="23"/>
  <c r="AB40" i="23" s="1"/>
  <c r="AV40" i="23"/>
  <c r="AW40" i="23" s="1"/>
  <c r="AP40" i="23"/>
  <c r="AQ40" i="23" s="1"/>
  <c r="AO40" i="23"/>
  <c r="AD40" i="23"/>
  <c r="AE40" i="23" s="1"/>
  <c r="AC40" i="23"/>
  <c r="R40" i="23"/>
  <c r="S40" i="23" s="1"/>
  <c r="AF40" i="23"/>
  <c r="U40" i="23"/>
  <c r="V40" i="23" s="1"/>
  <c r="T40" i="23"/>
  <c r="AU40" i="23"/>
  <c r="Z40" i="23"/>
  <c r="AJ40" i="23"/>
  <c r="AK40" i="23" s="1"/>
  <c r="AI40" i="23"/>
  <c r="X40" i="23"/>
  <c r="Y40" i="23" s="1"/>
  <c r="W40" i="23"/>
  <c r="N40" i="23"/>
  <c r="O40" i="23"/>
  <c r="P40" i="23" s="1"/>
  <c r="B41" i="25" a="1"/>
  <c r="B41" i="25" s="1"/>
  <c r="Z40" i="25"/>
  <c r="AY40" i="25"/>
  <c r="AZ40" i="25" s="1"/>
  <c r="AX40" i="25"/>
  <c r="AS40" i="25"/>
  <c r="AT40" i="25" s="1"/>
  <c r="AL40" i="25"/>
  <c r="AR40" i="25"/>
  <c r="AP40" i="25"/>
  <c r="AQ40" i="25" s="1"/>
  <c r="AG40" i="25"/>
  <c r="AH40" i="25" s="1"/>
  <c r="AO40" i="25"/>
  <c r="AF40" i="25"/>
  <c r="AD40" i="25"/>
  <c r="AE40" i="25" s="1"/>
  <c r="X40" i="25"/>
  <c r="Y40" i="25" s="1"/>
  <c r="R40" i="25"/>
  <c r="S40" i="25" s="1"/>
  <c r="AC40" i="25"/>
  <c r="W40" i="25"/>
  <c r="Q40" i="25"/>
  <c r="AA40" i="25"/>
  <c r="AB40" i="25" s="1"/>
  <c r="K40" i="25"/>
  <c r="U40" i="25"/>
  <c r="V40" i="25" s="1"/>
  <c r="AU40" i="25"/>
  <c r="AJ40" i="25"/>
  <c r="AK40" i="25" s="1"/>
  <c r="AM40" i="25"/>
  <c r="AN40" i="25" s="1"/>
  <c r="AI40" i="25"/>
  <c r="AV40" i="25"/>
  <c r="AW40" i="25" s="1"/>
  <c r="O40" i="25"/>
  <c r="P40" i="25" s="1"/>
  <c r="N40" i="25"/>
  <c r="T40" i="25"/>
  <c r="L40" i="25"/>
  <c r="M40" i="25" s="1"/>
  <c r="H40" i="25"/>
  <c r="I40" i="25" a="1"/>
  <c r="I40" i="25" s="1"/>
  <c r="J40" i="25" s="1"/>
  <c r="H40" i="23"/>
  <c r="I40" i="23" a="1"/>
  <c r="I40" i="23" s="1"/>
  <c r="J40" i="23" s="1"/>
  <c r="G38" i="21"/>
  <c r="F38" i="21"/>
  <c r="I38" i="21"/>
  <c r="C38" i="21"/>
  <c r="J38" i="21"/>
  <c r="M38" i="21"/>
  <c r="D38" i="21"/>
  <c r="L38" i="21"/>
  <c r="H38" i="21"/>
  <c r="K38" i="21"/>
  <c r="E38" i="21"/>
  <c r="N38" i="21"/>
  <c r="B39" i="21" a="1"/>
  <c r="B39" i="21" s="1"/>
  <c r="J39" i="21" l="1"/>
  <c r="D39" i="21"/>
  <c r="M39" i="21"/>
  <c r="F39" i="21"/>
  <c r="G39" i="21"/>
  <c r="I39" i="21"/>
  <c r="L39" i="21"/>
  <c r="C39" i="21"/>
  <c r="H39" i="21"/>
  <c r="K39" i="21"/>
  <c r="N39" i="21"/>
  <c r="E39" i="21"/>
  <c r="B40" i="21" a="1"/>
  <c r="B40" i="21" s="1"/>
  <c r="I40" i="21" l="1"/>
  <c r="C40" i="21"/>
  <c r="L40" i="21"/>
  <c r="J40" i="21"/>
  <c r="D40" i="21"/>
  <c r="E10" i="21" s="1"/>
  <c r="M40" i="21"/>
  <c r="N15" i="21" s="1"/>
  <c r="F40" i="21"/>
  <c r="G40" i="21"/>
  <c r="K40" i="21"/>
  <c r="H40" i="21"/>
  <c r="N40" i="21"/>
  <c r="E40" i="21"/>
  <c r="E15" i="21" l="1"/>
  <c r="E12" i="21"/>
  <c r="H8" i="21"/>
  <c r="H10" i="21"/>
  <c r="H9" i="21"/>
  <c r="H12" i="21"/>
  <c r="H11" i="21"/>
  <c r="H16" i="21"/>
  <c r="H13" i="21"/>
  <c r="H15" i="21"/>
  <c r="H14" i="21"/>
  <c r="H7" i="21"/>
  <c r="E14" i="21"/>
  <c r="N8" i="21"/>
  <c r="N12" i="21"/>
  <c r="N7" i="21"/>
  <c r="N11" i="21"/>
  <c r="N16" i="21"/>
  <c r="E16" i="21"/>
  <c r="E13" i="21"/>
  <c r="E8" i="21"/>
  <c r="K7" i="21"/>
  <c r="K8" i="21"/>
  <c r="K9" i="21"/>
  <c r="K10" i="21"/>
  <c r="K11" i="21"/>
  <c r="K12" i="21"/>
  <c r="K16" i="21"/>
  <c r="K14" i="21"/>
  <c r="K13" i="21"/>
  <c r="K15" i="21"/>
  <c r="E7" i="21"/>
  <c r="E9" i="21"/>
  <c r="N14" i="21"/>
  <c r="E11" i="21"/>
  <c r="N9" i="21"/>
  <c r="N10" i="21"/>
  <c r="N13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<sst xmlns="http://schemas.openxmlformats.org/spreadsheetml/2006/main" count="15747" uniqueCount="1163">
  <si>
    <t>Total</t>
  </si>
  <si>
    <t>Set</t>
  </si>
  <si>
    <t>Final</t>
  </si>
  <si>
    <t>Class</t>
  </si>
  <si>
    <t>Posn</t>
  </si>
  <si>
    <t>Name</t>
  </si>
  <si>
    <t>Club</t>
  </si>
  <si>
    <t>Voluntary</t>
  </si>
  <si>
    <t>Preliminaries</t>
  </si>
  <si>
    <t>Overall</t>
  </si>
  <si>
    <t>Team</t>
  </si>
  <si>
    <t>Split</t>
  </si>
  <si>
    <t>Full</t>
  </si>
  <si>
    <t>Time</t>
  </si>
  <si>
    <t>Travel</t>
  </si>
  <si>
    <t>%Split</t>
  </si>
  <si>
    <t>Time 2a</t>
  </si>
  <si>
    <t>Time 2b</t>
  </si>
  <si>
    <t>Vol</t>
  </si>
  <si>
    <t>Time 3a</t>
  </si>
  <si>
    <t>Time 3b</t>
  </si>
  <si>
    <t>Qualification</t>
  </si>
  <si>
    <t>Moves</t>
  </si>
  <si>
    <t>Discipline</t>
  </si>
  <si>
    <t>Code</t>
  </si>
  <si>
    <t>Age</t>
  </si>
  <si>
    <t>Gender</t>
  </si>
  <si>
    <t>Grade</t>
  </si>
  <si>
    <t>Short Name</t>
  </si>
  <si>
    <t>Full Name</t>
  </si>
  <si>
    <t>Class Definitions</t>
  </si>
  <si>
    <t>Tariff  Set</t>
  </si>
  <si>
    <t>Tariff Vol</t>
  </si>
  <si>
    <t>Additional</t>
  </si>
  <si>
    <t>Qualify</t>
  </si>
  <si>
    <t>Relegate</t>
  </si>
  <si>
    <t>Withdraw</t>
  </si>
  <si>
    <t>DoB</t>
  </si>
  <si>
    <t>Panel</t>
  </si>
  <si>
    <t>Start</t>
  </si>
  <si>
    <t>Order</t>
  </si>
  <si>
    <t>Qualifying</t>
  </si>
  <si>
    <t>Q1</t>
  </si>
  <si>
    <t>Q2</t>
  </si>
  <si>
    <t>F1</t>
  </si>
  <si>
    <t>F2</t>
  </si>
  <si>
    <t>Qualify 1</t>
  </si>
  <si>
    <t>Qualify 2</t>
  </si>
  <si>
    <t>Legend</t>
  </si>
  <si>
    <t>The following colours are used to highlight qualifiers at regional events</t>
  </si>
  <si>
    <t>Withdrawn</t>
  </si>
  <si>
    <t>Bon</t>
  </si>
  <si>
    <t>Tof</t>
  </si>
  <si>
    <t>Combined with</t>
  </si>
  <si>
    <t>Warmup Time</t>
  </si>
  <si>
    <t>Time of Flight</t>
  </si>
  <si>
    <t>Bonus</t>
  </si>
  <si>
    <t>Actual</t>
  </si>
  <si>
    <t>Exn</t>
  </si>
  <si>
    <t>Score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</si>
  <si>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</si>
  <si>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</si>
  <si>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</si>
  <si>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</si>
  <si>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</si>
  <si>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</si>
  <si>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</si>
  <si>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</si>
  <si>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</si>
  <si>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%</t>
  </si>
  <si>
    <t>RC</t>
  </si>
  <si>
    <t>Pen</t>
  </si>
  <si>
    <t>Pass 4</t>
  </si>
  <si>
    <t>Pass 3</t>
  </si>
  <si>
    <t>Pass 2</t>
  </si>
  <si>
    <t>Pass 1</t>
  </si>
  <si>
    <t>E1</t>
  </si>
  <si>
    <t>E2</t>
  </si>
  <si>
    <t>E3</t>
  </si>
  <si>
    <t>E4</t>
  </si>
  <si>
    <t>E5</t>
  </si>
  <si>
    <t>Diff</t>
  </si>
  <si>
    <t>HD</t>
  </si>
  <si>
    <t>Tie-Break</t>
  </si>
  <si>
    <t>Penalty</t>
  </si>
  <si>
    <t>Has Round 2</t>
  </si>
  <si>
    <t>Has Round 3</t>
  </si>
  <si>
    <t>Has Round 4</t>
  </si>
  <si>
    <t>Max E-Judges</t>
  </si>
  <si>
    <t>Time per entrant</t>
  </si>
  <si>
    <t>Qualify Incl Tariff</t>
  </si>
  <si>
    <t>Minimum Entrants</t>
  </si>
  <si>
    <t>Relegation Score</t>
  </si>
  <si>
    <t>Zero Final</t>
  </si>
  <si>
    <t>Qualifying Score 2b</t>
  </si>
  <si>
    <t>Qualifying Score 2a</t>
  </si>
  <si>
    <t>Horizontal Displacement</t>
  </si>
  <si>
    <t>Tariff Round 4</t>
  </si>
  <si>
    <t>Tariff Round 3</t>
  </si>
  <si>
    <t>Higher Qualification condition met.
This mean that you have achieved the higher score needed for qualification to the NDP Regional Teams Final.</t>
  </si>
  <si>
    <t>This classification is not used for NDP events.</t>
  </si>
  <si>
    <t>Lower qualification condition achieved.
This means that you have met the pre-qualification score for NDP and are eligible for the NDP Qualifier in March.</t>
  </si>
  <si>
    <t>E5 H1</t>
  </si>
  <si>
    <t>E6 H2</t>
  </si>
  <si>
    <t>Qualifying Score 1b</t>
  </si>
  <si>
    <t>Include HD</t>
  </si>
  <si>
    <t>Qualify Both Higher</t>
  </si>
  <si>
    <t>Flight</t>
  </si>
  <si>
    <t>Include Bonus</t>
  </si>
  <si>
    <t>Round 1</t>
  </si>
  <si>
    <t>Round 2</t>
  </si>
  <si>
    <t>Qualifying Score</t>
  </si>
  <si>
    <t>Qualify Both</t>
  </si>
  <si>
    <t>Max A-Judges</t>
  </si>
  <si>
    <t>Include Penalty</t>
  </si>
  <si>
    <t>Median E-Scores</t>
  </si>
  <si>
    <t>H1</t>
  </si>
  <si>
    <t>H2</t>
  </si>
  <si>
    <t>End</t>
  </si>
  <si>
    <t>4</t>
  </si>
  <si>
    <t>F Rank</t>
  </si>
  <si>
    <t>Num  E-Scores</t>
  </si>
  <si>
    <t>Ex Variation</t>
  </si>
  <si>
    <t>Number of Skills</t>
  </si>
  <si>
    <t>Round 2 Options</t>
  </si>
  <si>
    <t>Reqd</t>
  </si>
  <si>
    <t>Elem</t>
  </si>
  <si>
    <t>5</t>
  </si>
  <si>
    <t>Required Elements</t>
  </si>
  <si>
    <t>Zero Final 2</t>
  </si>
  <si>
    <t>Previous Stage</t>
  </si>
  <si>
    <t>Previous Cumulative</t>
  </si>
  <si>
    <t>Max Entrants</t>
  </si>
  <si>
    <t>Previous Flight Quals</t>
  </si>
  <si>
    <t>Finalists</t>
  </si>
  <si>
    <t>Median Moves</t>
  </si>
  <si>
    <t>Judges</t>
  </si>
  <si>
    <t>Region</t>
  </si>
  <si>
    <t>Team Competition - Overall Scores</t>
  </si>
  <si>
    <t>Trampoline</t>
  </si>
  <si>
    <t>DMT</t>
  </si>
  <si>
    <t>Club / Region</t>
  </si>
  <si>
    <t>Entrants</t>
  </si>
  <si>
    <t>Ranking</t>
  </si>
  <si>
    <t>Tumbling</t>
  </si>
  <si>
    <t>Points</t>
  </si>
  <si>
    <t>Entries</t>
  </si>
  <si>
    <t>Rank</t>
  </si>
  <si>
    <t>Team Competition - Trampolining by Grade and Region</t>
  </si>
  <si>
    <t>Team Competition - DMT by Grade and Region</t>
  </si>
  <si>
    <t>Apparatus</t>
  </si>
  <si>
    <t>Trampoline Results</t>
  </si>
  <si>
    <t>2026 Regional Finals</t>
  </si>
  <si>
    <t>Billingham</t>
  </si>
  <si>
    <t>2026-04-19</t>
  </si>
  <si>
    <t>TPD Club 1 Cat 1 - 8-14</t>
  </si>
  <si>
    <t>TPD Club 2 Cat 1 - 8-14</t>
  </si>
  <si>
    <t>TPD Reg 1 Cat 1 - Men 15+</t>
  </si>
  <si>
    <t>TPD Reg 1 Cat 1 - Women 9-14</t>
  </si>
  <si>
    <t>TPD Reg 1 Cat 2 - Men 9-14</t>
  </si>
  <si>
    <t>TPD Reg 2 Cat 1 - Men 15+</t>
  </si>
  <si>
    <t>TPD Reg 2 Cat 1 - Women 15+</t>
  </si>
  <si>
    <t>TRA Club 1 - 11-12</t>
  </si>
  <si>
    <t>TRA Club 1 - 8</t>
  </si>
  <si>
    <t>TRA Club 1 - 9-10</t>
  </si>
  <si>
    <t>TRA Club 2 - 11-12</t>
  </si>
  <si>
    <t>TRA Club 2 - 9-10</t>
  </si>
  <si>
    <t>TRA Club 3 - 11-12</t>
  </si>
  <si>
    <t>TRA Club 3 - 13-14</t>
  </si>
  <si>
    <t>TRA Club 3 - 15+</t>
  </si>
  <si>
    <t>TRA Club 3 - 8</t>
  </si>
  <si>
    <t>TRA Club 3 - 9-10</t>
  </si>
  <si>
    <t>TRA Club 4 - 11-12</t>
  </si>
  <si>
    <t>TRA Club 4 - 15+</t>
  </si>
  <si>
    <t>TRA Club 4 - 8</t>
  </si>
  <si>
    <t>TRA Level 1 - Men 9-10</t>
  </si>
  <si>
    <t>TRA Level 1 - Women 11-12</t>
  </si>
  <si>
    <t>TRA Level 1 - Women 13-17</t>
  </si>
  <si>
    <t>TRA Level 1 - Women 9-10</t>
  </si>
  <si>
    <t>TRA Level 2 - Men 11-12</t>
  </si>
  <si>
    <t>TRA Level 2 - Men 13-14</t>
  </si>
  <si>
    <t>TRA Level 2 - Men 15+</t>
  </si>
  <si>
    <t>TRA Level 2 - Women 11-12</t>
  </si>
  <si>
    <t>TRA Level 2 - Women 13-14</t>
  </si>
  <si>
    <t>TRA Level 2 - Women 15+</t>
  </si>
  <si>
    <t>TRA Level 2 - Women 9-10</t>
  </si>
  <si>
    <t>TRA Level 3 - Men 11-12</t>
  </si>
  <si>
    <t>TRA Level 3 - Men 13-14</t>
  </si>
  <si>
    <t>TRA Level 3 - Men 15+</t>
  </si>
  <si>
    <t>TRA Level 3 - Men 9-10</t>
  </si>
  <si>
    <t>TRA Level 3 - Women 11-12</t>
  </si>
  <si>
    <t>TRA Level 3 - Women 13-14</t>
  </si>
  <si>
    <t>TRA Level 3 - Women 15+</t>
  </si>
  <si>
    <t>TRA Level 3 - Women 9-10</t>
  </si>
  <si>
    <t>TRA Level 4 - Men 11-12</t>
  </si>
  <si>
    <t>TRA Level 4 - Men 15-16</t>
  </si>
  <si>
    <t>TRA Level 4 - Men 17+</t>
  </si>
  <si>
    <t>TRA Level 4 - Women 10</t>
  </si>
  <si>
    <t>TRA Level 4 - Women 11-12</t>
  </si>
  <si>
    <t>TRA Level 4 - Women 13-14</t>
  </si>
  <si>
    <t>TRA Level 4 - Women 15-16</t>
  </si>
  <si>
    <t>TRA Level 4 - Women 17+</t>
  </si>
  <si>
    <t>William McDonald</t>
  </si>
  <si>
    <t>Velocity</t>
  </si>
  <si>
    <t>Kacey Cooper</t>
  </si>
  <si>
    <t>WANSBECK GTC</t>
  </si>
  <si>
    <t>Zac Malcolm</t>
  </si>
  <si>
    <t>Brooklyn Summers</t>
  </si>
  <si>
    <t>Apollo</t>
  </si>
  <si>
    <t>Theo-James Swift</t>
  </si>
  <si>
    <t>Aerodyne Trampoline Club</t>
  </si>
  <si>
    <t>Finley Jones</t>
  </si>
  <si>
    <t>Gracie Jordan</t>
  </si>
  <si>
    <t>Olivia Malone</t>
  </si>
  <si>
    <t>Aeronauts</t>
  </si>
  <si>
    <t>Stephanie Mason</t>
  </si>
  <si>
    <t>Aoife og</t>
  </si>
  <si>
    <t>AAA Sports</t>
  </si>
  <si>
    <t>Lyla Crowe</t>
  </si>
  <si>
    <t>Wynter Watson</t>
  </si>
  <si>
    <t>Neve Black</t>
  </si>
  <si>
    <t>Molly Cullen</t>
  </si>
  <si>
    <t>Elena-Grace Bartram</t>
  </si>
  <si>
    <t>Bella Clementson</t>
  </si>
  <si>
    <t>Isla Black</t>
  </si>
  <si>
    <t>Isla Ciaraldi</t>
  </si>
  <si>
    <t>Emma Phillips</t>
  </si>
  <si>
    <t>Theo Cheung</t>
  </si>
  <si>
    <t>Jake Watson</t>
  </si>
  <si>
    <t>Kara McGlen</t>
  </si>
  <si>
    <t>Michaela Aitken</t>
  </si>
  <si>
    <t>Phoebe Martin</t>
  </si>
  <si>
    <t>Jorja Clementson</t>
  </si>
  <si>
    <t>James Edgar</t>
  </si>
  <si>
    <t>Erica Cheung</t>
  </si>
  <si>
    <t>Eden Harrison</t>
  </si>
  <si>
    <t>Maiya Khalon</t>
  </si>
  <si>
    <t>Ayrton Jowers</t>
  </si>
  <si>
    <t>Thea Nisbet</t>
  </si>
  <si>
    <t>Dexter Griffin</t>
  </si>
  <si>
    <t>Esme Smith</t>
  </si>
  <si>
    <t>Penny Oliver</t>
  </si>
  <si>
    <t>Jessica Burn</t>
  </si>
  <si>
    <t>George Robinson</t>
  </si>
  <si>
    <t>Victoria McKinley</t>
  </si>
  <si>
    <t>Trampoline Life</t>
  </si>
  <si>
    <t>Luna Flemming</t>
  </si>
  <si>
    <t>Rocco Nobel</t>
  </si>
  <si>
    <t>Carlisle TC</t>
  </si>
  <si>
    <t>Hunter Olver</t>
  </si>
  <si>
    <t>Oscar Funston</t>
  </si>
  <si>
    <t>Elizabeth Riddell</t>
  </si>
  <si>
    <t>Beth Storey</t>
  </si>
  <si>
    <t>Jessie Bamford</t>
  </si>
  <si>
    <t>Catrin Johnson</t>
  </si>
  <si>
    <t>Alexis Reid</t>
  </si>
  <si>
    <t>Megan Bryan</t>
  </si>
  <si>
    <t>Katie Smith</t>
  </si>
  <si>
    <t>Amelia Stott</t>
  </si>
  <si>
    <t>Halle Walters</t>
  </si>
  <si>
    <t>Sofia Oliver</t>
  </si>
  <si>
    <t>Katie Grayson</t>
  </si>
  <si>
    <t>Jessica Darcy</t>
  </si>
  <si>
    <t>Daisy Pringle</t>
  </si>
  <si>
    <t>Kirsty Cheung</t>
  </si>
  <si>
    <t>Ella Earnden</t>
  </si>
  <si>
    <t>Belle Vue Trampoline Club</t>
  </si>
  <si>
    <t>Thea Dixon</t>
  </si>
  <si>
    <t>Francesa Dabbs</t>
  </si>
  <si>
    <t>Mia McDonald</t>
  </si>
  <si>
    <t>Phoebe Cooke</t>
  </si>
  <si>
    <t>Caliana Maih</t>
  </si>
  <si>
    <t>Lucy Pearce</t>
  </si>
  <si>
    <t>Park Elite</t>
  </si>
  <si>
    <t>Hannah Liddle</t>
  </si>
  <si>
    <t>Esme Davidson</t>
  </si>
  <si>
    <t>Lohen Walters</t>
  </si>
  <si>
    <t>Harlie Mitchell</t>
  </si>
  <si>
    <t>Edie Exton</t>
  </si>
  <si>
    <t>Beatrice Runciman</t>
  </si>
  <si>
    <t>Mia Wilson</t>
  </si>
  <si>
    <t>James Redford</t>
  </si>
  <si>
    <t>Oliver Trigg</t>
  </si>
  <si>
    <t>Thomas Branthwaite</t>
  </si>
  <si>
    <t>Jacob Grantham</t>
  </si>
  <si>
    <t>Ada Bowman</t>
  </si>
  <si>
    <t>Lucy Carrick</t>
  </si>
  <si>
    <t>Autumn Faulder</t>
  </si>
  <si>
    <t>Lucy Moffat</t>
  </si>
  <si>
    <t>Matilda Griffin</t>
  </si>
  <si>
    <t>Fraiya Macbeth</t>
  </si>
  <si>
    <t>Megan Seely</t>
  </si>
  <si>
    <t>Izzy Cobbledick</t>
  </si>
  <si>
    <t>Josie Alcock</t>
  </si>
  <si>
    <t>Faye Haresign</t>
  </si>
  <si>
    <t>Morgan McCarthy</t>
  </si>
  <si>
    <t>Skyler Jowers</t>
  </si>
  <si>
    <t>Rosie Cronin</t>
  </si>
  <si>
    <t>Maisey Mould</t>
  </si>
  <si>
    <t>Lacey Congdon</t>
  </si>
  <si>
    <t>Tallia Lancaster</t>
  </si>
  <si>
    <t>Naiya Logan</t>
  </si>
  <si>
    <t>Mya Laws</t>
  </si>
  <si>
    <t>Faye Robinson</t>
  </si>
  <si>
    <t>Chloe Smith</t>
  </si>
  <si>
    <t>Maggie Moss</t>
  </si>
  <si>
    <t>Willow Krapels</t>
  </si>
  <si>
    <t>Kaylee Jackson</t>
  </si>
  <si>
    <t>Isla Gilmour</t>
  </si>
  <si>
    <t>Jessica Mills</t>
  </si>
  <si>
    <t>Sam Reed</t>
  </si>
  <si>
    <t>Toby Wilson</t>
  </si>
  <si>
    <t>Leo Logan</t>
  </si>
  <si>
    <t>Owen Reid</t>
  </si>
  <si>
    <t>Alicia Mitchell</t>
  </si>
  <si>
    <t>Ella Bruce</t>
  </si>
  <si>
    <t>Alice Rear</t>
  </si>
  <si>
    <t>Amelia Mills</t>
  </si>
  <si>
    <t>Lilli Simpson</t>
  </si>
  <si>
    <t>Sienna Jobson</t>
  </si>
  <si>
    <t>Rebecah Shore</t>
  </si>
  <si>
    <t>Elizabeth Rear</t>
  </si>
  <si>
    <t>Isobel Illingworth</t>
  </si>
  <si>
    <t>Maya Ingram</t>
  </si>
  <si>
    <t>Jessica Redford</t>
  </si>
  <si>
    <t>Abigail Beach</t>
  </si>
  <si>
    <t>Isla McCreesh</t>
  </si>
  <si>
    <t>Sophie Delf</t>
  </si>
  <si>
    <t>Scarlett Lancaster</t>
  </si>
  <si>
    <t>Jessica Delf</t>
  </si>
  <si>
    <t>Abbie Vout</t>
  </si>
  <si>
    <t>Olivia Morley</t>
  </si>
  <si>
    <t>Hannah Clark</t>
  </si>
  <si>
    <t>Ava Morris</t>
  </si>
  <si>
    <t>Millie Alcock</t>
  </si>
  <si>
    <t>Kathryn Smith</t>
  </si>
  <si>
    <t>Evie Stott</t>
  </si>
  <si>
    <t>Brooke Porritt</t>
  </si>
  <si>
    <t>Rhona Horn</t>
  </si>
  <si>
    <t>Jess Hoar</t>
  </si>
  <si>
    <t>Tabitha Shipley</t>
  </si>
  <si>
    <t>Teddy Anderson</t>
  </si>
  <si>
    <t>Liam Kemmish</t>
  </si>
  <si>
    <t>Jacob John</t>
  </si>
  <si>
    <t>Joseph Brown</t>
  </si>
  <si>
    <t>Tom Ashby</t>
  </si>
  <si>
    <t>Tabitha Kouache</t>
  </si>
  <si>
    <t>Olivia Taylor</t>
  </si>
  <si>
    <t>Amelia Turnbull-Bell</t>
  </si>
  <si>
    <t>Rosie Machin</t>
  </si>
  <si>
    <t>Jessica Shaw</t>
  </si>
  <si>
    <t>Ella Alcock</t>
  </si>
  <si>
    <t>Faye Trotter</t>
  </si>
  <si>
    <t>Ava Lightfoot</t>
  </si>
  <si>
    <t>Annabel O'Connor</t>
  </si>
  <si>
    <t>Lily Thornton</t>
  </si>
  <si>
    <t>Felicity Faulder</t>
  </si>
  <si>
    <t>Bella Richardson</t>
  </si>
  <si>
    <t>Chloe Thompson</t>
  </si>
  <si>
    <t>Lola Armstrong</t>
  </si>
  <si>
    <t>Fern Barlow</t>
  </si>
  <si>
    <t>Jemma Salkeld</t>
  </si>
  <si>
    <t>A</t>
  </si>
  <si>
    <t>*</t>
  </si>
  <si>
    <t>AAA Sports A</t>
  </si>
  <si>
    <t>Apollo A</t>
  </si>
  <si>
    <t>Velocity A</t>
  </si>
  <si>
    <t>Belle Vue TC A</t>
  </si>
  <si>
    <t>Belle Vue TC</t>
  </si>
  <si>
    <t>X</t>
  </si>
  <si>
    <t>WANSBECK GTC B</t>
  </si>
  <si>
    <t>Velocity C</t>
  </si>
  <si>
    <t>WANSBECK GTC A</t>
  </si>
  <si>
    <t>Velocity D</t>
  </si>
  <si>
    <t>Park Elite A</t>
  </si>
  <si>
    <t>Apollo B</t>
  </si>
  <si>
    <t>Q91</t>
  </si>
  <si>
    <t>Q02</t>
  </si>
  <si>
    <t>Q56</t>
  </si>
  <si>
    <t>Q11</t>
  </si>
  <si>
    <t>Q52</t>
  </si>
  <si>
    <t>Q58</t>
  </si>
  <si>
    <t>Q18</t>
  </si>
  <si>
    <t>W13</t>
  </si>
  <si>
    <t>W11</t>
  </si>
  <si>
    <t>W12</t>
  </si>
  <si>
    <t>W23</t>
  </si>
  <si>
    <t>W22</t>
  </si>
  <si>
    <t>W33</t>
  </si>
  <si>
    <t>X33</t>
  </si>
  <si>
    <t>W34</t>
  </si>
  <si>
    <t>X34</t>
  </si>
  <si>
    <t>W35</t>
  </si>
  <si>
    <t>W31</t>
  </si>
  <si>
    <t>X31</t>
  </si>
  <si>
    <t>=&gt;139</t>
  </si>
  <si>
    <t>X32</t>
  </si>
  <si>
    <t>W32</t>
  </si>
  <si>
    <t>E112</t>
  </si>
  <si>
    <t>E119</t>
  </si>
  <si>
    <t>E120</t>
  </si>
  <si>
    <t>E113</t>
  </si>
  <si>
    <t>X42</t>
  </si>
  <si>
    <t>W43</t>
  </si>
  <si>
    <t>W44</t>
  </si>
  <si>
    <t>W42</t>
  </si>
  <si>
    <t>X53</t>
  </si>
  <si>
    <t>X54</t>
  </si>
  <si>
    <t>X55</t>
  </si>
  <si>
    <t>W53</t>
  </si>
  <si>
    <t>W54</t>
  </si>
  <si>
    <t>W55</t>
  </si>
  <si>
    <t>W52</t>
  </si>
  <si>
    <t>X63</t>
  </si>
  <si>
    <t>X64</t>
  </si>
  <si>
    <t>X65</t>
  </si>
  <si>
    <t>E103</t>
  </si>
  <si>
    <t>W63</t>
  </si>
  <si>
    <t>W64</t>
  </si>
  <si>
    <t>W65</t>
  </si>
  <si>
    <t>W62</t>
  </si>
  <si>
    <t>X73</t>
  </si>
  <si>
    <t>X75</t>
  </si>
  <si>
    <t>X76</t>
  </si>
  <si>
    <t>W72</t>
  </si>
  <si>
    <t>W73</t>
  </si>
  <si>
    <t>W74</t>
  </si>
  <si>
    <t>W75</t>
  </si>
  <si>
    <t>W76</t>
  </si>
  <si>
    <t>Cat1 CB1 8-14</t>
  </si>
  <si>
    <t>Cat1 CB2 8-14</t>
  </si>
  <si>
    <t>Cat1 R1 M15+</t>
  </si>
  <si>
    <t>Cat1 R1 W9-14</t>
  </si>
  <si>
    <t>Cat2 R1 M9-14</t>
  </si>
  <si>
    <t>Cat1 R2 M15+</t>
  </si>
  <si>
    <t>Cat1 R2 W15+</t>
  </si>
  <si>
    <t>CLB 1 11-12</t>
  </si>
  <si>
    <t>CLB 1 8</t>
  </si>
  <si>
    <t>CLB 1 9-10</t>
  </si>
  <si>
    <t>CLB 2 11-12</t>
  </si>
  <si>
    <t>CLB 2 9-10</t>
  </si>
  <si>
    <t>CLB 3 11-12</t>
  </si>
  <si>
    <t>CLB 3 13-14</t>
  </si>
  <si>
    <t>CLB 3 15+</t>
  </si>
  <si>
    <t>CLB 3 8</t>
  </si>
  <si>
    <t>CLB 3 9-10</t>
  </si>
  <si>
    <t>CLB 4 11-12</t>
  </si>
  <si>
    <t>CLB 4 15+</t>
  </si>
  <si>
    <t>CLB 4 8</t>
  </si>
  <si>
    <t>REG 1 M9-10</t>
  </si>
  <si>
    <t>REG 1 W11-12</t>
  </si>
  <si>
    <t>REG 1 W13-17</t>
  </si>
  <si>
    <t>REG 1 W9-10</t>
  </si>
  <si>
    <t>REG 2 M11-12</t>
  </si>
  <si>
    <t>REG 2 M13-14</t>
  </si>
  <si>
    <t>REG 2 M15+</t>
  </si>
  <si>
    <t>REG 2 W11-12</t>
  </si>
  <si>
    <t>REG 2 W13-14</t>
  </si>
  <si>
    <t>REG 2 W15+</t>
  </si>
  <si>
    <t>REG 2 W9-10</t>
  </si>
  <si>
    <t>REG 3 M11-12</t>
  </si>
  <si>
    <t>REG 3 M13-14</t>
  </si>
  <si>
    <t>REG 3 M15+</t>
  </si>
  <si>
    <t>REG 3 M9-10</t>
  </si>
  <si>
    <t>REG 3 W11-12</t>
  </si>
  <si>
    <t>REG 3 W13-14</t>
  </si>
  <si>
    <t>REG 3 W15+</t>
  </si>
  <si>
    <t>REG 3 W9-10</t>
  </si>
  <si>
    <t>REG 4 M11-12</t>
  </si>
  <si>
    <t>REG 4 M15-16</t>
  </si>
  <si>
    <t>REG 4 M17+</t>
  </si>
  <si>
    <t>REG 4 W10</t>
  </si>
  <si>
    <t>REG 4 W11-12</t>
  </si>
  <si>
    <t>REG 4 W13-14</t>
  </si>
  <si>
    <t>REG 4 W15-16</t>
  </si>
  <si>
    <t>REG 4 W17+</t>
  </si>
  <si>
    <t>M</t>
  </si>
  <si>
    <t>8-14</t>
  </si>
  <si>
    <t>DisC1Cat1</t>
  </si>
  <si>
    <t>F</t>
  </si>
  <si>
    <t>DisC2Cat1</t>
  </si>
  <si>
    <t>15+</t>
  </si>
  <si>
    <t>DisR1Cat1</t>
  </si>
  <si>
    <t>9-14</t>
  </si>
  <si>
    <t>DisR1Cat2</t>
  </si>
  <si>
    <t>DisR2Cat1</t>
  </si>
  <si>
    <t>11-12</t>
  </si>
  <si>
    <t>CLB1</t>
  </si>
  <si>
    <t>8</t>
  </si>
  <si>
    <t>9-10</t>
  </si>
  <si>
    <t>CLB2</t>
  </si>
  <si>
    <t>CLB3</t>
  </si>
  <si>
    <t>13-14</t>
  </si>
  <si>
    <t>CLB4</t>
  </si>
  <si>
    <t>REG1</t>
  </si>
  <si>
    <t>13-17</t>
  </si>
  <si>
    <t>REG2</t>
  </si>
  <si>
    <t>REG3</t>
  </si>
  <si>
    <t>REG4</t>
  </si>
  <si>
    <t>15-16</t>
  </si>
  <si>
    <t>17+</t>
  </si>
  <si>
    <t>10</t>
  </si>
  <si>
    <t>Trampoline Team Medallists</t>
  </si>
  <si>
    <t>1</t>
  </si>
  <si>
    <t>2</t>
  </si>
  <si>
    <t>3</t>
  </si>
  <si>
    <t>Trampoline Results with deductions</t>
  </si>
  <si>
    <t>11.30</t>
  </si>
  <si>
    <t>10.15</t>
  </si>
  <si>
    <t>9.00</t>
  </si>
  <si>
    <t>6</t>
  </si>
  <si>
    <t>11.00</t>
  </si>
  <si>
    <t>13.35</t>
  </si>
  <si>
    <t>12.30</t>
  </si>
  <si>
    <t>14</t>
  </si>
  <si>
    <t>9</t>
  </si>
  <si>
    <t>15</t>
  </si>
  <si>
    <t>7</t>
  </si>
  <si>
    <t>12</t>
  </si>
  <si>
    <t>11</t>
  </si>
  <si>
    <t>13</t>
  </si>
  <si>
    <t>9.40</t>
  </si>
  <si>
    <t>0</t>
  </si>
  <si>
    <t>13.50</t>
  </si>
  <si>
    <t>10.20</t>
  </si>
  <si>
    <t>11.15</t>
  </si>
  <si>
    <t>DMT Results</t>
  </si>
  <si>
    <t>DMD Reg 1 Cat 1 - Men 15+</t>
  </si>
  <si>
    <t>DMT Club 1 - Women 9-10</t>
  </si>
  <si>
    <t>DMT Club 2 - 11-12</t>
  </si>
  <si>
    <t>DMT Club 2 - 9-10</t>
  </si>
  <si>
    <t>DMT Level 1 - Men 13+</t>
  </si>
  <si>
    <t>DMT Level 1 - Men 9-12</t>
  </si>
  <si>
    <t>DMT Level 1 - Women 13+</t>
  </si>
  <si>
    <t>DMT Level 1 - Women 9-12</t>
  </si>
  <si>
    <t>DMT Level 2 - Men 11-12</t>
  </si>
  <si>
    <t>DMT Level 2 - Men 13+</t>
  </si>
  <si>
    <t>DMT Level 2 - Women 11-12</t>
  </si>
  <si>
    <t>DMT Level 2 - Women 13+</t>
  </si>
  <si>
    <t>DMT Level 3 - Men 13-14</t>
  </si>
  <si>
    <t>DMT Level 3 - Men 15-16</t>
  </si>
  <si>
    <t>DMT Level 3 - Men 17+</t>
  </si>
  <si>
    <t>DMT Level 3 - Women 13-14</t>
  </si>
  <si>
    <t>DMT Level 3 - Women 15-16</t>
  </si>
  <si>
    <t>DMT Level 4 - Women 15+</t>
  </si>
  <si>
    <t>Georgie Trickett</t>
  </si>
  <si>
    <t>Merah Fletcher</t>
  </si>
  <si>
    <t>Amelia Hudspeth</t>
  </si>
  <si>
    <t>Minnie Richardson</t>
  </si>
  <si>
    <t>Lana Smith</t>
  </si>
  <si>
    <t>Heidi Lavelle</t>
  </si>
  <si>
    <t>Toby Wilsom</t>
  </si>
  <si>
    <t>Amelia Martin</t>
  </si>
  <si>
    <t>Emily Trotter</t>
  </si>
  <si>
    <t>Carlisle TC A</t>
  </si>
  <si>
    <t>R71</t>
  </si>
  <si>
    <t>E122</t>
  </si>
  <si>
    <t>E127</t>
  </si>
  <si>
    <t>E126</t>
  </si>
  <si>
    <t>D132</t>
  </si>
  <si>
    <t>D131</t>
  </si>
  <si>
    <t>E132</t>
  </si>
  <si>
    <t>E131</t>
  </si>
  <si>
    <t>D142</t>
  </si>
  <si>
    <t>D143</t>
  </si>
  <si>
    <t>E142</t>
  </si>
  <si>
    <t>E143</t>
  </si>
  <si>
    <t>D151</t>
  </si>
  <si>
    <t>D152</t>
  </si>
  <si>
    <t>D153</t>
  </si>
  <si>
    <t>E151</t>
  </si>
  <si>
    <t>E152</t>
  </si>
  <si>
    <t>E164</t>
  </si>
  <si>
    <t>DMD Cat1 R1 M15+</t>
  </si>
  <si>
    <t>DMT CLB 1 F9-10</t>
  </si>
  <si>
    <t>DMT CLB 2 11-12</t>
  </si>
  <si>
    <t>DMT CLB 2 9-10</t>
  </si>
  <si>
    <t>DMT REG 1 M13+</t>
  </si>
  <si>
    <t>DMT REG 1 M9-12</t>
  </si>
  <si>
    <t>DMT REG 1 F13+</t>
  </si>
  <si>
    <t>DMT REG 1 F9-12</t>
  </si>
  <si>
    <t>DMT REG 2 M11-12</t>
  </si>
  <si>
    <t>DMT REG 2 M13+</t>
  </si>
  <si>
    <t>DMT REG 2 F11-12</t>
  </si>
  <si>
    <t>DMT REG 2 F13+</t>
  </si>
  <si>
    <t>DMT REG 3 M13-14</t>
  </si>
  <si>
    <t>DMT REG 3 M15-16</t>
  </si>
  <si>
    <t>DMT REG 3 M17+</t>
  </si>
  <si>
    <t>DMT REG 3 F13-14</t>
  </si>
  <si>
    <t>DMT REG 3 F15-16</t>
  </si>
  <si>
    <t>DMT REG 4 F15+</t>
  </si>
  <si>
    <t>13+</t>
  </si>
  <si>
    <t>9-12</t>
  </si>
  <si>
    <t>DMT Results with deductions</t>
  </si>
  <si>
    <t>-1</t>
  </si>
  <si>
    <t>9.30</t>
  </si>
  <si>
    <t>11.35</t>
  </si>
  <si>
    <t>10.00</t>
  </si>
  <si>
    <t>10.40</t>
  </si>
  <si>
    <t>11.05</t>
  </si>
  <si>
    <t>14.10</t>
  </si>
  <si>
    <t>DMT Team Medallists</t>
  </si>
  <si>
    <t>TScore Version 11.1.8</t>
  </si>
  <si>
    <t>BG 2023</t>
  </si>
  <si>
    <t xml:space="preserve">DMT TRA  DMT TRA </t>
  </si>
  <si>
    <t>N</t>
  </si>
  <si>
    <t>Panels with HD Equipment-&gt;</t>
  </si>
  <si>
    <t>DLAG</t>
  </si>
  <si>
    <t>=&gt;118</t>
  </si>
  <si>
    <t>DMT CLB 1 11-12</t>
  </si>
  <si>
    <t>DMT Club 1 - 11-12</t>
  </si>
  <si>
    <t>Y</t>
  </si>
  <si>
    <t>250</t>
  </si>
  <si>
    <t>45</t>
  </si>
  <si>
    <t>Default</t>
  </si>
  <si>
    <t>1.0</t>
  </si>
  <si>
    <t>4E+0A-0H-0S-</t>
  </si>
  <si>
    <t>=&gt;125</t>
  </si>
  <si>
    <t>=&gt;142</t>
  </si>
  <si>
    <t>DMT CLB 3 11-12</t>
  </si>
  <si>
    <t>DMT Club 3 - 11-12</t>
  </si>
  <si>
    <t>=&gt;126</t>
  </si>
  <si>
    <t>DMT CLB 2 13-14</t>
  </si>
  <si>
    <t>DMT Club 2 - 13-14</t>
  </si>
  <si>
    <t>=&gt;143</t>
  </si>
  <si>
    <t>DMT CLB 3 13-14</t>
  </si>
  <si>
    <t>DMT Club 3 - 13-14</t>
  </si>
  <si>
    <t>=&gt;117</t>
  </si>
  <si>
    <t>DMT CLB 1 13+</t>
  </si>
  <si>
    <t>DMT Club 1 - 13+</t>
  </si>
  <si>
    <t>=&gt;127</t>
  </si>
  <si>
    <t>DMT CLB 2 15+</t>
  </si>
  <si>
    <t>DMT Club 2 - 15+</t>
  </si>
  <si>
    <t>4E+0A-0H-3S-</t>
  </si>
  <si>
    <t>=&gt;146</t>
  </si>
  <si>
    <t>DMT CLB 3 15+</t>
  </si>
  <si>
    <t>DMT Club 3 - 15+</t>
  </si>
  <si>
    <t>=&gt;100</t>
  </si>
  <si>
    <t>DMD Cat1 R1 15+</t>
  </si>
  <si>
    <t>DMD Club 1 Cat 1 - 15+</t>
  </si>
  <si>
    <t>=&gt;104</t>
  </si>
  <si>
    <t>DisC1Cat2</t>
  </si>
  <si>
    <t>DMD Cat2 R1 15+</t>
  </si>
  <si>
    <t>DMD Club 1 Cat 2 - 15+</t>
  </si>
  <si>
    <t>=&gt;108</t>
  </si>
  <si>
    <t>DMD Cat1 C2 15+</t>
  </si>
  <si>
    <t>DMD Club 2 Cat 1 - 15+</t>
  </si>
  <si>
    <t>=&gt;112</t>
  </si>
  <si>
    <t>DisC2Cat2</t>
  </si>
  <si>
    <t>DMD Cat2 C2 15+</t>
  </si>
  <si>
    <t>DMD Club 2 Cat 2 - 15+</t>
  </si>
  <si>
    <t>=&gt;140</t>
  </si>
  <si>
    <t>6-7</t>
  </si>
  <si>
    <t>Display</t>
  </si>
  <si>
    <t>DMT Display</t>
  </si>
  <si>
    <t>=&gt;119</t>
  </si>
  <si>
    <t>DMT CLB 1 8</t>
  </si>
  <si>
    <t>DMT Club 1 - 8</t>
  </si>
  <si>
    <t>=&gt;128</t>
  </si>
  <si>
    <t>DMT CLB 2 8</t>
  </si>
  <si>
    <t>DMT Club 2 - 8</t>
  </si>
  <si>
    <t>=&gt;144</t>
  </si>
  <si>
    <t>DMT CLB 3 - 8</t>
  </si>
  <si>
    <t>DMT Club 3 - 8</t>
  </si>
  <si>
    <t>=&gt;101</t>
  </si>
  <si>
    <t>DMD Cat1 R1 8-14</t>
  </si>
  <si>
    <t>DMD Club 1 Cat 1 - 8-14</t>
  </si>
  <si>
    <t>=&gt;105</t>
  </si>
  <si>
    <t>DMD Cat2 R1 8-14</t>
  </si>
  <si>
    <t>DMD Club 1 Cat 2 - 8-14</t>
  </si>
  <si>
    <t>=&gt;109</t>
  </si>
  <si>
    <t>DMD Cat1 R2 8-14</t>
  </si>
  <si>
    <t>DMD Club 2 Cat 1 - 8-14</t>
  </si>
  <si>
    <t>=&gt;113</t>
  </si>
  <si>
    <t>DMD Cat2 R2 8-14</t>
  </si>
  <si>
    <t>DMD Club 2 Cat 2 - 8-14</t>
  </si>
  <si>
    <t>=&gt;120</t>
  </si>
  <si>
    <t>DMT CLB 1 9-10</t>
  </si>
  <si>
    <t>DMT Club 1 - 9-10</t>
  </si>
  <si>
    <t>=&gt;129</t>
  </si>
  <si>
    <t>4E-0A-0H-3S-</t>
  </si>
  <si>
    <t>=&gt;145</t>
  </si>
  <si>
    <t>DMT CLB 3 9-10</t>
  </si>
  <si>
    <t>DMT Club 3 - 9-10</t>
  </si>
  <si>
    <t>E123</t>
  </si>
  <si>
    <t>DMT CLB 1 F11-12</t>
  </si>
  <si>
    <t>DMT Club 1 - Women 11-12</t>
  </si>
  <si>
    <t>DMT CLB 2 F11-12</t>
  </si>
  <si>
    <t>DMT Club 2 - Women 11-12</t>
  </si>
  <si>
    <t>E136</t>
  </si>
  <si>
    <t>DMT CLB 3 F11-12</t>
  </si>
  <si>
    <t>DMT Club 3 - Women 11-12</t>
  </si>
  <si>
    <t>78.4</t>
  </si>
  <si>
    <t>79.2</t>
  </si>
  <si>
    <t>E162</t>
  </si>
  <si>
    <t>DMT REG 4 F11-12</t>
  </si>
  <si>
    <t>DMT Level 4 - Women 11-12</t>
  </si>
  <si>
    <t>79.4</t>
  </si>
  <si>
    <t>80.2</t>
  </si>
  <si>
    <t>E128</t>
  </si>
  <si>
    <t>DMT CLB 2 F13-14</t>
  </si>
  <si>
    <t>DMT Club 2 - Women 13-14</t>
  </si>
  <si>
    <t>E137</t>
  </si>
  <si>
    <t>DMT CLB 3 F13-14</t>
  </si>
  <si>
    <t>DMT Club 3 - Women 13-14</t>
  </si>
  <si>
    <t>78.6</t>
  </si>
  <si>
    <t>E163</t>
  </si>
  <si>
    <t>DMT REG 4 F13-14</t>
  </si>
  <si>
    <t>DMT Level 4 - Women 13-14</t>
  </si>
  <si>
    <t>82.2</t>
  </si>
  <si>
    <t>83.0</t>
  </si>
  <si>
    <t>E124</t>
  </si>
  <si>
    <t>DMT CLB 1 F13+</t>
  </si>
  <si>
    <t>DMT Club 1 - Women 13+</t>
  </si>
  <si>
    <t>77.0</t>
  </si>
  <si>
    <t>77.8</t>
  </si>
  <si>
    <t>81.0</t>
  </si>
  <si>
    <t>E129</t>
  </si>
  <si>
    <t>DMT CLB 2 F15+</t>
  </si>
  <si>
    <t>DMT Club 2 - Women 15+</t>
  </si>
  <si>
    <t>E110</t>
  </si>
  <si>
    <t>DMT CLB 3 F15+</t>
  </si>
  <si>
    <t>DMT Club 3 - Women 15+</t>
  </si>
  <si>
    <t>E134</t>
  </si>
  <si>
    <t>DMD Cat1 R1 W15+</t>
  </si>
  <si>
    <t>DMD Reg 1 Cat 1 - Women 15+</t>
  </si>
  <si>
    <t>E135</t>
  </si>
  <si>
    <t>DisR2Cat2</t>
  </si>
  <si>
    <t>DMD Cat2 R2 F15+</t>
  </si>
  <si>
    <t>DMD Reg 2 Cat 2 - Women 15+</t>
  </si>
  <si>
    <t>86.2</t>
  </si>
  <si>
    <t>87.0</t>
  </si>
  <si>
    <t>E153</t>
  </si>
  <si>
    <t>DMT REG 3 F17+</t>
  </si>
  <si>
    <t>DMT Level 3 - Women 17+</t>
  </si>
  <si>
    <t>E101</t>
  </si>
  <si>
    <t>DMT Display F</t>
  </si>
  <si>
    <t>E121</t>
  </si>
  <si>
    <t>DMT CLB 1 F8</t>
  </si>
  <si>
    <t>DMT Club 1 - Women 8</t>
  </si>
  <si>
    <t>E111</t>
  </si>
  <si>
    <t>DMT CLB 2 F8</t>
  </si>
  <si>
    <t>DMT Club 2 - Women 8</t>
  </si>
  <si>
    <t>E138</t>
  </si>
  <si>
    <t>DMT CLB 3 - F8</t>
  </si>
  <si>
    <t>DMT Club 3 - Women 8</t>
  </si>
  <si>
    <t>E100</t>
  </si>
  <si>
    <t>DMD Cat1 R1 W8-14</t>
  </si>
  <si>
    <t>DMD Club 1 Cat 1 - Women 8-14</t>
  </si>
  <si>
    <t>R16</t>
  </si>
  <si>
    <t>DMD Cat2 R1 W8-14</t>
  </si>
  <si>
    <t>DMD Club 1 Cat 2 - Women 8-14</t>
  </si>
  <si>
    <t>R26</t>
  </si>
  <si>
    <t>DMD Cat2 R2 W8-14</t>
  </si>
  <si>
    <t>DMD Club 2 Cat 2 - Women 8-14</t>
  </si>
  <si>
    <t>DMT CLB 2 F9-10</t>
  </si>
  <si>
    <t>DMT Club 2 - Women 9-10</t>
  </si>
  <si>
    <t>E139</t>
  </si>
  <si>
    <t>DMT CLB 3 F9-10</t>
  </si>
  <si>
    <t>DMT Club 3 - Women 9-10</t>
  </si>
  <si>
    <t>E141</t>
  </si>
  <si>
    <t>DMT REG 2 F9-10</t>
  </si>
  <si>
    <t>DMT Level 2 - Women 9-10</t>
  </si>
  <si>
    <t>E161</t>
  </si>
  <si>
    <t>DMT REG 4 F9-10</t>
  </si>
  <si>
    <t>DMT Level 4 - Women 9-10</t>
  </si>
  <si>
    <t>78.8</t>
  </si>
  <si>
    <t>79.6</t>
  </si>
  <si>
    <t>E107</t>
  </si>
  <si>
    <t>DMD Cat1 R1 F9-14</t>
  </si>
  <si>
    <t>DMD Reg 1 Cat 1 - Women 9-14</t>
  </si>
  <si>
    <t>R36</t>
  </si>
  <si>
    <t>DMD Cat2 R1 W9-14</t>
  </si>
  <si>
    <t>DMD Reg 1 Cat 2 - Women 9-14</t>
  </si>
  <si>
    <t>R42</t>
  </si>
  <si>
    <t>DMD Cat1 R2 W9-14</t>
  </si>
  <si>
    <t>DMD Reg 2 Cat 1 - Women 9-14</t>
  </si>
  <si>
    <t>R46</t>
  </si>
  <si>
    <t>DMD Cat2 R2 F9-14</t>
  </si>
  <si>
    <t>DMD Reg 2 Cat 2 - Women 9-14</t>
  </si>
  <si>
    <t>R22</t>
  </si>
  <si>
    <t>U15</t>
  </si>
  <si>
    <t>DMD Cat1 R2 WU15</t>
  </si>
  <si>
    <t>DMD Club 2 Cat 1 - Women U15</t>
  </si>
  <si>
    <t>D123</t>
  </si>
  <si>
    <t>DMT CLB 1 M11-12</t>
  </si>
  <si>
    <t>DMT Club 1 - Men 11-12</t>
  </si>
  <si>
    <t>D127</t>
  </si>
  <si>
    <t>DMT CLB 2 M11-12</t>
  </si>
  <si>
    <t>DMT Club 2 - Men 11-12</t>
  </si>
  <si>
    <t>E140</t>
  </si>
  <si>
    <t>DMT CLB 3 M11-12</t>
  </si>
  <si>
    <t>DMT Club 3 - Men 11-12</t>
  </si>
  <si>
    <t>D162</t>
  </si>
  <si>
    <t>DMT REG 4 M11-12</t>
  </si>
  <si>
    <t>DMT Level 4 - Men 11-12</t>
  </si>
  <si>
    <t>D128</t>
  </si>
  <si>
    <t>DMT CLB 2 M13-14</t>
  </si>
  <si>
    <t>DMT Club 2 - Men 13-14</t>
  </si>
  <si>
    <t>E144</t>
  </si>
  <si>
    <t>DMT CLB 3 M13-14</t>
  </si>
  <si>
    <t>DMT Club 3 - Men 13-14</t>
  </si>
  <si>
    <t>D163</t>
  </si>
  <si>
    <t>DMT REG 4 M13-14</t>
  </si>
  <si>
    <t>DMT Level 4 - Men 13-14</t>
  </si>
  <si>
    <t>D124</t>
  </si>
  <si>
    <t>DMT CLB 1 M13+</t>
  </si>
  <si>
    <t>DMT Club 1 - Men 13+</t>
  </si>
  <si>
    <t>D129</t>
  </si>
  <si>
    <t>DMT CLB 2 M15+</t>
  </si>
  <si>
    <t>DMT Club 2 - Men 15+</t>
  </si>
  <si>
    <t>E109</t>
  </si>
  <si>
    <t>DMT CLB 3 M15+</t>
  </si>
  <si>
    <t>DMT Club 3 - Men 15+</t>
  </si>
  <si>
    <t>R51</t>
  </si>
  <si>
    <t>DMD Cat1 C1 M15+</t>
  </si>
  <si>
    <t>DMD Club 1 Cat 1 - Men 15+</t>
  </si>
  <si>
    <t>R55</t>
  </si>
  <si>
    <t>DMD Cat2 C1 M15+</t>
  </si>
  <si>
    <t>DMD Club 1 Cat 2 - Men 15+</t>
  </si>
  <si>
    <t>R61</t>
  </si>
  <si>
    <t>DMD Cat1 C2 M15+</t>
  </si>
  <si>
    <t>DMD Club 2 Cat 1 - Men 15+</t>
  </si>
  <si>
    <t>R65</t>
  </si>
  <si>
    <t>DMD Cat2 C2 M15+</t>
  </si>
  <si>
    <t>DMD Club 2 Cat 2 - Men 15+</t>
  </si>
  <si>
    <t>R75</t>
  </si>
  <si>
    <t>DMD Cat2 R1 M15+</t>
  </si>
  <si>
    <t>DMD Reg 1 Cat 2 - Men 15+</t>
  </si>
  <si>
    <t>R81</t>
  </si>
  <si>
    <t>DMD Cat1 R2 M15+</t>
  </si>
  <si>
    <t>DMD Reg 2 Cat 1 - Men 15+</t>
  </si>
  <si>
    <t>R85</t>
  </si>
  <si>
    <t>DMD Cat2 R2 M15+</t>
  </si>
  <si>
    <t>DMD Reg 2 Cat 2 - Men 15+</t>
  </si>
  <si>
    <t>D164</t>
  </si>
  <si>
    <t>DMT REG 4 M15+</t>
  </si>
  <si>
    <t>DMT Level 4 - Men 15+</t>
  </si>
  <si>
    <t>E105</t>
  </si>
  <si>
    <t>DMT Display M</t>
  </si>
  <si>
    <t>D121</t>
  </si>
  <si>
    <t>DMT CLB 1 M8</t>
  </si>
  <si>
    <t>DMT Club 1 - Men 8</t>
  </si>
  <si>
    <t>D111</t>
  </si>
  <si>
    <t>DMT CLB 2 M8</t>
  </si>
  <si>
    <t>DMT Club 2 - Men 8</t>
  </si>
  <si>
    <t>E145</t>
  </si>
  <si>
    <t>DMT CLB 3 - M8</t>
  </si>
  <si>
    <t>DMT Club 3 - Men 8</t>
  </si>
  <si>
    <t>R52</t>
  </si>
  <si>
    <t>DMD Cat1 C1 M8-14</t>
  </si>
  <si>
    <t>DMD Club 1 Cat 1 - Men 8-14</t>
  </si>
  <si>
    <t>R56</t>
  </si>
  <si>
    <t>DMD Cat2 C1 M8-14</t>
  </si>
  <si>
    <t>DMD Club 1 Cat 2 - Men 8-14</t>
  </si>
  <si>
    <t>R62</t>
  </si>
  <si>
    <t>DMD Cat1 C2 M8-14</t>
  </si>
  <si>
    <t>DMD Club 2 Cat 1 - Men 8-14</t>
  </si>
  <si>
    <t>R66</t>
  </si>
  <si>
    <t>DMD Cat2 C2 M8-14</t>
  </si>
  <si>
    <t>DMD Club 2 Cat 2 - Men 8-14</t>
  </si>
  <si>
    <t>D122</t>
  </si>
  <si>
    <t>DMT CLB 1 M9-10</t>
  </si>
  <si>
    <t>DMT Club 1 - Men 9-10</t>
  </si>
  <si>
    <t>D126</t>
  </si>
  <si>
    <t>DMT CLB 2 M9-10</t>
  </si>
  <si>
    <t>DMT Club 2 - Men 9-10</t>
  </si>
  <si>
    <t>E146</t>
  </si>
  <si>
    <t>DMT CLB 3 M9-10</t>
  </si>
  <si>
    <t>DMT Club 3 - Men 9-10</t>
  </si>
  <si>
    <t>D141</t>
  </si>
  <si>
    <t>DMT REG 2 M9-10</t>
  </si>
  <si>
    <t>DMT Level 2 - Men 9-10</t>
  </si>
  <si>
    <t>D161</t>
  </si>
  <si>
    <t>DMT REG 4 M9-10</t>
  </si>
  <si>
    <t>DMT Level 4 - Men 9-10</t>
  </si>
  <si>
    <t>D112</t>
  </si>
  <si>
    <t>DMT REG 3 M9-12*</t>
  </si>
  <si>
    <t>DMT Level 3 - Men 9-12*</t>
  </si>
  <si>
    <t>R72</t>
  </si>
  <si>
    <t>DMD Cat1 R1 M9-14</t>
  </si>
  <si>
    <t>DMD Reg 1 Cat 1 - Men 9-14</t>
  </si>
  <si>
    <t>R76</t>
  </si>
  <si>
    <t>DMD Cat2 R1 M9-14</t>
  </si>
  <si>
    <t>DMD Reg 1 Cat 2 - Men 9-14</t>
  </si>
  <si>
    <t>R82</t>
  </si>
  <si>
    <t>DMD Cat1 R2 M9-14</t>
  </si>
  <si>
    <t>DMD Reg 2 Cat 1 - Men 9-14</t>
  </si>
  <si>
    <t>R86</t>
  </si>
  <si>
    <t>DMD Cat2 R2 M9-14</t>
  </si>
  <si>
    <t>DMD Reg 2 Cat 2 - Men 9-14</t>
  </si>
  <si>
    <t>TRI</t>
  </si>
  <si>
    <t>=&gt;116</t>
  </si>
  <si>
    <t>46.0</t>
  </si>
  <si>
    <t>240</t>
  </si>
  <si>
    <t>48.0</t>
  </si>
  <si>
    <t>4E+0A-1H-3S-</t>
  </si>
  <si>
    <t>TRA</t>
  </si>
  <si>
    <t>=&gt;130</t>
  </si>
  <si>
    <t>=&gt;135</t>
  </si>
  <si>
    <t>4E+0A-1H-0S-</t>
  </si>
  <si>
    <t>=&gt;147</t>
  </si>
  <si>
    <t>=&gt;121</t>
  </si>
  <si>
    <t>CLB 1 13-14</t>
  </si>
  <si>
    <t>TRA Club 1 - 13-14</t>
  </si>
  <si>
    <t>4E-0A-2H-3S-</t>
  </si>
  <si>
    <t>=&gt;131</t>
  </si>
  <si>
    <t>CLB 2 13-14</t>
  </si>
  <si>
    <t>TRA Club 2 - 13-14</t>
  </si>
  <si>
    <t>=&gt;136</t>
  </si>
  <si>
    <t>4E-0A-1H-3S-</t>
  </si>
  <si>
    <t>=&gt;148</t>
  </si>
  <si>
    <t>CLB 4 13-14</t>
  </si>
  <si>
    <t>TRA Club 4 - 13-14</t>
  </si>
  <si>
    <t>=&gt;122</t>
  </si>
  <si>
    <t>CLB 1 15+</t>
  </si>
  <si>
    <t>TRA Club 1 - 15+</t>
  </si>
  <si>
    <t>=&gt;132</t>
  </si>
  <si>
    <t>CLB 2 15+</t>
  </si>
  <si>
    <t>TRA Club 2 - 15+</t>
  </si>
  <si>
    <t>=&gt;137</t>
  </si>
  <si>
    <t>=&gt;149</t>
  </si>
  <si>
    <t>=&gt;102</t>
  </si>
  <si>
    <t>Cat1 CB1 15+</t>
  </si>
  <si>
    <t>TPD Club 1 Cat 1 - 15+</t>
  </si>
  <si>
    <t>45.0</t>
  </si>
  <si>
    <t>=&gt;106</t>
  </si>
  <si>
    <t>Cat2 CB1 15+</t>
  </si>
  <si>
    <t>TPD Club 1 Cat 2 - 15+</t>
  </si>
  <si>
    <t>=&gt;110</t>
  </si>
  <si>
    <t>Cat1 CB2 15+</t>
  </si>
  <si>
    <t>TPD Club 2 Cat 1 - 15+</t>
  </si>
  <si>
    <t>=&gt;114</t>
  </si>
  <si>
    <t>Cat2 CB2 15+</t>
  </si>
  <si>
    <t>TPD Club 2 Cat 2 - 15+</t>
  </si>
  <si>
    <t>=&gt;141</t>
  </si>
  <si>
    <t>TRA Display</t>
  </si>
  <si>
    <t>150</t>
  </si>
  <si>
    <t>4E-0A-0H-0S-</t>
  </si>
  <si>
    <t>=&gt;123</t>
  </si>
  <si>
    <t>=&gt;133</t>
  </si>
  <si>
    <t>CLB 2 8</t>
  </si>
  <si>
    <t>TRA Club 2 - 8</t>
  </si>
  <si>
    <t>=&gt;138</t>
  </si>
  <si>
    <t>=&gt;150</t>
  </si>
  <si>
    <t>=&gt;103</t>
  </si>
  <si>
    <t>=&gt;107</t>
  </si>
  <si>
    <t>Cat2 CB1 8-14</t>
  </si>
  <si>
    <t>TPD Club 1 Cat 2 - 8-14</t>
  </si>
  <si>
    <t>=&gt;111</t>
  </si>
  <si>
    <t>=&gt;115</t>
  </si>
  <si>
    <t>Cat2 CB2 8-14</t>
  </si>
  <si>
    <t>TPD Club 2 Cat 2 - 8-14</t>
  </si>
  <si>
    <t>=&gt;124</t>
  </si>
  <si>
    <t>=&gt;134</t>
  </si>
  <si>
    <t>=&gt;151</t>
  </si>
  <si>
    <t>CLB 4 9-20</t>
  </si>
  <si>
    <t>TRA Club 4 - 9-10</t>
  </si>
  <si>
    <t>CLB 1 W11-12</t>
  </si>
  <si>
    <t>TRA Club 1 - Women 11-12</t>
  </si>
  <si>
    <t>CLB 2 W11-12</t>
  </si>
  <si>
    <t>TRA Club 2 - Women 11-12</t>
  </si>
  <si>
    <t>CLB 3 W11-12</t>
  </si>
  <si>
    <t>TRA Club 3 - Women 11-12</t>
  </si>
  <si>
    <t>E117</t>
  </si>
  <si>
    <t>CLB 4 F11-12</t>
  </si>
  <si>
    <t>TRA Club 4 - Women 11-12</t>
  </si>
  <si>
    <t>W14</t>
  </si>
  <si>
    <t>CLB 1 W13-14</t>
  </si>
  <si>
    <t>TRA Club 1 - Women 13-14</t>
  </si>
  <si>
    <t>W24</t>
  </si>
  <si>
    <t>CLB 2 W13-14</t>
  </si>
  <si>
    <t>TRA Club 2 - Women 13-14</t>
  </si>
  <si>
    <t>CLB 3 W13-14</t>
  </si>
  <si>
    <t>TRA Club 3 - Women 13-14</t>
  </si>
  <si>
    <t>E118</t>
  </si>
  <si>
    <t>CLB 4 F13-14</t>
  </si>
  <si>
    <t>TRA Club 4 - Women 13-14</t>
  </si>
  <si>
    <t>W15</t>
  </si>
  <si>
    <t>CLB 1 W15+</t>
  </si>
  <si>
    <t>TRA Club 1 - Women 15+</t>
  </si>
  <si>
    <t>W25</t>
  </si>
  <si>
    <t>CLB 2 W15+</t>
  </si>
  <si>
    <t>TRA Club 2 - Women 15+</t>
  </si>
  <si>
    <t>CLB 3 W15+</t>
  </si>
  <si>
    <t>TRA Club 3 - Women 15+</t>
  </si>
  <si>
    <t>CLB 4 F15+</t>
  </si>
  <si>
    <t>TRA Club 4 - Women 15+</t>
  </si>
  <si>
    <t>Q06</t>
  </si>
  <si>
    <t>Cat1 CB1 W15+</t>
  </si>
  <si>
    <t>TPD Club 1 Cat 1 - Women 15+</t>
  </si>
  <si>
    <t>Q08</t>
  </si>
  <si>
    <t>Cat2 CB1 W15+</t>
  </si>
  <si>
    <t>TPD Club 1 Cat 2 - Women 15+</t>
  </si>
  <si>
    <t>Q07</t>
  </si>
  <si>
    <t>Cat1 CB2 W15+</t>
  </si>
  <si>
    <t>TPD Club 2 Cat 1 - Women 15+</t>
  </si>
  <si>
    <t>Q09</t>
  </si>
  <si>
    <t>Cat2 CB2 W15+</t>
  </si>
  <si>
    <t>TPD Club 2 Cat 2 - Women 15+</t>
  </si>
  <si>
    <t>Q16</t>
  </si>
  <si>
    <t>Cat1 R1 W15+</t>
  </si>
  <si>
    <t>TPD Reg 1 Cat 1 - Women 15+</t>
  </si>
  <si>
    <t>Q17</t>
  </si>
  <si>
    <t>Cat2 R1 W15+</t>
  </si>
  <si>
    <t>TPD Reg 1 Cat 2 - Women 15+</t>
  </si>
  <si>
    <t>Q19</t>
  </si>
  <si>
    <t>Cat2 R2 W15+</t>
  </si>
  <si>
    <t>TPD Reg 2 Cat 2 - Women 15+</t>
  </si>
  <si>
    <t>E104</t>
  </si>
  <si>
    <t>TRA Display F</t>
  </si>
  <si>
    <t>CLB 1 W8</t>
  </si>
  <si>
    <t>TRA Club 1 - Women 8</t>
  </si>
  <si>
    <t>W21</t>
  </si>
  <si>
    <t>CLB 2 W8</t>
  </si>
  <si>
    <t>TRA Club 2 - Women 8</t>
  </si>
  <si>
    <t>CLB 3 W8</t>
  </si>
  <si>
    <t>TRA Club 3 - Women 8</t>
  </si>
  <si>
    <t>CLB 4 F8</t>
  </si>
  <si>
    <t>TRA Club 4 - Women 8</t>
  </si>
  <si>
    <t>Q01</t>
  </si>
  <si>
    <t>Cat1 CB1 W8-14</t>
  </si>
  <si>
    <t>TPD Club 1 Cat 1 - Women 8-14</t>
  </si>
  <si>
    <t>Q03</t>
  </si>
  <si>
    <t>Cat2 CB1 W8-14</t>
  </si>
  <si>
    <t>TPD Club 1 Cat 2 - Women 8-14</t>
  </si>
  <si>
    <t>Cat1 CB2 W8-14</t>
  </si>
  <si>
    <t>TPD Club 2 Cat 1 - Women 8-14</t>
  </si>
  <si>
    <t>Q04</t>
  </si>
  <si>
    <t>Cat2 CB2 W8-14</t>
  </si>
  <si>
    <t>TPD Club 2 Cat 2 - Women 8-14</t>
  </si>
  <si>
    <t>CLB 1 W9-10</t>
  </si>
  <si>
    <t>TRA Club 1 - Women 9-10</t>
  </si>
  <si>
    <t>CLB 2 W9-10</t>
  </si>
  <si>
    <t>TRA Club 2 - Women 9-10</t>
  </si>
  <si>
    <t>CLB 3 W9-10</t>
  </si>
  <si>
    <t>TRA Club 3 - Women 9-10</t>
  </si>
  <si>
    <t>E125</t>
  </si>
  <si>
    <t>CLB 4 F9-20</t>
  </si>
  <si>
    <t>TRA Club 4 - Women 9-10</t>
  </si>
  <si>
    <t>Q12</t>
  </si>
  <si>
    <t>Cat2 R1 W9-14</t>
  </si>
  <si>
    <t>TPD Reg 1 Cat 2 - Women 9-14</t>
  </si>
  <si>
    <t>Q13</t>
  </si>
  <si>
    <t>Cat1 R2 W9-14</t>
  </si>
  <si>
    <t>TPD Reg 2 Cat 1 - Women 9-14</t>
  </si>
  <si>
    <t>Q14</t>
  </si>
  <si>
    <t>Cat2 R2 W9-14</t>
  </si>
  <si>
    <t>TPD Reg 2 Cat 2 - Women 9-14</t>
  </si>
  <si>
    <t>X72</t>
  </si>
  <si>
    <t>REG 4 M10</t>
  </si>
  <si>
    <t>TRA Level 4 - Men 10</t>
  </si>
  <si>
    <t>X13</t>
  </si>
  <si>
    <t>CLB 1 M11-12</t>
  </si>
  <si>
    <t>TRA Club 1 - Men 11-12</t>
  </si>
  <si>
    <t>X23</t>
  </si>
  <si>
    <t>CLB 2 M11-12</t>
  </si>
  <si>
    <t>TRA Club 2 - Men 11-12</t>
  </si>
  <si>
    <t>CLB 3 M11-12</t>
  </si>
  <si>
    <t>TRA Club 3 - Men 11-12</t>
  </si>
  <si>
    <t>CLB 4 M11-12</t>
  </si>
  <si>
    <t>TRA Club 4 - Men 11-12</t>
  </si>
  <si>
    <t>X43</t>
  </si>
  <si>
    <t>REG 1 M11-12</t>
  </si>
  <si>
    <t>TRA Level 1 - Men 11-12</t>
  </si>
  <si>
    <t>X14</t>
  </si>
  <si>
    <t>CLB 1 M13-14</t>
  </si>
  <si>
    <t>TRA Club 1 - Men 13-14</t>
  </si>
  <si>
    <t>X24</t>
  </si>
  <si>
    <t>CLB 2 M13-14</t>
  </si>
  <si>
    <t>TRA Club 2 - Men 13-14</t>
  </si>
  <si>
    <t>CLB 3 M13-14</t>
  </si>
  <si>
    <t>TRA Club 3 - Men 13-14</t>
  </si>
  <si>
    <t>E115</t>
  </si>
  <si>
    <t>CLB 4 M13-14</t>
  </si>
  <si>
    <t>TRA Club 4 - Men 13-14</t>
  </si>
  <si>
    <t>X74</t>
  </si>
  <si>
    <t>REG 4 M13-14</t>
  </si>
  <si>
    <t>TRA Level 4 - Men 13-14</t>
  </si>
  <si>
    <t>X44</t>
  </si>
  <si>
    <t>REG 1 M13-17</t>
  </si>
  <si>
    <t>TRA Level 1 - Men 13-17</t>
  </si>
  <si>
    <t>X15</t>
  </si>
  <si>
    <t>CLB 1 M15+</t>
  </si>
  <si>
    <t>TRA Club 1 - Men 15+</t>
  </si>
  <si>
    <t>X25</t>
  </si>
  <si>
    <t>CLB 2 M15+</t>
  </si>
  <si>
    <t>TRA Club 2 - Men 15+</t>
  </si>
  <si>
    <t>X35</t>
  </si>
  <si>
    <t>CLB 3 M15+</t>
  </si>
  <si>
    <t>TRA Club 3 - Men 15+</t>
  </si>
  <si>
    <t>E116</t>
  </si>
  <si>
    <t>CLB 4 M15+</t>
  </si>
  <si>
    <t>TRA Club 4 - Men 15+</t>
  </si>
  <si>
    <t>Q96</t>
  </si>
  <si>
    <t>Cat1 CB1 M15+</t>
  </si>
  <si>
    <t>TPD Club 1 Cat 1 Men 15+</t>
  </si>
  <si>
    <t>Q98</t>
  </si>
  <si>
    <t>Cat2 CB1 M15+</t>
  </si>
  <si>
    <t>TPD Club 1 Cat 2 Men 15+</t>
  </si>
  <si>
    <t>Q97</t>
  </si>
  <si>
    <t>Cat1 CB2 M15+</t>
  </si>
  <si>
    <t>TPD Club 2 Cat 1 Men 15+</t>
  </si>
  <si>
    <t>Q99</t>
  </si>
  <si>
    <t>Cat2 CB2 M15+</t>
  </si>
  <si>
    <t>TPD Club 2 Cat 2 Men 15+</t>
  </si>
  <si>
    <t>Q57</t>
  </si>
  <si>
    <t>Cat2 R1 M15+</t>
  </si>
  <si>
    <t>TPD Reg 1 Cat 2 - Men 15+</t>
  </si>
  <si>
    <t>Q59</t>
  </si>
  <si>
    <t>Cat2 R2 M15+</t>
  </si>
  <si>
    <t>TPD Reg 2 Cat 2 - Men 15+</t>
  </si>
  <si>
    <t>E106</t>
  </si>
  <si>
    <t>TRA Display M</t>
  </si>
  <si>
    <t>X11</t>
  </si>
  <si>
    <t>CLB 1 M8</t>
  </si>
  <si>
    <t>TRA Club 1 - Men 8</t>
  </si>
  <si>
    <t>X21</t>
  </si>
  <si>
    <t>CLB 2 M8</t>
  </si>
  <si>
    <t>TRA Club 2 - Men 8</t>
  </si>
  <si>
    <t>CLB 3 M8</t>
  </si>
  <si>
    <t>TRA Club 3 - Men 8</t>
  </si>
  <si>
    <t>CLB 4 M8</t>
  </si>
  <si>
    <t>TRA Club 4 - Men 8</t>
  </si>
  <si>
    <t>Cat1 CB1 M8-14</t>
  </si>
  <si>
    <t>TPD Club 1 Cat 1 Men 8-14</t>
  </si>
  <si>
    <t>Q93</t>
  </si>
  <si>
    <t>Cat2 CB1 M8-14</t>
  </si>
  <si>
    <t>TPD Club 1 Cat 2 Men 8-14</t>
  </si>
  <si>
    <t>Q92</t>
  </si>
  <si>
    <t>Cat1 CB2 M8-14</t>
  </si>
  <si>
    <t>TPD Club 2 Cat 1 Men 8-14</t>
  </si>
  <si>
    <t>Q94</t>
  </si>
  <si>
    <t>Cat2 CB2 M8-14</t>
  </si>
  <si>
    <t>TPD Club 2 Cat 2 Men 8-14</t>
  </si>
  <si>
    <t>E102</t>
  </si>
  <si>
    <t>8*</t>
  </si>
  <si>
    <t>Cat1 R1 M8*</t>
  </si>
  <si>
    <t>TPD Reg 1 Cat 1 - Men 8*</t>
  </si>
  <si>
    <t>X12</t>
  </si>
  <si>
    <t>CLB 1 M9-10</t>
  </si>
  <si>
    <t>TRA Club 1 - Men 9-10</t>
  </si>
  <si>
    <t>X22</t>
  </si>
  <si>
    <t>CLB 2 M9-10</t>
  </si>
  <si>
    <t>TRA Club 2 - Men 9-10</t>
  </si>
  <si>
    <t>CLB 3 M9-10</t>
  </si>
  <si>
    <t>TRA Club 3 - Men 9-10</t>
  </si>
  <si>
    <t>E114</t>
  </si>
  <si>
    <t>CLB 4 M9-20</t>
  </si>
  <si>
    <t>TRA Club 4 - Men 9-10</t>
  </si>
  <si>
    <t>4E+0A-2H-3S-</t>
  </si>
  <si>
    <t>E108</t>
  </si>
  <si>
    <t>REG 2 M9-10</t>
  </si>
  <si>
    <t>TRA Level 2 - Men 9-10</t>
  </si>
  <si>
    <t>Q51</t>
  </si>
  <si>
    <t>Cat1 R1 M9-14</t>
  </si>
  <si>
    <t>TPD Reg 1 Cat 1 - Men 9-14</t>
  </si>
  <si>
    <t>Q53</t>
  </si>
  <si>
    <t>Cat1 R2 M9-14</t>
  </si>
  <si>
    <t>TPD Reg 2 Cat 1 - Men 9-14</t>
  </si>
  <si>
    <t>Q54</t>
  </si>
  <si>
    <t>Cat2 R2 M9-14</t>
  </si>
  <si>
    <t>TPD Reg 2 Cat 2 - Men 9-14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</si>
</sst>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;&quot; - &quot;;0;@"/>
    <numFmt numFmtId="166" formatCode="0;&quot;&quot;\ \-\ &quot;&quot;;0;@"/>
    <numFmt numFmtId="167" formatCode="0.0;&quot; - &quot;;0.0;@"/>
    <numFmt numFmtId="168" formatCode="0.00;&quot; - &quot;;0.00;@"/>
    <numFmt numFmtId="169" formatCode="0.000;&quot; - &quot;;0.000;@"/>
  </numFmts>
  <fonts count="39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b/>
      <sz val="2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b/>
      <sz val="16"/>
      <name val="Verdana"/>
      <family val="2"/>
    </font>
    <font>
      <b/>
      <sz val="11"/>
      <color indexed="9"/>
      <name val="Verdana"/>
      <family val="2"/>
    </font>
    <font>
      <sz val="10"/>
      <color indexed="55"/>
      <name val="Verdana"/>
      <family val="2"/>
    </font>
    <font>
      <b/>
      <sz val="11"/>
      <color indexed="55"/>
      <name val="Verdana"/>
      <family val="2"/>
    </font>
    <font>
      <b/>
      <sz val="10"/>
      <color indexed="55"/>
      <name val="Verdana"/>
      <family val="2"/>
    </font>
    <font>
      <sz val="10"/>
      <color indexed="44"/>
      <name val="Verdana"/>
      <family val="2"/>
    </font>
    <font>
      <b/>
      <sz val="11"/>
      <color indexed="44"/>
      <name val="Verdana"/>
      <family val="2"/>
    </font>
    <font>
      <b/>
      <sz val="10"/>
      <color indexed="44"/>
      <name val="Verdana"/>
      <family val="2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theme="6" tint="0.59999389629810485"/>
      <name val="Verdana"/>
      <family val="2"/>
    </font>
    <font>
      <sz val="10"/>
      <name val="Arial"/>
      <family val="2"/>
      <charset val="161"/>
    </font>
    <font>
      <sz val="12"/>
      <color theme="0" tint="-0.14999847407452621"/>
      <name val="Verdana"/>
      <family val="2"/>
      <charset val="161"/>
    </font>
    <font>
      <sz val="12"/>
      <color theme="0" tint="-0.14999847407452621"/>
      <name val="Verdana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0"/>
      <color theme="0"/>
      <name val="Arial"/>
      <family val="2"/>
    </font>
    <font>
      <sz val="20"/>
      <name val="Arial"/>
      <family val="2"/>
    </font>
    <font>
      <b/>
      <sz val="12"/>
      <name val="Arial"/>
      <family val="2"/>
    </font>
    <font>
      <b/>
      <sz val="11"/>
      <color theme="3" tint="0.59996337778862885"/>
      <name val="Cambria"/>
      <family val="1"/>
    </font>
    <font>
      <b/>
      <sz val="10"/>
      <color theme="3" tint="0.59996337778862885"/>
      <name val="Cambria"/>
      <family val="1"/>
    </font>
    <font>
      <sz val="10"/>
      <color theme="3" tint="0.59996337778862885"/>
      <name val="Cambria"/>
      <family val="1"/>
    </font>
    <font>
      <b/>
      <sz val="20"/>
      <name val="Arial"/>
      <family val="2"/>
    </font>
    <font>
      <sz val="10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Verdana"/>
      <family val="2"/>
    </font>
    <font>
      <sz val="10"/>
      <color theme="3" tint="0.59999389629810485"/>
      <name val="Verdana"/>
      <family val="2"/>
    </font>
    <font>
      <sz val="10"/>
      <color rgb="FFE0E0E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B4"/>
      </top>
      <bottom/>
      <diagonal/>
    </border>
  </borders>
  <cellStyleXfs count="3">
    <xf numFmtId="0" fontId="0" fillId="0" borderId="0"/>
    <xf numFmtId="0" fontId="22" fillId="0" borderId="0"/>
    <xf numFmtId="0" fontId="15" fillId="0" borderId="0"/>
  </cellStyleXfs>
  <cellXfs count="358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" fontId="4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/>
    </xf>
    <xf numFmtId="164" fontId="5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0" fillId="0" borderId="0" xfId="0" applyAlignment="1">
      <alignment horizontal="left"/>
    </xf>
    <xf numFmtId="165" fontId="2" fillId="5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 wrapText="1"/>
    </xf>
    <xf numFmtId="165" fontId="2" fillId="6" borderId="2" xfId="0" applyNumberFormat="1" applyFont="1" applyFill="1" applyBorder="1" applyAlignment="1">
      <alignment horizontal="center" vertical="center"/>
    </xf>
    <xf numFmtId="165" fontId="2" fillId="7" borderId="2" xfId="0" applyNumberFormat="1" applyFont="1" applyFill="1" applyBorder="1" applyAlignment="1">
      <alignment horizontal="center" vertical="center"/>
    </xf>
    <xf numFmtId="0" fontId="0" fillId="8" borderId="2" xfId="0" applyFill="1" applyBorder="1"/>
    <xf numFmtId="0" fontId="15" fillId="0" borderId="2" xfId="0" applyFont="1" applyBorder="1" applyAlignment="1">
      <alignment horizontal="left"/>
    </xf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0" fontId="22" fillId="0" borderId="0" xfId="1" applyAlignment="1">
      <alignment horizontal="left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2" fontId="22" fillId="0" borderId="0" xfId="1" applyNumberFormat="1" applyAlignment="1">
      <alignment vertical="center"/>
    </xf>
    <xf numFmtId="164" fontId="2" fillId="0" borderId="0" xfId="1" applyNumberFormat="1" applyFont="1" applyAlignment="1">
      <alignment vertical="center"/>
    </xf>
    <xf numFmtId="2" fontId="2" fillId="0" borderId="0" xfId="1" applyNumberFormat="1" applyFont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5" fillId="2" borderId="0" xfId="1" applyFont="1" applyFill="1" applyAlignment="1">
      <alignment vertical="center"/>
    </xf>
    <xf numFmtId="2" fontId="5" fillId="2" borderId="0" xfId="1" applyNumberFormat="1" applyFont="1" applyFill="1" applyAlignment="1">
      <alignment horizontal="center" vertical="center"/>
    </xf>
    <xf numFmtId="1" fontId="5" fillId="2" borderId="0" xfId="1" applyNumberFormat="1" applyFont="1" applyFill="1" applyAlignment="1">
      <alignment horizontal="center" vertical="center"/>
    </xf>
    <xf numFmtId="164" fontId="5" fillId="2" borderId="0" xfId="1" applyNumberFormat="1" applyFont="1" applyFill="1" applyAlignment="1">
      <alignment vertical="center"/>
    </xf>
    <xf numFmtId="2" fontId="5" fillId="2" borderId="0" xfId="1" applyNumberFormat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vertical="center"/>
    </xf>
    <xf numFmtId="164" fontId="5" fillId="2" borderId="0" xfId="1" applyNumberFormat="1" applyFont="1" applyFill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vertical="center"/>
    </xf>
    <xf numFmtId="0" fontId="5" fillId="0" borderId="0" xfId="1" applyFont="1" applyAlignment="1">
      <alignment horizontal="left" vertical="center"/>
    </xf>
    <xf numFmtId="0" fontId="5" fillId="4" borderId="0" xfId="1" applyFont="1" applyFill="1" applyAlignment="1">
      <alignment vertical="center"/>
    </xf>
    <xf numFmtId="0" fontId="4" fillId="0" borderId="1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2" fontId="4" fillId="2" borderId="1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4" fillId="4" borderId="0" xfId="1" applyFont="1" applyFill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2" fillId="0" borderId="0" xfId="1" applyNumberFormat="1" applyFont="1" applyAlignment="1">
      <alignment vertical="center"/>
    </xf>
    <xf numFmtId="2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2" fillId="4" borderId="0" xfId="1" applyFont="1" applyFill="1" applyAlignment="1">
      <alignment vertical="center"/>
    </xf>
    <xf numFmtId="2" fontId="2" fillId="4" borderId="0" xfId="1" applyNumberFormat="1" applyFont="1" applyFill="1" applyAlignment="1">
      <alignment vertical="center"/>
    </xf>
    <xf numFmtId="49" fontId="24" fillId="0" borderId="0" xfId="1" applyNumberFormat="1" applyFont="1" applyAlignment="1">
      <alignment horizontal="center" vertical="center"/>
    </xf>
    <xf numFmtId="0" fontId="0" fillId="0" borderId="0" xfId="0" applyAlignment="1">
      <alignment horizontal="left" textRotation="90"/>
    </xf>
    <xf numFmtId="0" fontId="16" fillId="0" borderId="0" xfId="0" applyFont="1" applyAlignment="1">
      <alignment vertical="center"/>
    </xf>
    <xf numFmtId="49" fontId="8" fillId="3" borderId="0" xfId="0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49" fontId="18" fillId="3" borderId="2" xfId="0" applyNumberFormat="1" applyFont="1" applyFill="1" applyBorder="1" applyAlignment="1">
      <alignment horizontal="left" textRotation="90" wrapText="1"/>
    </xf>
    <xf numFmtId="0" fontId="25" fillId="0" borderId="9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18" fillId="3" borderId="9" xfId="0" applyFont="1" applyFill="1" applyBorder="1" applyAlignment="1">
      <alignment horizontal="left" textRotation="90"/>
    </xf>
    <xf numFmtId="0" fontId="18" fillId="3" borderId="9" xfId="0" applyFont="1" applyFill="1" applyBorder="1" applyAlignment="1">
      <alignment horizontal="left" textRotation="90" wrapText="1"/>
    </xf>
    <xf numFmtId="49" fontId="18" fillId="3" borderId="9" xfId="0" applyNumberFormat="1" applyFont="1" applyFill="1" applyBorder="1" applyAlignment="1">
      <alignment horizontal="left" textRotation="90" wrapText="1"/>
    </xf>
    <xf numFmtId="0" fontId="25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166" fontId="24" fillId="0" borderId="0" xfId="1" applyNumberFormat="1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6" fontId="7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66" fontId="22" fillId="0" borderId="0" xfId="1" applyNumberFormat="1" applyAlignment="1">
      <alignment horizontal="center" vertical="center"/>
    </xf>
    <xf numFmtId="166" fontId="5" fillId="2" borderId="0" xfId="1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6" fontId="2" fillId="4" borderId="0" xfId="1" applyNumberFormat="1" applyFont="1" applyFill="1" applyAlignment="1">
      <alignment horizontal="center" vertical="center"/>
    </xf>
    <xf numFmtId="2" fontId="5" fillId="4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 vertical="center"/>
    </xf>
    <xf numFmtId="164" fontId="5" fillId="4" borderId="0" xfId="0" applyNumberFormat="1" applyFont="1" applyFill="1" applyAlignment="1">
      <alignment vertical="center"/>
    </xf>
    <xf numFmtId="2" fontId="5" fillId="4" borderId="0" xfId="0" applyNumberFormat="1" applyFont="1" applyFill="1" applyAlignment="1">
      <alignment vertical="center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1" fillId="4" borderId="1" xfId="1" applyFont="1" applyFill="1" applyBorder="1" applyAlignment="1">
      <alignment horizontal="center" vertical="center"/>
    </xf>
    <xf numFmtId="49" fontId="8" fillId="10" borderId="0" xfId="0" applyNumberFormat="1" applyFont="1" applyFill="1" applyAlignment="1">
      <alignment vertical="center"/>
    </xf>
    <xf numFmtId="0" fontId="25" fillId="0" borderId="3" xfId="0" applyFont="1" applyBorder="1" applyAlignment="1">
      <alignment horizontal="center" vertical="center"/>
    </xf>
    <xf numFmtId="49" fontId="18" fillId="3" borderId="10" xfId="0" applyNumberFormat="1" applyFont="1" applyFill="1" applyBorder="1" applyAlignment="1">
      <alignment horizontal="left" textRotation="90" wrapText="1"/>
    </xf>
    <xf numFmtId="0" fontId="0" fillId="0" borderId="10" xfId="0" applyBorder="1"/>
    <xf numFmtId="0" fontId="27" fillId="10" borderId="9" xfId="0" applyFont="1" applyFill="1" applyBorder="1" applyAlignment="1">
      <alignment horizontal="left" textRotation="90"/>
    </xf>
    <xf numFmtId="0" fontId="5" fillId="10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27" fillId="10" borderId="9" xfId="0" applyFont="1" applyFill="1" applyBorder="1" applyAlignment="1">
      <alignment horizontal="center" textRotation="90"/>
    </xf>
    <xf numFmtId="0" fontId="28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9" fillId="0" borderId="13" xfId="0" applyFont="1" applyBorder="1" applyAlignment="1">
      <alignment vertical="center"/>
    </xf>
    <xf numFmtId="0" fontId="29" fillId="0" borderId="14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29" fillId="0" borderId="17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1" fontId="30" fillId="2" borderId="0" xfId="1" applyNumberFormat="1" applyFont="1" applyFill="1" applyAlignment="1">
      <alignment horizontal="center" vertical="center"/>
    </xf>
    <xf numFmtId="1" fontId="31" fillId="2" borderId="1" xfId="1" applyNumberFormat="1" applyFont="1" applyFill="1" applyBorder="1" applyAlignment="1">
      <alignment horizontal="center" vertical="center"/>
    </xf>
    <xf numFmtId="1" fontId="32" fillId="2" borderId="0" xfId="1" applyNumberFormat="1" applyFont="1" applyFill="1" applyAlignment="1">
      <alignment horizontal="center" vertical="center"/>
    </xf>
    <xf numFmtId="0" fontId="15" fillId="0" borderId="24" xfId="0" applyFont="1" applyBorder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15" fillId="0" borderId="0" xfId="2" applyAlignment="1">
      <alignment vertical="center"/>
    </xf>
    <xf numFmtId="0" fontId="28" fillId="0" borderId="0" xfId="2" applyFont="1" applyAlignment="1">
      <alignment horizontal="center" vertical="center"/>
    </xf>
    <xf numFmtId="0" fontId="28" fillId="0" borderId="0" xfId="2" applyFont="1" applyAlignment="1">
      <alignment vertical="center"/>
    </xf>
    <xf numFmtId="0" fontId="15" fillId="0" borderId="16" xfId="2" applyBorder="1" applyAlignment="1">
      <alignment vertical="center"/>
    </xf>
    <xf numFmtId="0" fontId="15" fillId="0" borderId="17" xfId="2" applyBorder="1" applyAlignment="1">
      <alignment horizontal="center" vertical="center"/>
    </xf>
    <xf numFmtId="0" fontId="15" fillId="0" borderId="17" xfId="2" applyBorder="1" applyAlignment="1">
      <alignment vertical="center"/>
    </xf>
    <xf numFmtId="0" fontId="15" fillId="0" borderId="18" xfId="2" applyBorder="1" applyAlignment="1">
      <alignment vertic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20" fillId="0" borderId="16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29" fillId="0" borderId="16" xfId="2" applyFont="1" applyBorder="1" applyAlignment="1">
      <alignment vertical="center"/>
    </xf>
    <xf numFmtId="0" fontId="29" fillId="0" borderId="10" xfId="2" applyFont="1" applyBorder="1" applyAlignment="1">
      <alignment horizontal="center" vertical="center"/>
    </xf>
    <xf numFmtId="0" fontId="29" fillId="0" borderId="17" xfId="2" applyFont="1" applyBorder="1" applyAlignment="1">
      <alignment horizontal="center" vertical="center"/>
    </xf>
    <xf numFmtId="0" fontId="29" fillId="0" borderId="28" xfId="2" applyFont="1" applyBorder="1" applyAlignment="1">
      <alignment horizontal="center" vertical="center"/>
    </xf>
    <xf numFmtId="0" fontId="29" fillId="0" borderId="18" xfId="2" applyFont="1" applyBorder="1" applyAlignment="1">
      <alignment horizontal="center" vertical="center"/>
    </xf>
    <xf numFmtId="0" fontId="15" fillId="0" borderId="10" xfId="2" applyBorder="1" applyAlignment="1">
      <alignment horizontal="center" vertical="center"/>
    </xf>
    <xf numFmtId="0" fontId="15" fillId="0" borderId="28" xfId="2" applyBorder="1" applyAlignment="1">
      <alignment horizontal="center" vertical="center"/>
    </xf>
    <xf numFmtId="0" fontId="15" fillId="0" borderId="10" xfId="2" applyBorder="1" applyAlignment="1">
      <alignment vertical="center"/>
    </xf>
    <xf numFmtId="0" fontId="15" fillId="0" borderId="28" xfId="2" applyBorder="1" applyAlignment="1">
      <alignment vertical="center"/>
    </xf>
    <xf numFmtId="0" fontId="15" fillId="0" borderId="29" xfId="2" applyBorder="1" applyAlignment="1">
      <alignment horizontal="center" vertical="center"/>
    </xf>
    <xf numFmtId="0" fontId="15" fillId="0" borderId="19" xfId="2" applyBorder="1" applyAlignment="1">
      <alignment horizontal="center" vertical="center"/>
    </xf>
    <xf numFmtId="0" fontId="29" fillId="0" borderId="30" xfId="2" applyFont="1" applyBorder="1" applyAlignment="1">
      <alignment horizontal="center" vertical="center"/>
    </xf>
    <xf numFmtId="0" fontId="29" fillId="0" borderId="20" xfId="2" applyFont="1" applyBorder="1" applyAlignment="1">
      <alignment horizontal="center" vertical="center"/>
    </xf>
    <xf numFmtId="0" fontId="29" fillId="14" borderId="23" xfId="2" applyFont="1" applyFill="1" applyBorder="1" applyAlignment="1">
      <alignment horizontal="center" vertical="center"/>
    </xf>
    <xf numFmtId="0" fontId="15" fillId="14" borderId="12" xfId="2" applyFill="1" applyBorder="1" applyAlignment="1">
      <alignment horizontal="center" vertical="center"/>
    </xf>
    <xf numFmtId="0" fontId="15" fillId="14" borderId="12" xfId="2" applyFill="1" applyBorder="1" applyAlignment="1" applyProtection="1">
      <alignment horizontal="center" vertical="center"/>
      <protection locked="0"/>
    </xf>
    <xf numFmtId="0" fontId="15" fillId="14" borderId="31" xfId="2" applyFill="1" applyBorder="1" applyAlignment="1" applyProtection="1">
      <alignment horizontal="center" vertical="center"/>
      <protection locked="0"/>
    </xf>
    <xf numFmtId="0" fontId="29" fillId="11" borderId="32" xfId="2" applyFont="1" applyFill="1" applyBorder="1" applyAlignment="1">
      <alignment horizontal="center" vertical="center"/>
    </xf>
    <xf numFmtId="0" fontId="15" fillId="11" borderId="33" xfId="2" applyFill="1" applyBorder="1" applyAlignment="1">
      <alignment horizontal="center" vertical="center"/>
    </xf>
    <xf numFmtId="0" fontId="15" fillId="11" borderId="34" xfId="2" applyFill="1" applyBorder="1" applyAlignment="1">
      <alignment horizontal="center" vertical="center"/>
    </xf>
    <xf numFmtId="0" fontId="29" fillId="14" borderId="22" xfId="2" applyFont="1" applyFill="1" applyBorder="1" applyAlignment="1">
      <alignment horizontal="center" vertical="center"/>
    </xf>
    <xf numFmtId="0" fontId="15" fillId="14" borderId="0" xfId="2" applyFill="1" applyAlignment="1">
      <alignment vertical="center"/>
    </xf>
    <xf numFmtId="0" fontId="15" fillId="14" borderId="0" xfId="2" applyFill="1" applyAlignment="1" applyProtection="1">
      <alignment horizontal="center" vertical="center"/>
      <protection locked="0"/>
    </xf>
    <xf numFmtId="0" fontId="15" fillId="14" borderId="35" xfId="2" applyFill="1" applyBorder="1" applyAlignment="1" applyProtection="1">
      <alignment horizontal="center" vertical="center"/>
      <protection locked="0"/>
    </xf>
    <xf numFmtId="0" fontId="29" fillId="16" borderId="32" xfId="2" applyFont="1" applyFill="1" applyBorder="1" applyAlignment="1">
      <alignment horizontal="center" vertical="center"/>
    </xf>
    <xf numFmtId="0" fontId="15" fillId="16" borderId="33" xfId="2" applyFill="1" applyBorder="1" applyAlignment="1">
      <alignment horizontal="center" vertical="center"/>
    </xf>
    <xf numFmtId="0" fontId="15" fillId="16" borderId="34" xfId="2" applyFill="1" applyBorder="1" applyAlignment="1">
      <alignment horizontal="center" vertical="center"/>
    </xf>
    <xf numFmtId="0" fontId="15" fillId="0" borderId="24" xfId="2" applyBorder="1" applyAlignment="1">
      <alignment vertical="center"/>
    </xf>
    <xf numFmtId="0" fontId="34" fillId="0" borderId="0" xfId="1" applyFont="1" applyAlignment="1">
      <alignment vertical="center" shrinkToFit="1"/>
    </xf>
    <xf numFmtId="0" fontId="35" fillId="2" borderId="0" xfId="1" applyFont="1" applyFill="1" applyAlignment="1">
      <alignment horizontal="center" vertical="center" shrinkToFit="1"/>
    </xf>
    <xf numFmtId="0" fontId="35" fillId="4" borderId="0" xfId="1" applyFont="1" applyFill="1" applyAlignment="1">
      <alignment vertical="center" shrinkToFit="1"/>
    </xf>
    <xf numFmtId="0" fontId="36" fillId="4" borderId="0" xfId="1" applyFont="1" applyFill="1" applyAlignment="1">
      <alignment horizontal="center" vertical="center" shrinkToFit="1"/>
    </xf>
    <xf numFmtId="0" fontId="34" fillId="4" borderId="0" xfId="1" applyFont="1" applyFill="1" applyAlignment="1">
      <alignment vertical="center" shrinkToFit="1"/>
    </xf>
    <xf numFmtId="0" fontId="37" fillId="4" borderId="0" xfId="1" applyFont="1" applyFill="1" applyAlignment="1">
      <alignment vertical="center" shrinkToFit="1"/>
    </xf>
    <xf numFmtId="0" fontId="17" fillId="2" borderId="0" xfId="0" applyFont="1" applyFill="1" applyAlignment="1">
      <alignment vertical="center"/>
    </xf>
    <xf numFmtId="0" fontId="5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49" fontId="5" fillId="2" borderId="0" xfId="1" applyNumberFormat="1" applyFont="1" applyFill="1" applyAlignment="1">
      <alignment vertical="center"/>
    </xf>
    <xf numFmtId="49" fontId="5" fillId="2" borderId="0" xfId="1" applyNumberFormat="1" applyFont="1" applyFill="1" applyAlignment="1">
      <alignment horizontal="center" vertical="center"/>
    </xf>
    <xf numFmtId="49" fontId="6" fillId="0" borderId="0" xfId="1" applyNumberFormat="1" applyFont="1" applyAlignment="1">
      <alignment vertical="center"/>
    </xf>
    <xf numFmtId="0" fontId="8" fillId="2" borderId="0" xfId="1" applyFont="1" applyFill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right" vertical="center"/>
    </xf>
    <xf numFmtId="49" fontId="5" fillId="2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49" fontId="6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49" fontId="5" fillId="4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0" fillId="13" borderId="10" xfId="2" applyFont="1" applyFill="1" applyBorder="1" applyAlignment="1">
      <alignment horizontal="center" vertical="center"/>
    </xf>
    <xf numFmtId="0" fontId="20" fillId="13" borderId="17" xfId="2" applyFont="1" applyFill="1" applyBorder="1" applyAlignment="1">
      <alignment horizontal="center" vertical="center"/>
    </xf>
    <xf numFmtId="0" fontId="20" fillId="13" borderId="18" xfId="2" applyFont="1" applyFill="1" applyBorder="1" applyAlignment="1">
      <alignment horizontal="center" vertical="center"/>
    </xf>
    <xf numFmtId="0" fontId="28" fillId="11" borderId="25" xfId="2" applyFont="1" applyFill="1" applyBorder="1" applyAlignment="1">
      <alignment horizontal="center" vertical="center"/>
    </xf>
    <xf numFmtId="0" fontId="33" fillId="11" borderId="26" xfId="2" applyFont="1" applyFill="1" applyBorder="1" applyAlignment="1">
      <alignment horizontal="center" vertical="center"/>
    </xf>
    <xf numFmtId="0" fontId="33" fillId="11" borderId="27" xfId="2" applyFont="1" applyFill="1" applyBorder="1" applyAlignment="1">
      <alignment horizontal="center" vertical="center"/>
    </xf>
    <xf numFmtId="0" fontId="20" fillId="14" borderId="10" xfId="2" applyFont="1" applyFill="1" applyBorder="1" applyAlignment="1">
      <alignment horizontal="center" vertical="center"/>
    </xf>
    <xf numFmtId="0" fontId="20" fillId="14" borderId="17" xfId="2" applyFont="1" applyFill="1" applyBorder="1" applyAlignment="1">
      <alignment horizontal="center" vertical="center"/>
    </xf>
    <xf numFmtId="0" fontId="20" fillId="14" borderId="28" xfId="2" applyFont="1" applyFill="1" applyBorder="1" applyAlignment="1">
      <alignment horizontal="center" vertical="center"/>
    </xf>
    <xf numFmtId="0" fontId="20" fillId="13" borderId="28" xfId="2" applyFont="1" applyFill="1" applyBorder="1" applyAlignment="1">
      <alignment horizontal="center" vertical="center"/>
    </xf>
    <xf numFmtId="0" fontId="28" fillId="11" borderId="26" xfId="2" applyFont="1" applyFill="1" applyBorder="1" applyAlignment="1">
      <alignment horizontal="center" vertical="center"/>
    </xf>
    <xf numFmtId="0" fontId="28" fillId="11" borderId="27" xfId="2" applyFont="1" applyFill="1" applyBorder="1" applyAlignment="1">
      <alignment horizontal="center" vertical="center"/>
    </xf>
    <xf numFmtId="0" fontId="28" fillId="11" borderId="21" xfId="0" applyFont="1" applyFill="1" applyBorder="1" applyAlignment="1">
      <alignment horizontal="center" vertical="center"/>
    </xf>
    <xf numFmtId="0" fontId="28" fillId="11" borderId="22" xfId="0" applyFont="1" applyFill="1" applyBorder="1" applyAlignment="1">
      <alignment horizontal="center" vertical="center"/>
    </xf>
    <xf numFmtId="0" fontId="28" fillId="11" borderId="23" xfId="0" applyFont="1" applyFill="1" applyBorder="1" applyAlignment="1">
      <alignment horizontal="center" vertical="center"/>
    </xf>
    <xf numFmtId="0" fontId="20" fillId="12" borderId="0" xfId="0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20" fillId="15" borderId="0" xfId="0" applyFont="1" applyFill="1" applyAlignment="1">
      <alignment horizontal="center" vertical="center"/>
    </xf>
    <xf numFmtId="0" fontId="20" fillId="15" borderId="1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167" fontId="2" fillId="0" borderId="0" xfId="1" applyNumberFormat="1" applyFont="1" applyAlignment="1">
      <alignment vertical="center"/>
    </xf>
    <xf numFmtId="165" fontId="2" fillId="0" borderId="0" xfId="1" applyNumberFormat="1" applyFont="1" applyAlignment="1">
      <alignment horizontal="center" vertical="center"/>
    </xf>
    <xf numFmtId="168" fontId="2" fillId="0" borderId="0" xfId="1" applyNumberFormat="1" applyFont="1" applyAlignment="1">
      <alignment vertical="center"/>
    </xf>
    <xf numFmtId="168" fontId="2" fillId="0" borderId="0" xfId="1" applyNumberFormat="1" applyFont="1" applyAlignment="1">
      <alignment horizontal="center" vertical="center"/>
    </xf>
    <xf numFmtId="169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2" fillId="0" borderId="36" xfId="1" applyFont="1" applyBorder="1" applyAlignment="1">
      <alignment horizontal="left" vertical="center"/>
    </xf>
    <xf numFmtId="165" fontId="2" fillId="0" borderId="36" xfId="1" applyNumberFormat="1" applyFont="1" applyBorder="1" applyAlignment="1">
      <alignment horizontal="center" vertical="center"/>
    </xf>
    <xf numFmtId="49" fontId="2" fillId="0" borderId="36" xfId="1" applyNumberFormat="1" applyFont="1" applyBorder="1" applyAlignment="1">
      <alignment vertical="center"/>
    </xf>
    <xf numFmtId="1" fontId="32" fillId="2" borderId="36" xfId="1" applyNumberFormat="1" applyFont="1" applyFill="1" applyBorder="1" applyAlignment="1">
      <alignment horizontal="center" vertical="center"/>
    </xf>
    <xf numFmtId="166" fontId="2" fillId="0" borderId="36" xfId="1" applyNumberFormat="1" applyFont="1" applyBorder="1" applyAlignment="1">
      <alignment horizontal="center" vertical="center"/>
    </xf>
    <xf numFmtId="167" fontId="2" fillId="0" borderId="36" xfId="1" applyNumberFormat="1" applyFont="1" applyBorder="1" applyAlignment="1">
      <alignment vertical="center"/>
    </xf>
    <xf numFmtId="168" fontId="2" fillId="0" borderId="36" xfId="1" applyNumberFormat="1" applyFont="1" applyBorder="1" applyAlignment="1">
      <alignment vertical="center"/>
    </xf>
    <xf numFmtId="2" fontId="2" fillId="2" borderId="36" xfId="1" applyNumberFormat="1" applyFont="1" applyFill="1" applyBorder="1" applyAlignment="1">
      <alignment vertical="center"/>
    </xf>
    <xf numFmtId="168" fontId="2" fillId="0" borderId="36" xfId="1" applyNumberFormat="1" applyFont="1" applyBorder="1" applyAlignment="1">
      <alignment horizontal="center" vertical="center"/>
    </xf>
    <xf numFmtId="0" fontId="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center" vertical="center"/>
    </xf>
    <xf numFmtId="0" fontId="9" fillId="0" borderId="36" xfId="1" applyFont="1" applyBorder="1" applyAlignment="1">
      <alignment vertical="center"/>
    </xf>
    <xf numFmtId="0" fontId="1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vertical="center"/>
    </xf>
    <xf numFmtId="0" fontId="2" fillId="4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right" vertical="center"/>
    </xf>
    <xf numFmtId="0" fontId="2" fillId="0" borderId="36" xfId="0" applyFont="1" applyBorder="1" applyAlignment="1">
      <alignment vertical="center"/>
    </xf>
    <xf numFmtId="2" fontId="2" fillId="4" borderId="36" xfId="1" applyNumberFormat="1" applyFont="1" applyFill="1" applyBorder="1" applyAlignment="1">
      <alignment vertical="center"/>
    </xf>
    <xf numFmtId="167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165" fontId="2" fillId="0" borderId="36" xfId="0" applyNumberFormat="1" applyFont="1" applyBorder="1" applyAlignment="1">
      <alignment horizontal="center" vertical="center"/>
    </xf>
    <xf numFmtId="49" fontId="2" fillId="0" borderId="36" xfId="0" applyNumberFormat="1" applyFont="1" applyBorder="1" applyAlignment="1">
      <alignment vertical="center"/>
    </xf>
    <xf numFmtId="1" fontId="2" fillId="2" borderId="36" xfId="0" applyNumberFormat="1" applyFont="1" applyFill="1" applyBorder="1" applyAlignment="1">
      <alignment horizontal="center" vertical="center"/>
    </xf>
    <xf numFmtId="167" fontId="2" fillId="0" borderId="36" xfId="0" applyNumberFormat="1" applyFont="1" applyBorder="1" applyAlignment="1">
      <alignment vertical="center"/>
    </xf>
    <xf numFmtId="168" fontId="2" fillId="0" borderId="36" xfId="0" applyNumberFormat="1" applyFont="1" applyBorder="1" applyAlignment="1">
      <alignment vertical="center"/>
    </xf>
    <xf numFmtId="2" fontId="2" fillId="2" borderId="36" xfId="0" applyNumberFormat="1" applyFont="1" applyFill="1" applyBorder="1" applyAlignment="1">
      <alignment vertical="center"/>
    </xf>
    <xf numFmtId="168" fontId="2" fillId="0" borderId="36" xfId="0" applyNumberFormat="1" applyFont="1" applyBorder="1" applyAlignment="1">
      <alignment horizontal="center" vertical="center"/>
    </xf>
    <xf numFmtId="0" fontId="2" fillId="4" borderId="36" xfId="0" applyFont="1" applyFill="1" applyBorder="1" applyAlignment="1">
      <alignment vertical="center"/>
    </xf>
    <xf numFmtId="0" fontId="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center" vertical="center"/>
    </xf>
    <xf numFmtId="0" fontId="1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right" vertical="center"/>
    </xf>
    <xf numFmtId="0" fontId="0" fillId="0" borderId="2" xfId="0" quotePrefix="1" applyBorder="1" applyAlignment="1">
      <alignment horizontal="center"/>
    </xf>
    <xf numFmtId="0" fontId="2" fillId="17" borderId="0" xfId="1" applyFont="1" applyFill="1" applyAlignment="1">
      <alignment horizontal="left" vertical="center"/>
    </xf>
    <xf numFmtId="165" fontId="2" fillId="17" borderId="0" xfId="1" applyNumberFormat="1" applyFont="1" applyFill="1" applyAlignment="1">
      <alignment horizontal="center" vertical="center"/>
    </xf>
    <xf numFmtId="49" fontId="2" fillId="17" borderId="0" xfId="1" applyNumberFormat="1" applyFont="1" applyFill="1" applyAlignment="1">
      <alignment vertical="center"/>
    </xf>
    <xf numFmtId="1" fontId="32" fillId="17" borderId="0" xfId="1" applyNumberFormat="1" applyFont="1" applyFill="1" applyAlignment="1">
      <alignment horizontal="center" vertical="center"/>
    </xf>
    <xf numFmtId="167" fontId="2" fillId="17" borderId="0" xfId="1" applyNumberFormat="1" applyFont="1" applyFill="1" applyAlignment="1">
      <alignment vertical="center"/>
    </xf>
    <xf numFmtId="168" fontId="2" fillId="17" borderId="0" xfId="1" applyNumberFormat="1" applyFont="1" applyFill="1" applyAlignment="1">
      <alignment vertical="center"/>
    </xf>
    <xf numFmtId="2" fontId="2" fillId="17" borderId="0" xfId="1" applyNumberFormat="1" applyFont="1" applyFill="1" applyAlignment="1">
      <alignment vertical="center"/>
    </xf>
    <xf numFmtId="168" fontId="2" fillId="17" borderId="0" xfId="1" applyNumberFormat="1" applyFont="1" applyFill="1" applyAlignment="1">
      <alignment horizontal="center" vertical="center"/>
    </xf>
    <xf numFmtId="0" fontId="2" fillId="17" borderId="0" xfId="1" applyFont="1" applyFill="1" applyAlignment="1">
      <alignment vertical="center"/>
    </xf>
    <xf numFmtId="0" fontId="2" fillId="17" borderId="0" xfId="1" applyFont="1" applyFill="1" applyAlignment="1">
      <alignment horizontal="center" vertical="center"/>
    </xf>
    <xf numFmtId="0" fontId="9" fillId="17" borderId="0" xfId="1" applyFont="1" applyFill="1" applyAlignment="1">
      <alignment vertical="center"/>
    </xf>
    <xf numFmtId="0" fontId="12" fillId="17" borderId="0" xfId="1" applyFont="1" applyFill="1" applyAlignment="1">
      <alignment vertical="center"/>
    </xf>
    <xf numFmtId="0" fontId="2" fillId="17" borderId="0" xfId="1" applyFont="1" applyFill="1" applyAlignment="1">
      <alignment horizontal="right" vertical="center"/>
    </xf>
    <xf numFmtId="0" fontId="2" fillId="17" borderId="0" xfId="0" applyFont="1" applyFill="1" applyAlignment="1">
      <alignment vertical="center"/>
    </xf>
    <xf numFmtId="0" fontId="37" fillId="17" borderId="0" xfId="1" applyFont="1" applyFill="1" applyAlignment="1">
      <alignment vertical="center" shrinkToFit="1"/>
    </xf>
    <xf numFmtId="0" fontId="2" fillId="17" borderId="0" xfId="0" applyFont="1" applyFill="1" applyAlignment="1">
      <alignment horizontal="left" vertical="center"/>
    </xf>
    <xf numFmtId="165" fontId="2" fillId="17" borderId="0" xfId="0" applyNumberFormat="1" applyFont="1" applyFill="1" applyAlignment="1">
      <alignment horizontal="center" vertical="center"/>
    </xf>
    <xf numFmtId="49" fontId="2" fillId="17" borderId="0" xfId="0" applyNumberFormat="1" applyFont="1" applyFill="1" applyAlignment="1">
      <alignment vertical="center"/>
    </xf>
    <xf numFmtId="167" fontId="2" fillId="17" borderId="0" xfId="0" applyNumberFormat="1" applyFont="1" applyFill="1" applyAlignment="1">
      <alignment vertical="center"/>
    </xf>
    <xf numFmtId="168" fontId="2" fillId="17" borderId="0" xfId="0" applyNumberFormat="1" applyFont="1" applyFill="1" applyAlignment="1">
      <alignment vertical="center"/>
    </xf>
    <xf numFmtId="2" fontId="2" fillId="17" borderId="0" xfId="0" applyNumberFormat="1" applyFont="1" applyFill="1" applyAlignment="1">
      <alignment vertical="center"/>
    </xf>
    <xf numFmtId="2" fontId="2" fillId="17" borderId="0" xfId="0" applyNumberFormat="1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2" fillId="17" borderId="0" xfId="0" applyFont="1" applyFill="1" applyAlignment="1">
      <alignment vertical="center"/>
    </xf>
    <xf numFmtId="0" fontId="2" fillId="17" borderId="0" xfId="0" applyFont="1" applyFill="1" applyAlignment="1">
      <alignment horizontal="righ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48"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colors>
    <mruColors>
      <color rgb="FF99CCFF"/>
      <color rgb="FF333399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23814</xdr:rowOff>
    </xdr:from>
    <xdr:to>
      <xdr:col>0</xdr:col>
      <xdr:colOff>911132</xdr:colOff>
      <xdr:row>0</xdr:row>
      <xdr:rowOff>496195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D19FDE-0835-408E-AB92-95230FC2B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23814"/>
          <a:ext cx="761905" cy="472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72</xdr:col>
      <xdr:colOff>95250</xdr:colOff>
      <xdr:row>0</xdr:row>
      <xdr:rowOff>9525</xdr:rowOff>
    </xdr:from>
    <xdr:to>
      <xdr:col>74</xdr:col>
      <xdr:colOff>76201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1651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7" name="Picture 1" descr="emlogo">
          <a:extLs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2298" name="Picture 2" descr="emlogo">
          <a:extLs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9" name="Picture 3" descr="emlogo">
          <a:extLs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2300" name="Picture 4" descr="emlogo">
          <a:extLs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1025525</xdr:colOff>
      <xdr:row>0</xdr:row>
      <xdr:rowOff>511175</xdr:rowOff>
    </xdr:to>
    <xdr:pic>
      <xdr:nvPicPr>
        <xdr:cNvPr id="5183" name="Picture 1" descr="emlogo">
          <a:extLst>
            <a:ext uri="{FF2B5EF4-FFF2-40B4-BE49-F238E27FC236}">
              <a16:creationId xmlns:a16="http://schemas.microsoft.com/office/drawing/2014/main" id="{00000000-0008-0000-05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95250</xdr:colOff>
      <xdr:row>0</xdr:row>
      <xdr:rowOff>9525</xdr:rowOff>
    </xdr:from>
    <xdr:to>
      <xdr:col>50</xdr:col>
      <xdr:colOff>533400</xdr:colOff>
      <xdr:row>0</xdr:row>
      <xdr:rowOff>514350</xdr:rowOff>
    </xdr:to>
    <xdr:pic>
      <xdr:nvPicPr>
        <xdr:cNvPr id="5184" name="Picture 5" descr="emlogo">
          <a:extLst>
            <a:ext uri="{FF2B5EF4-FFF2-40B4-BE49-F238E27FC236}">
              <a16:creationId xmlns:a16="http://schemas.microsoft.com/office/drawing/2014/main" id="{00000000-0008-0000-05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26275" y="9525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41</xdr:col>
      <xdr:colOff>95250</xdr:colOff>
      <xdr:row>0</xdr:row>
      <xdr:rowOff>9525</xdr:rowOff>
    </xdr:from>
    <xdr:to>
      <xdr:col>42</xdr:col>
      <xdr:colOff>533401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1349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3" name="Picture 1" descr="emlogo">
          <a:extLst>
            <a:ext uri="{FF2B5EF4-FFF2-40B4-BE49-F238E27FC236}">
              <a16:creationId xmlns:a16="http://schemas.microsoft.com/office/drawing/2014/main" id="{00000000-0008-0000-07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7274" name="Picture 2" descr="emlogo">
          <a:extLst>
            <a:ext uri="{FF2B5EF4-FFF2-40B4-BE49-F238E27FC236}">
              <a16:creationId xmlns:a16="http://schemas.microsoft.com/office/drawing/2014/main" id="{00000000-0008-0000-07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5" name="Picture 3" descr="emlogo">
          <a:extLst>
            <a:ext uri="{FF2B5EF4-FFF2-40B4-BE49-F238E27FC236}">
              <a16:creationId xmlns:a16="http://schemas.microsoft.com/office/drawing/2014/main" id="{00000000-0008-0000-07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7276" name="Picture 4" descr="emlogo">
          <a:extLst>
            <a:ext uri="{FF2B5EF4-FFF2-40B4-BE49-F238E27FC236}">
              <a16:creationId xmlns:a16="http://schemas.microsoft.com/office/drawing/2014/main" id="{00000000-0008-0000-07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Z875"/>
  <sheetViews>
    <sheetView tabSelected="1" zoomScale="80" zoomScaleNormal="80" workbookViewId="0">
      <selection activeCell="A5" sqref="A5"/>
    </sheetView>
  </sheetViews>
  <sheetFormatPr defaultColWidth="9.109375" defaultRowHeight="13.2" x14ac:dyDescent="0.25"/>
  <cols>
    <col min="1" max="1" width="30.6640625" style="113" customWidth="1"/>
    <col min="2" max="2" width="7.88671875" style="78" customWidth="1"/>
    <col min="3" max="3" width="24.6640625" style="114" customWidth="1"/>
    <col min="4" max="4" width="48.6640625" style="114" customWidth="1"/>
    <col min="5" max="5" width="0.88671875" style="185" customWidth="1"/>
    <col min="6" max="6" width="6.6640625" style="76" customWidth="1"/>
    <col min="7" max="9" width="4.6640625" style="76" customWidth="1"/>
    <col min="10" max="11" width="5.6640625" style="76" customWidth="1"/>
    <col min="12" max="12" width="6.6640625" style="76" customWidth="1"/>
    <col min="13" max="14" width="6.6640625" style="73" customWidth="1"/>
    <col min="15" max="15" width="6.6640625" style="73" hidden="1" customWidth="1"/>
    <col min="16" max="16" width="8.6640625" style="73" customWidth="1"/>
    <col min="17" max="17" width="6.6640625" style="73" customWidth="1"/>
    <col min="18" max="18" width="8.6640625" style="73" customWidth="1"/>
    <col min="19" max="19" width="6.6640625" style="78" customWidth="1"/>
    <col min="20" max="20" width="0.88671875" style="115" customWidth="1"/>
    <col min="21" max="21" width="6.6640625" style="76" customWidth="1"/>
    <col min="22" max="24" width="4.6640625" style="76" customWidth="1"/>
    <col min="25" max="26" width="5.6640625" style="76" customWidth="1"/>
    <col min="27" max="27" width="6.6640625" style="76" customWidth="1"/>
    <col min="28" max="28" width="5.6640625" style="76" customWidth="1"/>
    <col min="29" max="29" width="6.6640625" style="73" customWidth="1"/>
    <col min="30" max="30" width="6.6640625" style="73" hidden="1" customWidth="1"/>
    <col min="31" max="31" width="8.6640625" style="73" customWidth="1"/>
    <col min="32" max="32" width="6.6640625" style="73" customWidth="1"/>
    <col min="33" max="33" width="8.6640625" style="73" customWidth="1"/>
    <col min="34" max="34" width="0.88671875" style="115" customWidth="1"/>
    <col min="35" max="35" width="8.6640625" style="77" customWidth="1"/>
    <col min="36" max="36" width="8.6640625" style="78" customWidth="1"/>
    <col min="37" max="37" width="0.88671875" style="116" customWidth="1"/>
    <col min="38" max="38" width="6.6640625" style="76" customWidth="1"/>
    <col min="39" max="41" width="4.6640625" style="76" customWidth="1"/>
    <col min="42" max="43" width="5.6640625" style="76" customWidth="1"/>
    <col min="44" max="44" width="6.6640625" style="76" customWidth="1"/>
    <col min="45" max="45" width="5.6640625" style="76" customWidth="1"/>
    <col min="46" max="46" width="6.6640625" style="73" customWidth="1"/>
    <col min="47" max="47" width="6.6640625" style="73" hidden="1" customWidth="1"/>
    <col min="48" max="48" width="8.6640625" style="73" customWidth="1"/>
    <col min="49" max="49" width="6.6640625" style="73" customWidth="1"/>
    <col min="50" max="50" width="8.6640625" style="73" customWidth="1"/>
    <col min="51" max="51" width="1.6640625" style="116" customWidth="1"/>
    <col min="52" max="52" width="8.6640625" style="73" customWidth="1"/>
    <col min="53" max="53" width="6.6640625" style="83" customWidth="1"/>
    <col min="54" max="54" width="1.6640625" style="116" customWidth="1"/>
    <col min="55" max="55" width="6.109375" style="83" customWidth="1"/>
    <col min="56" max="56" width="7.6640625" style="83" customWidth="1"/>
    <col min="57" max="57" width="0.88671875" style="153" hidden="1" customWidth="1"/>
    <col min="58" max="60" width="5.6640625" style="81" hidden="1" customWidth="1"/>
    <col min="61" max="61" width="0.33203125" style="117" customWidth="1"/>
    <col min="62" max="63" width="7.6640625" style="79" hidden="1" customWidth="1"/>
    <col min="64" max="64" width="7.6640625" style="83" hidden="1" customWidth="1"/>
    <col min="65" max="65" width="7.6640625" style="83" customWidth="1"/>
    <col min="66" max="66" width="0.33203125" style="117" customWidth="1"/>
    <col min="67" max="70" width="5.6640625" style="81" hidden="1" customWidth="1"/>
    <col min="71" max="71" width="0.33203125" style="117" hidden="1" customWidth="1"/>
    <col min="72" max="73" width="7.6640625" style="79" hidden="1" customWidth="1"/>
    <col min="74" max="74" width="7.6640625" style="83" hidden="1" customWidth="1"/>
    <col min="75" max="75" width="7.6640625" style="83" customWidth="1"/>
    <col min="76" max="76" width="0.33203125" style="117" customWidth="1"/>
    <col min="77" max="80" width="5.6640625" style="81" hidden="1" customWidth="1"/>
    <col min="81" max="81" width="0.33203125" style="117" hidden="1" customWidth="1"/>
    <col min="82" max="83" width="7.6640625" style="79" hidden="1" customWidth="1"/>
    <col min="84" max="84" width="7.6640625" style="83" hidden="1" customWidth="1"/>
    <col min="85" max="85" width="7.6640625" style="83" customWidth="1"/>
    <col min="86" max="86" width="0.88671875" style="116" customWidth="1"/>
    <col min="87" max="87" width="12.6640625" style="79" customWidth="1"/>
    <col min="88" max="88" width="12.6640625" style="79" hidden="1" customWidth="1"/>
    <col min="89" max="89" width="12.6640625" style="79" customWidth="1"/>
    <col min="90" max="90" width="12.6640625" style="79" hidden="1" customWidth="1"/>
    <col min="91" max="91" width="22.6640625" style="79" customWidth="1"/>
    <col min="92" max="92" width="0.88671875" style="118" customWidth="1"/>
    <col min="93" max="93" width="9.109375" style="79"/>
    <col min="94" max="94" width="14.6640625" style="79" customWidth="1"/>
    <col min="95" max="95" width="9.109375" style="83"/>
    <col min="96" max="97" width="9.109375" style="84"/>
    <col min="98" max="99" width="9.109375" style="83"/>
    <col min="100" max="100" width="11" style="1" customWidth="1"/>
    <col min="101" max="101" width="9.5546875" style="1" customWidth="1"/>
    <col min="102" max="102" width="8.6640625" style="1" customWidth="1"/>
    <col min="103" max="103" width="12.109375" style="1" customWidth="1"/>
    <col min="104" max="104" width="2.109375" style="232" bestFit="1" customWidth="1"/>
    <col min="105" max="105" width="7.6640625" style="79" customWidth="1"/>
    <col min="106" max="16384" width="9.109375" style="79"/>
  </cols>
  <sheetData>
    <row r="1" spans="1:104" ht="42" customHeight="1" x14ac:dyDescent="0.25">
      <c r="A1" s="71"/>
      <c r="B1" s="240" t="s">
        <v>151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72"/>
      <c r="O1" s="120" t="s">
        <v>127</v>
      </c>
      <c r="P1" s="72"/>
      <c r="S1" s="74"/>
      <c r="T1" s="75"/>
      <c r="AF1" s="72"/>
      <c r="AH1" s="73"/>
      <c r="AK1" s="79"/>
      <c r="AW1" s="72"/>
      <c r="AY1" s="79"/>
      <c r="AZ1" s="241"/>
      <c r="BA1" s="241"/>
      <c r="BB1" s="79"/>
      <c r="BC1" s="80">
        <v>70</v>
      </c>
      <c r="BE1" s="81"/>
      <c r="BI1" s="82"/>
      <c r="BN1" s="82"/>
      <c r="BS1" s="82"/>
      <c r="BX1" s="82"/>
      <c r="CC1" s="82"/>
      <c r="CH1" s="79"/>
      <c r="CN1" s="79"/>
      <c r="CZ1" s="228"/>
    </row>
    <row r="2" spans="1:104" s="91" customFormat="1" ht="20.100000000000001" customHeight="1" x14ac:dyDescent="0.25">
      <c r="A2" s="242" t="s">
        <v>152</v>
      </c>
      <c r="B2" s="242"/>
      <c r="C2" s="243" t="s">
        <v>153</v>
      </c>
      <c r="D2" s="244"/>
      <c r="E2" s="244"/>
      <c r="F2" s="244"/>
      <c r="G2" s="244"/>
      <c r="H2" s="244"/>
      <c r="I2" s="244"/>
      <c r="J2" s="244"/>
      <c r="K2" s="244"/>
      <c r="L2" s="243" t="s">
        <v>154</v>
      </c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86"/>
      <c r="AJ2" s="87"/>
      <c r="AK2" s="85"/>
      <c r="AL2" s="88"/>
      <c r="AM2" s="88"/>
      <c r="AN2" s="88"/>
      <c r="AO2" s="88"/>
      <c r="AP2" s="88"/>
      <c r="AQ2" s="88"/>
      <c r="AR2" s="88"/>
      <c r="AS2" s="88"/>
      <c r="AT2" s="89"/>
      <c r="AU2" s="89"/>
      <c r="AV2" s="89"/>
      <c r="AW2" s="89"/>
      <c r="AX2" s="89"/>
      <c r="AY2" s="85"/>
      <c r="AZ2" s="89"/>
      <c r="BA2" s="90"/>
      <c r="BB2" s="85"/>
      <c r="BC2" s="236" t="s">
        <v>21</v>
      </c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6"/>
      <c r="BO2" s="236"/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6"/>
      <c r="CB2" s="236"/>
      <c r="CC2" s="236"/>
      <c r="CD2" s="236"/>
      <c r="CE2" s="236"/>
      <c r="CF2" s="236"/>
      <c r="CG2" s="236"/>
      <c r="CH2" s="85"/>
      <c r="CI2" s="236" t="s">
        <v>33</v>
      </c>
      <c r="CJ2" s="236"/>
      <c r="CK2" s="236"/>
      <c r="CL2" s="236"/>
      <c r="CM2" s="236"/>
      <c r="CN2" s="236"/>
      <c r="CO2" s="236"/>
      <c r="CP2" s="236"/>
      <c r="CQ2" s="236"/>
      <c r="CR2" s="236"/>
      <c r="CS2" s="236"/>
      <c r="CT2" s="236"/>
      <c r="CU2" s="236"/>
      <c r="CV2" s="23"/>
      <c r="CW2" s="23"/>
      <c r="CX2" s="23"/>
      <c r="CY2" s="23"/>
      <c r="CZ2" s="229"/>
    </row>
    <row r="3" spans="1:104" s="91" customFormat="1" ht="20.25" customHeight="1" x14ac:dyDescent="0.25">
      <c r="A3" s="92" t="s">
        <v>3</v>
      </c>
      <c r="B3" s="93" t="s">
        <v>4</v>
      </c>
      <c r="C3" s="94" t="s">
        <v>5</v>
      </c>
      <c r="D3" s="94" t="s">
        <v>6</v>
      </c>
      <c r="E3" s="183"/>
      <c r="F3" s="237" t="s">
        <v>109</v>
      </c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85"/>
      <c r="U3" s="237" t="s">
        <v>110</v>
      </c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95"/>
      <c r="AI3" s="237" t="s">
        <v>8</v>
      </c>
      <c r="AJ3" s="237"/>
      <c r="AK3" s="85"/>
      <c r="AL3" s="237" t="s">
        <v>2</v>
      </c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85"/>
      <c r="AZ3" s="235" t="s">
        <v>9</v>
      </c>
      <c r="BA3" s="235"/>
      <c r="BB3" s="90"/>
      <c r="BC3" s="92" t="s">
        <v>70</v>
      </c>
      <c r="BD3" s="92" t="s">
        <v>125</v>
      </c>
      <c r="BE3" s="238"/>
      <c r="BF3" s="238"/>
      <c r="BG3" s="239"/>
      <c r="BH3" s="239"/>
      <c r="BI3" s="96"/>
      <c r="BJ3" s="235" t="s">
        <v>1</v>
      </c>
      <c r="BK3" s="235"/>
      <c r="BL3" s="235"/>
      <c r="BM3" s="235"/>
      <c r="BN3" s="97"/>
      <c r="BO3" s="239" t="s">
        <v>16</v>
      </c>
      <c r="BP3" s="239"/>
      <c r="BQ3" s="239" t="s">
        <v>17</v>
      </c>
      <c r="BR3" s="239"/>
      <c r="BS3" s="96"/>
      <c r="BT3" s="235" t="s">
        <v>18</v>
      </c>
      <c r="BU3" s="235"/>
      <c r="BV3" s="235"/>
      <c r="BW3" s="235"/>
      <c r="BX3" s="97"/>
      <c r="BY3" s="239" t="s">
        <v>19</v>
      </c>
      <c r="BZ3" s="239"/>
      <c r="CA3" s="239" t="s">
        <v>20</v>
      </c>
      <c r="CB3" s="239"/>
      <c r="CC3" s="96"/>
      <c r="CD3" s="235" t="s">
        <v>2</v>
      </c>
      <c r="CE3" s="235"/>
      <c r="CF3" s="235"/>
      <c r="CG3" s="235"/>
      <c r="CH3" s="85"/>
      <c r="CI3" s="92"/>
      <c r="CJ3" s="92"/>
      <c r="CK3" s="92"/>
      <c r="CL3" s="92"/>
      <c r="CM3" s="98"/>
      <c r="CN3" s="99"/>
      <c r="CO3" s="92" t="s">
        <v>57</v>
      </c>
      <c r="CP3" s="92" t="s">
        <v>3</v>
      </c>
      <c r="CQ3" s="235" t="s">
        <v>39</v>
      </c>
      <c r="CR3" s="235"/>
      <c r="CS3" s="235"/>
      <c r="CT3" s="235"/>
      <c r="CU3" s="235"/>
      <c r="CV3" s="36"/>
      <c r="CW3" s="36"/>
      <c r="CX3" s="36"/>
      <c r="CY3" s="36"/>
      <c r="CZ3" s="230"/>
    </row>
    <row r="4" spans="1:104" s="112" customFormat="1" ht="28.5" customHeight="1" thickBot="1" x14ac:dyDescent="0.3">
      <c r="A4" s="100"/>
      <c r="B4" s="101"/>
      <c r="C4" s="102"/>
      <c r="D4" s="102"/>
      <c r="E4" s="184"/>
      <c r="F4" s="103" t="s">
        <v>76</v>
      </c>
      <c r="G4" s="103" t="s">
        <v>77</v>
      </c>
      <c r="H4" s="103" t="s">
        <v>78</v>
      </c>
      <c r="I4" s="103" t="s">
        <v>79</v>
      </c>
      <c r="J4" s="125" t="s">
        <v>102</v>
      </c>
      <c r="K4" s="125" t="s">
        <v>103</v>
      </c>
      <c r="L4" s="103" t="s">
        <v>82</v>
      </c>
      <c r="M4" s="104" t="s">
        <v>81</v>
      </c>
      <c r="N4" s="104" t="s">
        <v>58</v>
      </c>
      <c r="O4" s="104" t="s">
        <v>51</v>
      </c>
      <c r="P4" s="104" t="s">
        <v>52</v>
      </c>
      <c r="Q4" s="104" t="s">
        <v>71</v>
      </c>
      <c r="R4" s="104" t="s">
        <v>0</v>
      </c>
      <c r="S4" s="101" t="s">
        <v>4</v>
      </c>
      <c r="T4" s="105"/>
      <c r="U4" s="103" t="s">
        <v>76</v>
      </c>
      <c r="V4" s="103" t="s">
        <v>77</v>
      </c>
      <c r="W4" s="103" t="s">
        <v>78</v>
      </c>
      <c r="X4" s="103" t="s">
        <v>79</v>
      </c>
      <c r="Y4" s="125" t="s">
        <v>102</v>
      </c>
      <c r="Z4" s="125" t="s">
        <v>103</v>
      </c>
      <c r="AA4" s="103" t="s">
        <v>82</v>
      </c>
      <c r="AB4" s="104" t="s">
        <v>81</v>
      </c>
      <c r="AC4" s="104" t="s">
        <v>58</v>
      </c>
      <c r="AD4" s="104" t="s">
        <v>51</v>
      </c>
      <c r="AE4" s="104" t="s">
        <v>52</v>
      </c>
      <c r="AF4" s="104" t="s">
        <v>71</v>
      </c>
      <c r="AG4" s="104" t="s">
        <v>0</v>
      </c>
      <c r="AH4" s="106"/>
      <c r="AI4" s="104" t="s">
        <v>0</v>
      </c>
      <c r="AJ4" s="101" t="s">
        <v>4</v>
      </c>
      <c r="AK4" s="105"/>
      <c r="AL4" s="103" t="s">
        <v>76</v>
      </c>
      <c r="AM4" s="103" t="s">
        <v>77</v>
      </c>
      <c r="AN4" s="103" t="s">
        <v>78</v>
      </c>
      <c r="AO4" s="103" t="s">
        <v>79</v>
      </c>
      <c r="AP4" s="125" t="s">
        <v>102</v>
      </c>
      <c r="AQ4" s="125" t="s">
        <v>103</v>
      </c>
      <c r="AR4" s="103" t="s">
        <v>82</v>
      </c>
      <c r="AS4" s="104" t="s">
        <v>81</v>
      </c>
      <c r="AT4" s="104" t="s">
        <v>58</v>
      </c>
      <c r="AU4" s="104" t="s">
        <v>51</v>
      </c>
      <c r="AV4" s="104" t="s">
        <v>52</v>
      </c>
      <c r="AW4" s="104" t="s">
        <v>71</v>
      </c>
      <c r="AX4" s="104" t="s">
        <v>0</v>
      </c>
      <c r="AY4" s="105"/>
      <c r="AZ4" s="104" t="s">
        <v>0</v>
      </c>
      <c r="BA4" s="100" t="s">
        <v>4</v>
      </c>
      <c r="BB4" s="107"/>
      <c r="BC4" s="100" t="s">
        <v>69</v>
      </c>
      <c r="BD4" s="100" t="s">
        <v>126</v>
      </c>
      <c r="BE4" s="154"/>
      <c r="BF4" s="108"/>
      <c r="BG4" s="108"/>
      <c r="BH4" s="108"/>
      <c r="BI4" s="109"/>
      <c r="BJ4" s="100"/>
      <c r="BK4" s="100"/>
      <c r="BL4" s="100"/>
      <c r="BM4" s="100" t="s">
        <v>22</v>
      </c>
      <c r="BN4" s="109"/>
      <c r="BO4" s="108" t="s">
        <v>11</v>
      </c>
      <c r="BP4" s="108" t="s">
        <v>12</v>
      </c>
      <c r="BQ4" s="108" t="s">
        <v>11</v>
      </c>
      <c r="BR4" s="108" t="s">
        <v>12</v>
      </c>
      <c r="BS4" s="109"/>
      <c r="BT4" s="100" t="s">
        <v>13</v>
      </c>
      <c r="BU4" s="100" t="s">
        <v>15</v>
      </c>
      <c r="BV4" s="100" t="s">
        <v>14</v>
      </c>
      <c r="BW4" s="100" t="s">
        <v>22</v>
      </c>
      <c r="BX4" s="109"/>
      <c r="BY4" s="108" t="s">
        <v>11</v>
      </c>
      <c r="BZ4" s="108" t="s">
        <v>12</v>
      </c>
      <c r="CA4" s="108" t="s">
        <v>11</v>
      </c>
      <c r="CB4" s="108" t="s">
        <v>12</v>
      </c>
      <c r="CC4" s="109"/>
      <c r="CD4" s="100" t="s">
        <v>13</v>
      </c>
      <c r="CE4" s="100" t="s">
        <v>15</v>
      </c>
      <c r="CF4" s="100" t="s">
        <v>14</v>
      </c>
      <c r="CG4" s="100" t="s">
        <v>22</v>
      </c>
      <c r="CH4" s="107"/>
      <c r="CI4" s="100" t="s">
        <v>34</v>
      </c>
      <c r="CJ4" s="100" t="s">
        <v>35</v>
      </c>
      <c r="CK4" s="100" t="s">
        <v>36</v>
      </c>
      <c r="CL4" s="100" t="s">
        <v>37</v>
      </c>
      <c r="CM4" s="100" t="s">
        <v>10</v>
      </c>
      <c r="CN4" s="110"/>
      <c r="CO4" s="126" t="s">
        <v>25</v>
      </c>
      <c r="CP4" s="126" t="s">
        <v>24</v>
      </c>
      <c r="CQ4" s="111" t="s">
        <v>38</v>
      </c>
      <c r="CR4" s="111" t="s">
        <v>13</v>
      </c>
      <c r="CS4" s="111" t="s">
        <v>40</v>
      </c>
      <c r="CT4" s="111" t="s">
        <v>107</v>
      </c>
      <c r="CU4" s="111" t="s">
        <v>120</v>
      </c>
      <c r="CV4" s="32" t="s">
        <v>137</v>
      </c>
      <c r="CW4" s="32" t="s">
        <v>26</v>
      </c>
      <c r="CX4" s="32" t="s">
        <v>25</v>
      </c>
      <c r="CY4" s="32" t="s">
        <v>27</v>
      </c>
      <c r="CZ4" s="231"/>
    </row>
    <row r="5" spans="1:104" ht="13.8" thickTop="1" x14ac:dyDescent="0.25">
      <c r="A5" s="113" t="s">
        <v>155</v>
      </c>
      <c r="B5" s="291">
        <v>1</v>
      </c>
      <c r="C5" s="114" t="s">
        <v>202</v>
      </c>
      <c r="D5" s="114" t="s">
        <v>203</v>
      </c>
      <c r="E5" s="185">
        <f t="shared" ref="E5:E91" si="0">IFERROR(IF($B5&gt;0,VLOOKUP($B5,PosnPointsTRA,2,FALSE),0),0)</f>
        <v>8</v>
      </c>
      <c r="F5" s="290">
        <v>6.9</v>
      </c>
      <c r="G5" s="290">
        <v>6.4</v>
      </c>
      <c r="H5" s="290">
        <v>6.8</v>
      </c>
      <c r="I5" s="290">
        <v>7.1</v>
      </c>
      <c r="J5" s="290">
        <v>9.8000000000000007</v>
      </c>
      <c r="K5" s="290">
        <v>9.8000000000000007</v>
      </c>
      <c r="L5" s="292">
        <v>9.8000000000000007</v>
      </c>
      <c r="M5" s="290">
        <v>-1E-4</v>
      </c>
      <c r="N5" s="292">
        <v>13.7</v>
      </c>
      <c r="O5" s="290">
        <v>-1E-4</v>
      </c>
      <c r="P5" s="292">
        <v>-1E-4</v>
      </c>
      <c r="Q5" s="290">
        <v>-1E-4</v>
      </c>
      <c r="R5" s="292">
        <v>23.5</v>
      </c>
      <c r="S5" s="291">
        <v>1</v>
      </c>
      <c r="U5" s="290">
        <v>6.9</v>
      </c>
      <c r="V5" s="290">
        <v>6.6</v>
      </c>
      <c r="W5" s="290">
        <v>6.6</v>
      </c>
      <c r="X5" s="290">
        <v>7</v>
      </c>
      <c r="Y5" s="290">
        <v>9.9</v>
      </c>
      <c r="Z5" s="290">
        <v>9.9</v>
      </c>
      <c r="AA5" s="292">
        <v>9.9</v>
      </c>
      <c r="AB5" s="290">
        <v>-1E-4</v>
      </c>
      <c r="AC5" s="292">
        <v>13.5</v>
      </c>
      <c r="AD5" s="290">
        <v>-1E-4</v>
      </c>
      <c r="AE5" s="292">
        <v>-1E-4</v>
      </c>
      <c r="AF5" s="290">
        <v>-1E-4</v>
      </c>
      <c r="AG5" s="292">
        <v>23.4</v>
      </c>
      <c r="AI5" s="293">
        <v>46.9</v>
      </c>
      <c r="AJ5" s="291">
        <v>1</v>
      </c>
      <c r="AL5" s="290"/>
      <c r="AM5" s="290"/>
      <c r="AN5" s="290"/>
      <c r="AO5" s="290"/>
      <c r="AP5" s="290"/>
      <c r="AQ5" s="290"/>
      <c r="AR5" s="292"/>
      <c r="AS5" s="290"/>
      <c r="AT5" s="292"/>
      <c r="AU5" s="290"/>
      <c r="AV5" s="292"/>
      <c r="AW5" s="290"/>
      <c r="AX5" s="292"/>
      <c r="AZ5" s="292">
        <v>46.9</v>
      </c>
      <c r="BA5" s="291">
        <v>1</v>
      </c>
      <c r="BC5" s="291">
        <v>-1</v>
      </c>
      <c r="BE5" s="153">
        <v>23.5</v>
      </c>
      <c r="BF5" s="81">
        <v>0</v>
      </c>
      <c r="BG5" s="81">
        <v>13.5</v>
      </c>
      <c r="BH5" s="81">
        <v>-1</v>
      </c>
      <c r="BI5" s="117">
        <v>0</v>
      </c>
      <c r="BJ5" s="79">
        <v>0</v>
      </c>
      <c r="BK5" s="79">
        <v>0</v>
      </c>
      <c r="BL5" s="83">
        <v>0</v>
      </c>
      <c r="BM5" s="291">
        <v>-1</v>
      </c>
      <c r="BN5" s="117">
        <v>0</v>
      </c>
      <c r="BO5" s="81">
        <v>23.4</v>
      </c>
      <c r="BP5" s="81">
        <v>0</v>
      </c>
      <c r="BQ5" s="81">
        <v>13.4</v>
      </c>
      <c r="BR5" s="81">
        <v>-1</v>
      </c>
      <c r="BS5" s="117">
        <v>0</v>
      </c>
      <c r="BT5" s="79">
        <v>0</v>
      </c>
      <c r="BU5" s="79">
        <v>0</v>
      </c>
      <c r="BV5" s="83">
        <v>0</v>
      </c>
      <c r="BW5" s="291">
        <v>-1</v>
      </c>
      <c r="BX5" s="117">
        <v>0</v>
      </c>
      <c r="BY5" s="81">
        <v>0</v>
      </c>
      <c r="BZ5" s="81">
        <v>0</v>
      </c>
      <c r="CA5" s="81">
        <v>0</v>
      </c>
      <c r="CB5" s="81">
        <v>-1</v>
      </c>
      <c r="CC5" s="117">
        <v>0</v>
      </c>
      <c r="CD5" s="79">
        <v>0</v>
      </c>
      <c r="CE5" s="79">
        <v>0</v>
      </c>
      <c r="CF5" s="83">
        <v>0</v>
      </c>
      <c r="CG5" s="291">
        <v>-1</v>
      </c>
      <c r="CI5" s="79" t="s">
        <v>362</v>
      </c>
      <c r="CM5" s="79" t="s">
        <v>203</v>
      </c>
      <c r="CO5" s="79" t="s">
        <v>376</v>
      </c>
      <c r="CP5" s="79" t="s">
        <v>429</v>
      </c>
      <c r="CQ5" s="83">
        <v>2</v>
      </c>
      <c r="CR5" s="84">
        <v>11.3</v>
      </c>
      <c r="CS5" s="84">
        <v>1</v>
      </c>
      <c r="CT5" s="83">
        <v>1</v>
      </c>
      <c r="CU5" s="291">
        <v>1</v>
      </c>
      <c r="CW5" s="1" t="s">
        <v>476</v>
      </c>
      <c r="CX5" s="1" t="s">
        <v>477</v>
      </c>
      <c r="CY5" s="1" t="s">
        <v>478</v>
      </c>
      <c r="CZ5" s="233"/>
    </row>
    <row r="6" spans="1:104" x14ac:dyDescent="0.25">
      <c r="B6" s="291"/>
      <c r="F6" s="290"/>
      <c r="G6" s="290"/>
      <c r="H6" s="290"/>
      <c r="I6" s="290"/>
      <c r="J6" s="290"/>
      <c r="K6" s="290"/>
      <c r="L6" s="292"/>
      <c r="M6" s="290"/>
      <c r="N6" s="292"/>
      <c r="O6" s="290"/>
      <c r="P6" s="292"/>
      <c r="Q6" s="290"/>
      <c r="R6" s="292"/>
      <c r="S6" s="291"/>
      <c r="U6" s="290"/>
      <c r="V6" s="290"/>
      <c r="W6" s="290"/>
      <c r="X6" s="290"/>
      <c r="Y6" s="290"/>
      <c r="Z6" s="290"/>
      <c r="AA6" s="292"/>
      <c r="AB6" s="290"/>
      <c r="AC6" s="292"/>
      <c r="AD6" s="290"/>
      <c r="AE6" s="292"/>
      <c r="AF6" s="290"/>
      <c r="AG6" s="292"/>
      <c r="AI6" s="293"/>
      <c r="AJ6" s="291"/>
      <c r="AL6" s="290"/>
      <c r="AM6" s="290"/>
      <c r="AN6" s="290"/>
      <c r="AO6" s="290"/>
      <c r="AP6" s="290"/>
      <c r="AQ6" s="290"/>
      <c r="AR6" s="292"/>
      <c r="AS6" s="290"/>
      <c r="AT6" s="292"/>
      <c r="AU6" s="290"/>
      <c r="AV6" s="292"/>
      <c r="AW6" s="290"/>
      <c r="AX6" s="292"/>
      <c r="AZ6" s="292"/>
      <c r="BA6" s="291"/>
      <c r="BC6" s="291"/>
      <c r="BM6" s="291"/>
      <c r="BW6" s="291"/>
      <c r="CG6" s="291"/>
      <c r="CU6" s="291"/>
      <c r="CZ6" s="233"/>
    </row>
    <row r="7" spans="1:104" ht="15" customHeight="1" x14ac:dyDescent="0.25">
      <c r="A7" s="113" t="s">
        <v>156</v>
      </c>
      <c r="B7" s="291">
        <v>1</v>
      </c>
      <c r="C7" s="114" t="s">
        <v>204</v>
      </c>
      <c r="D7" s="114" t="s">
        <v>205</v>
      </c>
      <c r="E7" s="185">
        <f t="shared" si="0"/>
        <v>8</v>
      </c>
      <c r="F7" s="290">
        <v>7.3</v>
      </c>
      <c r="G7" s="290">
        <v>6.8</v>
      </c>
      <c r="H7" s="290">
        <v>6.8</v>
      </c>
      <c r="I7" s="290">
        <v>6.8</v>
      </c>
      <c r="J7" s="290">
        <v>9.6999999999999993</v>
      </c>
      <c r="K7" s="290">
        <v>9.6999999999999993</v>
      </c>
      <c r="L7" s="292">
        <v>9.6999999999999993</v>
      </c>
      <c r="M7" s="290">
        <v>-1E-4</v>
      </c>
      <c r="N7" s="292">
        <v>13.6</v>
      </c>
      <c r="O7" s="290">
        <v>-1E-4</v>
      </c>
      <c r="P7" s="292">
        <v>-1E-4</v>
      </c>
      <c r="Q7" s="290">
        <v>-1E-4</v>
      </c>
      <c r="R7" s="292">
        <v>23.3</v>
      </c>
      <c r="S7" s="291">
        <v>1</v>
      </c>
      <c r="U7" s="290">
        <v>7.4</v>
      </c>
      <c r="V7" s="290">
        <v>7.1</v>
      </c>
      <c r="W7" s="290">
        <v>7</v>
      </c>
      <c r="X7" s="290">
        <v>6.8</v>
      </c>
      <c r="Y7" s="290">
        <v>9.9</v>
      </c>
      <c r="Z7" s="290">
        <v>9.9</v>
      </c>
      <c r="AA7" s="292">
        <v>9.9</v>
      </c>
      <c r="AB7" s="290">
        <v>-1E-4</v>
      </c>
      <c r="AC7" s="292">
        <v>14.1</v>
      </c>
      <c r="AD7" s="290">
        <v>-1E-4</v>
      </c>
      <c r="AE7" s="292">
        <v>-1E-4</v>
      </c>
      <c r="AF7" s="290">
        <v>-1E-4</v>
      </c>
      <c r="AG7" s="292">
        <v>24</v>
      </c>
      <c r="AI7" s="293">
        <v>47.3</v>
      </c>
      <c r="AJ7" s="291">
        <v>1</v>
      </c>
      <c r="AL7" s="290"/>
      <c r="AM7" s="290"/>
      <c r="AN7" s="290"/>
      <c r="AO7" s="290"/>
      <c r="AP7" s="290"/>
      <c r="AQ7" s="290"/>
      <c r="AR7" s="292"/>
      <c r="AS7" s="290"/>
      <c r="AT7" s="292"/>
      <c r="AU7" s="290"/>
      <c r="AV7" s="292"/>
      <c r="AW7" s="290"/>
      <c r="AX7" s="292"/>
      <c r="AZ7" s="292">
        <v>47.3</v>
      </c>
      <c r="BA7" s="291">
        <v>1</v>
      </c>
      <c r="BC7" s="291">
        <v>-1</v>
      </c>
      <c r="BE7" s="153">
        <v>23.3</v>
      </c>
      <c r="BF7" s="81">
        <v>0</v>
      </c>
      <c r="BG7" s="81">
        <v>14</v>
      </c>
      <c r="BH7" s="81">
        <v>-1</v>
      </c>
      <c r="BI7" s="117">
        <v>0</v>
      </c>
      <c r="BJ7" s="79">
        <v>0</v>
      </c>
      <c r="BK7" s="79">
        <v>0</v>
      </c>
      <c r="BL7" s="83">
        <v>0</v>
      </c>
      <c r="BM7" s="291">
        <v>-1</v>
      </c>
      <c r="BN7" s="117">
        <v>0</v>
      </c>
      <c r="BO7" s="81">
        <v>24</v>
      </c>
      <c r="BP7" s="81">
        <v>0</v>
      </c>
      <c r="BQ7" s="81">
        <v>14.1</v>
      </c>
      <c r="BR7" s="81">
        <v>-1</v>
      </c>
      <c r="BS7" s="117">
        <v>0</v>
      </c>
      <c r="BT7" s="79">
        <v>0</v>
      </c>
      <c r="BU7" s="79">
        <v>0</v>
      </c>
      <c r="BV7" s="83">
        <v>0</v>
      </c>
      <c r="BW7" s="291">
        <v>-1</v>
      </c>
      <c r="BX7" s="117">
        <v>0</v>
      </c>
      <c r="BY7" s="81">
        <v>0</v>
      </c>
      <c r="BZ7" s="81">
        <v>0</v>
      </c>
      <c r="CA7" s="81">
        <v>0</v>
      </c>
      <c r="CB7" s="81">
        <v>-1</v>
      </c>
      <c r="CC7" s="117">
        <v>0</v>
      </c>
      <c r="CD7" s="79">
        <v>0</v>
      </c>
      <c r="CE7" s="79">
        <v>0</v>
      </c>
      <c r="CF7" s="83">
        <v>0</v>
      </c>
      <c r="CG7" s="291">
        <v>-1</v>
      </c>
      <c r="CI7" s="79" t="s">
        <v>362</v>
      </c>
      <c r="CM7" s="79" t="s">
        <v>205</v>
      </c>
      <c r="CO7" s="79" t="s">
        <v>377</v>
      </c>
      <c r="CP7" s="79" t="s">
        <v>430</v>
      </c>
      <c r="CQ7" s="83">
        <v>2</v>
      </c>
      <c r="CR7" s="84">
        <v>11.3</v>
      </c>
      <c r="CS7" s="84">
        <v>1</v>
      </c>
      <c r="CT7" s="83">
        <v>1</v>
      </c>
      <c r="CU7" s="291">
        <v>1</v>
      </c>
      <c r="CW7" s="1" t="s">
        <v>479</v>
      </c>
      <c r="CX7" s="1" t="s">
        <v>477</v>
      </c>
      <c r="CY7" s="1" t="s">
        <v>480</v>
      </c>
      <c r="CZ7" s="233"/>
    </row>
    <row r="8" spans="1:104" ht="15" customHeight="1" x14ac:dyDescent="0.25">
      <c r="B8" s="291"/>
      <c r="F8" s="290"/>
      <c r="G8" s="290"/>
      <c r="H8" s="290"/>
      <c r="I8" s="290"/>
      <c r="J8" s="290"/>
      <c r="K8" s="290"/>
      <c r="L8" s="292"/>
      <c r="M8" s="290"/>
      <c r="N8" s="292"/>
      <c r="O8" s="290"/>
      <c r="P8" s="292"/>
      <c r="Q8" s="290"/>
      <c r="R8" s="292"/>
      <c r="S8" s="291"/>
      <c r="U8" s="290"/>
      <c r="V8" s="290"/>
      <c r="W8" s="290"/>
      <c r="X8" s="290"/>
      <c r="Y8" s="290"/>
      <c r="Z8" s="290"/>
      <c r="AA8" s="292"/>
      <c r="AB8" s="290"/>
      <c r="AC8" s="292"/>
      <c r="AD8" s="290"/>
      <c r="AE8" s="292"/>
      <c r="AF8" s="290"/>
      <c r="AG8" s="292"/>
      <c r="AI8" s="293"/>
      <c r="AJ8" s="291"/>
      <c r="AL8" s="290"/>
      <c r="AM8" s="290"/>
      <c r="AN8" s="290"/>
      <c r="AO8" s="290"/>
      <c r="AP8" s="290"/>
      <c r="AQ8" s="290"/>
      <c r="AR8" s="292"/>
      <c r="AS8" s="290"/>
      <c r="AT8" s="292"/>
      <c r="AU8" s="290"/>
      <c r="AV8" s="292"/>
      <c r="AW8" s="290"/>
      <c r="AX8" s="292"/>
      <c r="AZ8" s="292"/>
      <c r="BA8" s="291"/>
      <c r="BC8" s="291"/>
      <c r="BM8" s="291"/>
      <c r="BW8" s="291"/>
      <c r="CG8" s="291"/>
      <c r="CU8" s="291"/>
      <c r="CZ8" s="233"/>
    </row>
    <row r="9" spans="1:104" s="341" customFormat="1" x14ac:dyDescent="0.25">
      <c r="A9" s="333" t="s">
        <v>157</v>
      </c>
      <c r="B9" s="334">
        <v>1</v>
      </c>
      <c r="C9" s="335" t="s">
        <v>206</v>
      </c>
      <c r="D9" s="335" t="s">
        <v>203</v>
      </c>
      <c r="E9" s="336">
        <f t="shared" si="0"/>
        <v>8</v>
      </c>
      <c r="F9" s="337">
        <v>6.8</v>
      </c>
      <c r="G9" s="337">
        <v>6.5</v>
      </c>
      <c r="H9" s="337">
        <v>6.2</v>
      </c>
      <c r="I9" s="337">
        <v>6.7</v>
      </c>
      <c r="J9" s="337">
        <v>9.4</v>
      </c>
      <c r="K9" s="337">
        <v>9.4</v>
      </c>
      <c r="L9" s="338">
        <v>9.4</v>
      </c>
      <c r="M9" s="337">
        <v>-1E-4</v>
      </c>
      <c r="N9" s="338">
        <v>13.2</v>
      </c>
      <c r="O9" s="337">
        <v>-1E-4</v>
      </c>
      <c r="P9" s="338">
        <v>-1E-4</v>
      </c>
      <c r="Q9" s="337">
        <v>-1E-4</v>
      </c>
      <c r="R9" s="338">
        <v>22.6</v>
      </c>
      <c r="S9" s="334">
        <v>1</v>
      </c>
      <c r="T9" s="339"/>
      <c r="U9" s="337">
        <v>6.8</v>
      </c>
      <c r="V9" s="337">
        <v>6.6</v>
      </c>
      <c r="W9" s="337">
        <v>6.4</v>
      </c>
      <c r="X9" s="337">
        <v>6.8</v>
      </c>
      <c r="Y9" s="337">
        <v>9.6</v>
      </c>
      <c r="Z9" s="337">
        <v>9.6</v>
      </c>
      <c r="AA9" s="338">
        <v>9.6</v>
      </c>
      <c r="AB9" s="337">
        <v>4.4000000000000004</v>
      </c>
      <c r="AC9" s="338">
        <v>13.4</v>
      </c>
      <c r="AD9" s="337">
        <v>-1E-4</v>
      </c>
      <c r="AE9" s="338">
        <v>-1E-4</v>
      </c>
      <c r="AF9" s="337">
        <v>-1E-4</v>
      </c>
      <c r="AG9" s="338">
        <v>27.4</v>
      </c>
      <c r="AH9" s="339"/>
      <c r="AI9" s="340">
        <v>50</v>
      </c>
      <c r="AJ9" s="334">
        <v>1</v>
      </c>
      <c r="AL9" s="337"/>
      <c r="AM9" s="337"/>
      <c r="AN9" s="337"/>
      <c r="AO9" s="337"/>
      <c r="AP9" s="337"/>
      <c r="AQ9" s="337"/>
      <c r="AR9" s="338"/>
      <c r="AS9" s="337"/>
      <c r="AT9" s="338"/>
      <c r="AU9" s="337"/>
      <c r="AV9" s="338"/>
      <c r="AW9" s="337"/>
      <c r="AX9" s="338"/>
      <c r="AZ9" s="338">
        <v>50</v>
      </c>
      <c r="BA9" s="334">
        <v>1</v>
      </c>
      <c r="BC9" s="334">
        <v>-1</v>
      </c>
      <c r="BD9" s="342"/>
      <c r="BE9" s="343">
        <v>22.6</v>
      </c>
      <c r="BF9" s="343">
        <v>0</v>
      </c>
      <c r="BG9" s="343">
        <v>13.2</v>
      </c>
      <c r="BH9" s="343">
        <v>-1</v>
      </c>
      <c r="BI9" s="344">
        <v>0</v>
      </c>
      <c r="BJ9" s="341">
        <v>0</v>
      </c>
      <c r="BK9" s="341">
        <v>0</v>
      </c>
      <c r="BL9" s="342">
        <v>0</v>
      </c>
      <c r="BM9" s="334">
        <v>-1</v>
      </c>
      <c r="BN9" s="344">
        <v>0</v>
      </c>
      <c r="BO9" s="343">
        <v>27.4</v>
      </c>
      <c r="BP9" s="343">
        <v>0</v>
      </c>
      <c r="BQ9" s="343">
        <v>13.4</v>
      </c>
      <c r="BR9" s="343">
        <v>-1</v>
      </c>
      <c r="BS9" s="344">
        <v>0</v>
      </c>
      <c r="BT9" s="341">
        <v>0</v>
      </c>
      <c r="BU9" s="341">
        <v>0</v>
      </c>
      <c r="BV9" s="342">
        <v>0</v>
      </c>
      <c r="BW9" s="334">
        <v>-1</v>
      </c>
      <c r="BX9" s="344">
        <v>0</v>
      </c>
      <c r="BY9" s="343">
        <v>0</v>
      </c>
      <c r="BZ9" s="343">
        <v>0</v>
      </c>
      <c r="CA9" s="343">
        <v>0</v>
      </c>
      <c r="CB9" s="343">
        <v>-1</v>
      </c>
      <c r="CC9" s="344">
        <v>0</v>
      </c>
      <c r="CD9" s="341">
        <v>0</v>
      </c>
      <c r="CE9" s="341">
        <v>0</v>
      </c>
      <c r="CF9" s="342">
        <v>0</v>
      </c>
      <c r="CG9" s="334">
        <v>-1</v>
      </c>
      <c r="CI9" s="341" t="s">
        <v>362</v>
      </c>
      <c r="CM9" s="341" t="s">
        <v>203</v>
      </c>
      <c r="CO9" s="341" t="s">
        <v>378</v>
      </c>
      <c r="CP9" s="341" t="s">
        <v>431</v>
      </c>
      <c r="CQ9" s="342">
        <v>2</v>
      </c>
      <c r="CR9" s="345">
        <v>11.3</v>
      </c>
      <c r="CS9" s="345">
        <v>1</v>
      </c>
      <c r="CT9" s="342">
        <v>1</v>
      </c>
      <c r="CU9" s="334">
        <v>1</v>
      </c>
      <c r="CV9" s="346"/>
      <c r="CW9" s="346" t="s">
        <v>476</v>
      </c>
      <c r="CX9" s="346" t="s">
        <v>481</v>
      </c>
      <c r="CY9" s="346" t="s">
        <v>482</v>
      </c>
      <c r="CZ9" s="347"/>
    </row>
    <row r="10" spans="1:104" x14ac:dyDescent="0.25">
      <c r="B10" s="291"/>
      <c r="F10" s="290"/>
      <c r="G10" s="290"/>
      <c r="H10" s="290"/>
      <c r="I10" s="290"/>
      <c r="J10" s="290"/>
      <c r="K10" s="290"/>
      <c r="L10" s="292"/>
      <c r="M10" s="290"/>
      <c r="N10" s="292"/>
      <c r="O10" s="290"/>
      <c r="P10" s="292"/>
      <c r="Q10" s="290"/>
      <c r="R10" s="292"/>
      <c r="S10" s="291"/>
      <c r="U10" s="290"/>
      <c r="V10" s="290"/>
      <c r="W10" s="290"/>
      <c r="X10" s="290"/>
      <c r="Y10" s="290"/>
      <c r="Z10" s="290"/>
      <c r="AA10" s="292"/>
      <c r="AB10" s="290"/>
      <c r="AC10" s="292"/>
      <c r="AD10" s="290"/>
      <c r="AE10" s="292"/>
      <c r="AF10" s="290"/>
      <c r="AG10" s="292"/>
      <c r="AI10" s="293"/>
      <c r="AJ10" s="291"/>
      <c r="AL10" s="290"/>
      <c r="AM10" s="290"/>
      <c r="AN10" s="290"/>
      <c r="AO10" s="290"/>
      <c r="AP10" s="290"/>
      <c r="AQ10" s="290"/>
      <c r="AR10" s="292"/>
      <c r="AS10" s="290"/>
      <c r="AT10" s="292"/>
      <c r="AU10" s="290"/>
      <c r="AV10" s="292"/>
      <c r="AW10" s="290"/>
      <c r="AX10" s="292"/>
      <c r="AZ10" s="292"/>
      <c r="BA10" s="291"/>
      <c r="BC10" s="291"/>
      <c r="BM10" s="291"/>
      <c r="BW10" s="291"/>
      <c r="CG10" s="291"/>
      <c r="CU10" s="291"/>
      <c r="CZ10" s="233"/>
    </row>
    <row r="11" spans="1:104" s="341" customFormat="1" x14ac:dyDescent="0.25">
      <c r="A11" s="333" t="s">
        <v>158</v>
      </c>
      <c r="B11" s="334">
        <v>1</v>
      </c>
      <c r="C11" s="335" t="s">
        <v>207</v>
      </c>
      <c r="D11" s="335" t="s">
        <v>208</v>
      </c>
      <c r="E11" s="336">
        <f t="shared" si="0"/>
        <v>8</v>
      </c>
      <c r="F11" s="337">
        <v>7.4</v>
      </c>
      <c r="G11" s="337">
        <v>7</v>
      </c>
      <c r="H11" s="337">
        <v>7</v>
      </c>
      <c r="I11" s="337">
        <v>7.1</v>
      </c>
      <c r="J11" s="337">
        <v>9.6999999999999993</v>
      </c>
      <c r="K11" s="337">
        <v>9.6999999999999993</v>
      </c>
      <c r="L11" s="338">
        <v>9.6999999999999993</v>
      </c>
      <c r="M11" s="337">
        <v>-1E-4</v>
      </c>
      <c r="N11" s="338">
        <v>14.1</v>
      </c>
      <c r="O11" s="337">
        <v>-1E-4</v>
      </c>
      <c r="P11" s="338">
        <v>-1E-4</v>
      </c>
      <c r="Q11" s="337">
        <v>-1E-4</v>
      </c>
      <c r="R11" s="338">
        <v>23.8</v>
      </c>
      <c r="S11" s="334">
        <v>1</v>
      </c>
      <c r="T11" s="339"/>
      <c r="U11" s="337">
        <v>7.3</v>
      </c>
      <c r="V11" s="337">
        <v>6.7</v>
      </c>
      <c r="W11" s="337">
        <v>6.9</v>
      </c>
      <c r="X11" s="337">
        <v>7</v>
      </c>
      <c r="Y11" s="337">
        <v>10</v>
      </c>
      <c r="Z11" s="337">
        <v>10</v>
      </c>
      <c r="AA11" s="338">
        <v>10</v>
      </c>
      <c r="AB11" s="337">
        <v>2</v>
      </c>
      <c r="AC11" s="338">
        <v>13.9</v>
      </c>
      <c r="AD11" s="337">
        <v>-1E-4</v>
      </c>
      <c r="AE11" s="338">
        <v>-1E-4</v>
      </c>
      <c r="AF11" s="337">
        <v>-1E-4</v>
      </c>
      <c r="AG11" s="338">
        <v>25.9</v>
      </c>
      <c r="AH11" s="339"/>
      <c r="AI11" s="340">
        <v>49.7</v>
      </c>
      <c r="AJ11" s="334">
        <v>1</v>
      </c>
      <c r="AL11" s="337"/>
      <c r="AM11" s="337"/>
      <c r="AN11" s="337"/>
      <c r="AO11" s="337"/>
      <c r="AP11" s="337"/>
      <c r="AQ11" s="337"/>
      <c r="AR11" s="338"/>
      <c r="AS11" s="337"/>
      <c r="AT11" s="338"/>
      <c r="AU11" s="337"/>
      <c r="AV11" s="338"/>
      <c r="AW11" s="337"/>
      <c r="AX11" s="338"/>
      <c r="AZ11" s="338">
        <v>49.7</v>
      </c>
      <c r="BA11" s="334">
        <v>1</v>
      </c>
      <c r="BC11" s="334">
        <v>-1</v>
      </c>
      <c r="BD11" s="342"/>
      <c r="BE11" s="343">
        <v>23.8</v>
      </c>
      <c r="BF11" s="343">
        <v>0</v>
      </c>
      <c r="BG11" s="343">
        <v>14.5</v>
      </c>
      <c r="BH11" s="343">
        <v>-1</v>
      </c>
      <c r="BI11" s="344">
        <v>0</v>
      </c>
      <c r="BJ11" s="341">
        <v>0</v>
      </c>
      <c r="BK11" s="341">
        <v>0</v>
      </c>
      <c r="BL11" s="342">
        <v>0</v>
      </c>
      <c r="BM11" s="334">
        <v>-1</v>
      </c>
      <c r="BN11" s="344">
        <v>0</v>
      </c>
      <c r="BO11" s="343">
        <v>25.9</v>
      </c>
      <c r="BP11" s="343">
        <v>0</v>
      </c>
      <c r="BQ11" s="343">
        <v>13.8</v>
      </c>
      <c r="BR11" s="343">
        <v>-1</v>
      </c>
      <c r="BS11" s="344">
        <v>0</v>
      </c>
      <c r="BT11" s="341">
        <v>0</v>
      </c>
      <c r="BU11" s="341">
        <v>0</v>
      </c>
      <c r="BV11" s="342">
        <v>0</v>
      </c>
      <c r="BW11" s="334">
        <v>-1</v>
      </c>
      <c r="BX11" s="344">
        <v>0</v>
      </c>
      <c r="BY11" s="343">
        <v>0</v>
      </c>
      <c r="BZ11" s="343">
        <v>0</v>
      </c>
      <c r="CA11" s="343">
        <v>0</v>
      </c>
      <c r="CB11" s="343">
        <v>-1</v>
      </c>
      <c r="CC11" s="344">
        <v>0</v>
      </c>
      <c r="CD11" s="341">
        <v>0</v>
      </c>
      <c r="CE11" s="341">
        <v>0</v>
      </c>
      <c r="CF11" s="342">
        <v>0</v>
      </c>
      <c r="CG11" s="334">
        <v>-1</v>
      </c>
      <c r="CI11" s="341" t="s">
        <v>362</v>
      </c>
      <c r="CM11" s="341" t="s">
        <v>208</v>
      </c>
      <c r="CO11" s="341" t="s">
        <v>379</v>
      </c>
      <c r="CP11" s="341" t="s">
        <v>432</v>
      </c>
      <c r="CQ11" s="342">
        <v>2</v>
      </c>
      <c r="CR11" s="345">
        <v>11.3</v>
      </c>
      <c r="CS11" s="345">
        <v>1</v>
      </c>
      <c r="CT11" s="342">
        <v>1</v>
      </c>
      <c r="CU11" s="334">
        <v>1</v>
      </c>
      <c r="CV11" s="346"/>
      <c r="CW11" s="346" t="s">
        <v>479</v>
      </c>
      <c r="CX11" s="346" t="s">
        <v>483</v>
      </c>
      <c r="CY11" s="346" t="s">
        <v>482</v>
      </c>
      <c r="CZ11" s="347"/>
    </row>
    <row r="12" spans="1:104" x14ac:dyDescent="0.25">
      <c r="B12" s="291"/>
      <c r="F12" s="290"/>
      <c r="G12" s="290"/>
      <c r="H12" s="290"/>
      <c r="I12" s="290"/>
      <c r="J12" s="290"/>
      <c r="K12" s="290"/>
      <c r="L12" s="292"/>
      <c r="M12" s="290"/>
      <c r="N12" s="292"/>
      <c r="O12" s="290"/>
      <c r="P12" s="292"/>
      <c r="Q12" s="290"/>
      <c r="R12" s="292"/>
      <c r="S12" s="291"/>
      <c r="U12" s="290"/>
      <c r="V12" s="290"/>
      <c r="W12" s="290"/>
      <c r="X12" s="290"/>
      <c r="Y12" s="290"/>
      <c r="Z12" s="290"/>
      <c r="AA12" s="292"/>
      <c r="AB12" s="290"/>
      <c r="AC12" s="292"/>
      <c r="AD12" s="290"/>
      <c r="AE12" s="292"/>
      <c r="AF12" s="290"/>
      <c r="AG12" s="292"/>
      <c r="AI12" s="293"/>
      <c r="AJ12" s="291"/>
      <c r="AL12" s="290"/>
      <c r="AM12" s="290"/>
      <c r="AN12" s="290"/>
      <c r="AO12" s="290"/>
      <c r="AP12" s="290"/>
      <c r="AQ12" s="290"/>
      <c r="AR12" s="292"/>
      <c r="AS12" s="290"/>
      <c r="AT12" s="292"/>
      <c r="AU12" s="290"/>
      <c r="AV12" s="292"/>
      <c r="AW12" s="290"/>
      <c r="AX12" s="292"/>
      <c r="AZ12" s="292"/>
      <c r="BA12" s="291"/>
      <c r="BC12" s="291"/>
      <c r="BM12" s="291"/>
      <c r="BW12" s="291"/>
      <c r="CG12" s="291"/>
      <c r="CU12" s="291"/>
      <c r="CZ12" s="233"/>
    </row>
    <row r="13" spans="1:104" s="341" customFormat="1" x14ac:dyDescent="0.25">
      <c r="A13" s="333" t="s">
        <v>159</v>
      </c>
      <c r="B13" s="334">
        <v>1</v>
      </c>
      <c r="C13" s="335" t="s">
        <v>209</v>
      </c>
      <c r="D13" s="335" t="s">
        <v>210</v>
      </c>
      <c r="E13" s="336">
        <f t="shared" si="0"/>
        <v>8</v>
      </c>
      <c r="F13" s="337">
        <v>7.2</v>
      </c>
      <c r="G13" s="337">
        <v>6.1</v>
      </c>
      <c r="H13" s="337">
        <v>6.7</v>
      </c>
      <c r="I13" s="337">
        <v>7</v>
      </c>
      <c r="J13" s="337">
        <v>9.6999999999999993</v>
      </c>
      <c r="K13" s="337">
        <v>9.6999999999999993</v>
      </c>
      <c r="L13" s="338">
        <v>9.6999999999999993</v>
      </c>
      <c r="M13" s="337">
        <v>-1E-4</v>
      </c>
      <c r="N13" s="338">
        <v>13.7</v>
      </c>
      <c r="O13" s="337">
        <v>-1E-4</v>
      </c>
      <c r="P13" s="338">
        <v>-1E-4</v>
      </c>
      <c r="Q13" s="337">
        <v>-1E-4</v>
      </c>
      <c r="R13" s="338">
        <v>23.4</v>
      </c>
      <c r="S13" s="334">
        <v>1</v>
      </c>
      <c r="T13" s="339"/>
      <c r="U13" s="337">
        <v>6.9</v>
      </c>
      <c r="V13" s="337">
        <v>6.2</v>
      </c>
      <c r="W13" s="337">
        <v>6.5</v>
      </c>
      <c r="X13" s="337">
        <v>7.1</v>
      </c>
      <c r="Y13" s="337">
        <v>9.5</v>
      </c>
      <c r="Z13" s="337">
        <v>9.5</v>
      </c>
      <c r="AA13" s="338">
        <v>9.5</v>
      </c>
      <c r="AB13" s="337">
        <v>4.3</v>
      </c>
      <c r="AC13" s="338">
        <v>13.4</v>
      </c>
      <c r="AD13" s="337">
        <v>-1E-4</v>
      </c>
      <c r="AE13" s="338">
        <v>-1E-4</v>
      </c>
      <c r="AF13" s="337">
        <v>-1E-4</v>
      </c>
      <c r="AG13" s="338">
        <v>27.2</v>
      </c>
      <c r="AH13" s="339"/>
      <c r="AI13" s="340">
        <v>50.6</v>
      </c>
      <c r="AJ13" s="334">
        <v>1</v>
      </c>
      <c r="AL13" s="337"/>
      <c r="AM13" s="337"/>
      <c r="AN13" s="337"/>
      <c r="AO13" s="337"/>
      <c r="AP13" s="337"/>
      <c r="AQ13" s="337"/>
      <c r="AR13" s="338"/>
      <c r="AS13" s="337"/>
      <c r="AT13" s="338"/>
      <c r="AU13" s="337"/>
      <c r="AV13" s="338"/>
      <c r="AW13" s="337"/>
      <c r="AX13" s="338"/>
      <c r="AZ13" s="338">
        <v>50.6</v>
      </c>
      <c r="BA13" s="334">
        <v>1</v>
      </c>
      <c r="BC13" s="334">
        <v>-1</v>
      </c>
      <c r="BD13" s="342"/>
      <c r="BE13" s="343">
        <v>23.4</v>
      </c>
      <c r="BF13" s="343">
        <v>0</v>
      </c>
      <c r="BG13" s="343">
        <v>13.6</v>
      </c>
      <c r="BH13" s="343">
        <v>-1</v>
      </c>
      <c r="BI13" s="344">
        <v>0</v>
      </c>
      <c r="BJ13" s="341">
        <v>0</v>
      </c>
      <c r="BK13" s="341">
        <v>0</v>
      </c>
      <c r="BL13" s="342">
        <v>0</v>
      </c>
      <c r="BM13" s="334">
        <v>-1</v>
      </c>
      <c r="BN13" s="344">
        <v>0</v>
      </c>
      <c r="BO13" s="343">
        <v>27.2</v>
      </c>
      <c r="BP13" s="343">
        <v>0</v>
      </c>
      <c r="BQ13" s="343">
        <v>13.4</v>
      </c>
      <c r="BR13" s="343">
        <v>-1</v>
      </c>
      <c r="BS13" s="344">
        <v>0</v>
      </c>
      <c r="BT13" s="341">
        <v>0</v>
      </c>
      <c r="BU13" s="341">
        <v>0</v>
      </c>
      <c r="BV13" s="342">
        <v>0</v>
      </c>
      <c r="BW13" s="334">
        <v>-1</v>
      </c>
      <c r="BX13" s="344">
        <v>0</v>
      </c>
      <c r="BY13" s="343">
        <v>0</v>
      </c>
      <c r="BZ13" s="343">
        <v>0</v>
      </c>
      <c r="CA13" s="343">
        <v>0</v>
      </c>
      <c r="CB13" s="343">
        <v>-1</v>
      </c>
      <c r="CC13" s="344">
        <v>0</v>
      </c>
      <c r="CD13" s="341">
        <v>0</v>
      </c>
      <c r="CE13" s="341">
        <v>0</v>
      </c>
      <c r="CF13" s="342">
        <v>0</v>
      </c>
      <c r="CG13" s="334">
        <v>-1</v>
      </c>
      <c r="CI13" s="341" t="s">
        <v>362</v>
      </c>
      <c r="CM13" s="341" t="s">
        <v>210</v>
      </c>
      <c r="CO13" s="341" t="s">
        <v>380</v>
      </c>
      <c r="CP13" s="341" t="s">
        <v>433</v>
      </c>
      <c r="CQ13" s="342">
        <v>2</v>
      </c>
      <c r="CR13" s="345">
        <v>11.3</v>
      </c>
      <c r="CS13" s="345">
        <v>1</v>
      </c>
      <c r="CT13" s="342">
        <v>1</v>
      </c>
      <c r="CU13" s="334">
        <v>1</v>
      </c>
      <c r="CV13" s="346"/>
      <c r="CW13" s="346" t="s">
        <v>476</v>
      </c>
      <c r="CX13" s="346" t="s">
        <v>483</v>
      </c>
      <c r="CY13" s="346" t="s">
        <v>484</v>
      </c>
      <c r="CZ13" s="347"/>
    </row>
    <row r="14" spans="1:104" x14ac:dyDescent="0.25">
      <c r="B14" s="291"/>
      <c r="F14" s="290"/>
      <c r="G14" s="290"/>
      <c r="H14" s="290"/>
      <c r="I14" s="290"/>
      <c r="J14" s="290"/>
      <c r="K14" s="290"/>
      <c r="L14" s="292"/>
      <c r="M14" s="290"/>
      <c r="N14" s="292"/>
      <c r="O14" s="290"/>
      <c r="P14" s="292"/>
      <c r="Q14" s="290"/>
      <c r="R14" s="292"/>
      <c r="S14" s="291"/>
      <c r="U14" s="290"/>
      <c r="V14" s="290"/>
      <c r="W14" s="290"/>
      <c r="X14" s="290"/>
      <c r="Y14" s="290"/>
      <c r="Z14" s="290"/>
      <c r="AA14" s="292"/>
      <c r="AB14" s="290"/>
      <c r="AC14" s="292"/>
      <c r="AD14" s="290"/>
      <c r="AE14" s="292"/>
      <c r="AF14" s="290"/>
      <c r="AG14" s="292"/>
      <c r="AI14" s="293"/>
      <c r="AJ14" s="291"/>
      <c r="AL14" s="290"/>
      <c r="AM14" s="290"/>
      <c r="AN14" s="290"/>
      <c r="AO14" s="290"/>
      <c r="AP14" s="290"/>
      <c r="AQ14" s="290"/>
      <c r="AR14" s="292"/>
      <c r="AS14" s="290"/>
      <c r="AT14" s="292"/>
      <c r="AU14" s="290"/>
      <c r="AV14" s="292"/>
      <c r="AW14" s="290"/>
      <c r="AX14" s="292"/>
      <c r="AZ14" s="292"/>
      <c r="BA14" s="291"/>
      <c r="BC14" s="291"/>
      <c r="BM14" s="291"/>
      <c r="BW14" s="291"/>
      <c r="CG14" s="291"/>
      <c r="CU14" s="291"/>
      <c r="CZ14" s="233"/>
    </row>
    <row r="15" spans="1:104" s="341" customFormat="1" x14ac:dyDescent="0.25">
      <c r="A15" s="333" t="s">
        <v>160</v>
      </c>
      <c r="B15" s="334">
        <v>1</v>
      </c>
      <c r="C15" s="335" t="s">
        <v>211</v>
      </c>
      <c r="D15" s="335" t="s">
        <v>203</v>
      </c>
      <c r="E15" s="336">
        <f t="shared" si="0"/>
        <v>8</v>
      </c>
      <c r="F15" s="337">
        <v>5.3</v>
      </c>
      <c r="G15" s="337">
        <v>5.2</v>
      </c>
      <c r="H15" s="337">
        <v>5.3</v>
      </c>
      <c r="I15" s="337">
        <v>5.3</v>
      </c>
      <c r="J15" s="337">
        <v>7.4</v>
      </c>
      <c r="K15" s="337">
        <v>7.4</v>
      </c>
      <c r="L15" s="338">
        <v>7.4</v>
      </c>
      <c r="M15" s="337">
        <v>-1E-4</v>
      </c>
      <c r="N15" s="338">
        <v>10.6</v>
      </c>
      <c r="O15" s="337">
        <v>-1E-4</v>
      </c>
      <c r="P15" s="338">
        <v>-1E-4</v>
      </c>
      <c r="Q15" s="337">
        <v>-1E-4</v>
      </c>
      <c r="R15" s="338">
        <v>18</v>
      </c>
      <c r="S15" s="334">
        <v>1</v>
      </c>
      <c r="T15" s="339"/>
      <c r="U15" s="337">
        <v>6.5</v>
      </c>
      <c r="V15" s="337">
        <v>6.4</v>
      </c>
      <c r="W15" s="337">
        <v>5.9</v>
      </c>
      <c r="X15" s="337">
        <v>6.9</v>
      </c>
      <c r="Y15" s="337">
        <v>9.1999999999999993</v>
      </c>
      <c r="Z15" s="337">
        <v>9.1999999999999993</v>
      </c>
      <c r="AA15" s="338">
        <v>9.1999999999999993</v>
      </c>
      <c r="AB15" s="337">
        <v>6.5</v>
      </c>
      <c r="AC15" s="338">
        <v>12.9</v>
      </c>
      <c r="AD15" s="337">
        <v>-1E-4</v>
      </c>
      <c r="AE15" s="338">
        <v>-1E-4</v>
      </c>
      <c r="AF15" s="337">
        <v>-1E-4</v>
      </c>
      <c r="AG15" s="338">
        <v>28.6</v>
      </c>
      <c r="AH15" s="339"/>
      <c r="AI15" s="340">
        <v>46.6</v>
      </c>
      <c r="AJ15" s="334">
        <v>1</v>
      </c>
      <c r="AL15" s="337"/>
      <c r="AM15" s="337"/>
      <c r="AN15" s="337"/>
      <c r="AO15" s="337"/>
      <c r="AP15" s="337"/>
      <c r="AQ15" s="337"/>
      <c r="AR15" s="338"/>
      <c r="AS15" s="337"/>
      <c r="AT15" s="338"/>
      <c r="AU15" s="337"/>
      <c r="AV15" s="338"/>
      <c r="AW15" s="337"/>
      <c r="AX15" s="338"/>
      <c r="AZ15" s="338">
        <v>46.6</v>
      </c>
      <c r="BA15" s="334">
        <v>1</v>
      </c>
      <c r="BC15" s="334">
        <v>-1</v>
      </c>
      <c r="BD15" s="342"/>
      <c r="BE15" s="343">
        <v>18</v>
      </c>
      <c r="BF15" s="343">
        <v>0</v>
      </c>
      <c r="BG15" s="343">
        <v>10.7</v>
      </c>
      <c r="BH15" s="343">
        <v>-1</v>
      </c>
      <c r="BI15" s="344">
        <v>0</v>
      </c>
      <c r="BJ15" s="341">
        <v>0</v>
      </c>
      <c r="BK15" s="341">
        <v>0</v>
      </c>
      <c r="BL15" s="342">
        <v>0</v>
      </c>
      <c r="BM15" s="334">
        <v>8</v>
      </c>
      <c r="BN15" s="344">
        <v>0</v>
      </c>
      <c r="BO15" s="343">
        <v>28.6</v>
      </c>
      <c r="BP15" s="343">
        <v>0</v>
      </c>
      <c r="BQ15" s="343">
        <v>12.8</v>
      </c>
      <c r="BR15" s="343">
        <v>-1</v>
      </c>
      <c r="BS15" s="344">
        <v>0</v>
      </c>
      <c r="BT15" s="341">
        <v>0</v>
      </c>
      <c r="BU15" s="341">
        <v>0</v>
      </c>
      <c r="BV15" s="342">
        <v>0</v>
      </c>
      <c r="BW15" s="334">
        <v>-1</v>
      </c>
      <c r="BX15" s="344">
        <v>0</v>
      </c>
      <c r="BY15" s="343">
        <v>0</v>
      </c>
      <c r="BZ15" s="343">
        <v>0</v>
      </c>
      <c r="CA15" s="343">
        <v>0</v>
      </c>
      <c r="CB15" s="343">
        <v>-1</v>
      </c>
      <c r="CC15" s="344">
        <v>0</v>
      </c>
      <c r="CD15" s="341">
        <v>0</v>
      </c>
      <c r="CE15" s="341">
        <v>0</v>
      </c>
      <c r="CF15" s="342">
        <v>0</v>
      </c>
      <c r="CG15" s="334">
        <v>-1</v>
      </c>
      <c r="CM15" s="341" t="s">
        <v>203</v>
      </c>
      <c r="CO15" s="341" t="s">
        <v>381</v>
      </c>
      <c r="CP15" s="341" t="s">
        <v>434</v>
      </c>
      <c r="CQ15" s="342">
        <v>2</v>
      </c>
      <c r="CR15" s="345">
        <v>11.3</v>
      </c>
      <c r="CS15" s="345">
        <v>1</v>
      </c>
      <c r="CT15" s="342">
        <v>1</v>
      </c>
      <c r="CU15" s="334">
        <v>1</v>
      </c>
      <c r="CV15" s="346"/>
      <c r="CW15" s="346" t="s">
        <v>476</v>
      </c>
      <c r="CX15" s="346" t="s">
        <v>481</v>
      </c>
      <c r="CY15" s="346" t="s">
        <v>485</v>
      </c>
      <c r="CZ15" s="347"/>
    </row>
    <row r="16" spans="1:104" x14ac:dyDescent="0.25">
      <c r="B16" s="291"/>
      <c r="F16" s="290"/>
      <c r="G16" s="290"/>
      <c r="H16" s="290"/>
      <c r="I16" s="290"/>
      <c r="J16" s="290"/>
      <c r="K16" s="290"/>
      <c r="L16" s="292"/>
      <c r="M16" s="290"/>
      <c r="N16" s="292"/>
      <c r="O16" s="290"/>
      <c r="P16" s="292"/>
      <c r="Q16" s="290"/>
      <c r="R16" s="292"/>
      <c r="S16" s="291"/>
      <c r="U16" s="290"/>
      <c r="V16" s="290"/>
      <c r="W16" s="290"/>
      <c r="X16" s="290"/>
      <c r="Y16" s="290"/>
      <c r="Z16" s="290"/>
      <c r="AA16" s="292"/>
      <c r="AB16" s="290"/>
      <c r="AC16" s="292"/>
      <c r="AD16" s="290"/>
      <c r="AE16" s="292"/>
      <c r="AF16" s="290"/>
      <c r="AG16" s="292"/>
      <c r="AH16" s="119"/>
      <c r="AI16" s="293"/>
      <c r="AJ16" s="291"/>
      <c r="AL16" s="290"/>
      <c r="AM16" s="290"/>
      <c r="AN16" s="290"/>
      <c r="AO16" s="290"/>
      <c r="AP16" s="290"/>
      <c r="AQ16" s="290"/>
      <c r="AR16" s="292"/>
      <c r="AS16" s="290"/>
      <c r="AT16" s="292"/>
      <c r="AU16" s="290"/>
      <c r="AV16" s="292"/>
      <c r="AW16" s="290"/>
      <c r="AX16" s="292"/>
      <c r="AZ16" s="292"/>
      <c r="BA16" s="291"/>
      <c r="BC16" s="291"/>
      <c r="BM16" s="291"/>
      <c r="BW16" s="291"/>
      <c r="CG16" s="291"/>
      <c r="CU16" s="291"/>
      <c r="CZ16" s="233"/>
    </row>
    <row r="17" spans="1:104" x14ac:dyDescent="0.25">
      <c r="A17" s="113" t="s">
        <v>161</v>
      </c>
      <c r="B17" s="291">
        <v>-1E-4</v>
      </c>
      <c r="C17" s="114" t="s">
        <v>212</v>
      </c>
      <c r="D17" s="114" t="s">
        <v>203</v>
      </c>
      <c r="E17" s="185">
        <f t="shared" si="0"/>
        <v>0</v>
      </c>
      <c r="F17" s="290">
        <v>-1E-4</v>
      </c>
      <c r="G17" s="290">
        <v>-1E-4</v>
      </c>
      <c r="H17" s="290">
        <v>-1E-4</v>
      </c>
      <c r="I17" s="290">
        <v>-1E-4</v>
      </c>
      <c r="J17" s="290">
        <v>-1E-4</v>
      </c>
      <c r="K17" s="290">
        <v>-1E-4</v>
      </c>
      <c r="L17" s="292">
        <v>-1E-4</v>
      </c>
      <c r="M17" s="290">
        <v>-1E-4</v>
      </c>
      <c r="N17" s="292">
        <v>-1E-4</v>
      </c>
      <c r="O17" s="290">
        <v>-1E-4</v>
      </c>
      <c r="P17" s="292">
        <v>-1E-4</v>
      </c>
      <c r="Q17" s="290">
        <v>-1E-4</v>
      </c>
      <c r="R17" s="292">
        <v>-1E-4</v>
      </c>
      <c r="S17" s="291">
        <v>-1E-4</v>
      </c>
      <c r="U17" s="290">
        <v>-1E-4</v>
      </c>
      <c r="V17" s="290">
        <v>-1E-4</v>
      </c>
      <c r="W17" s="290">
        <v>-1E-4</v>
      </c>
      <c r="X17" s="290">
        <v>-1E-4</v>
      </c>
      <c r="Y17" s="290">
        <v>-1E-4</v>
      </c>
      <c r="Z17" s="290">
        <v>-1E-4</v>
      </c>
      <c r="AA17" s="292">
        <v>-1E-4</v>
      </c>
      <c r="AB17" s="290">
        <v>-1E-4</v>
      </c>
      <c r="AC17" s="292">
        <v>-1E-4</v>
      </c>
      <c r="AD17" s="290">
        <v>-1E-4</v>
      </c>
      <c r="AE17" s="292">
        <v>-1E-4</v>
      </c>
      <c r="AF17" s="290">
        <v>-1E-4</v>
      </c>
      <c r="AG17" s="292">
        <v>-1E-4</v>
      </c>
      <c r="AH17" s="119"/>
      <c r="AI17" s="293">
        <v>-1E-4</v>
      </c>
      <c r="AJ17" s="291">
        <v>-1E-4</v>
      </c>
      <c r="AL17" s="290"/>
      <c r="AM17" s="290"/>
      <c r="AN17" s="290"/>
      <c r="AO17" s="290"/>
      <c r="AP17" s="290"/>
      <c r="AQ17" s="290"/>
      <c r="AR17" s="292"/>
      <c r="AS17" s="290"/>
      <c r="AT17" s="292"/>
      <c r="AU17" s="290"/>
      <c r="AV17" s="292"/>
      <c r="AW17" s="290"/>
      <c r="AX17" s="292"/>
      <c r="AZ17" s="292">
        <v>-1E-4</v>
      </c>
      <c r="BA17" s="291">
        <v>-1E-4</v>
      </c>
      <c r="BC17" s="291">
        <v>-1</v>
      </c>
      <c r="BE17" s="153">
        <v>0</v>
      </c>
      <c r="BF17" s="81">
        <v>0</v>
      </c>
      <c r="BG17" s="81">
        <v>0</v>
      </c>
      <c r="BH17" s="81">
        <v>-1</v>
      </c>
      <c r="BI17" s="117">
        <v>0</v>
      </c>
      <c r="BJ17" s="79">
        <v>0</v>
      </c>
      <c r="BK17" s="79">
        <v>0</v>
      </c>
      <c r="BL17" s="83">
        <v>0</v>
      </c>
      <c r="BM17" s="291">
        <v>-1</v>
      </c>
      <c r="BN17" s="117">
        <v>0</v>
      </c>
      <c r="BO17" s="81">
        <v>0</v>
      </c>
      <c r="BP17" s="81">
        <v>0</v>
      </c>
      <c r="BQ17" s="81">
        <v>0</v>
      </c>
      <c r="BR17" s="81">
        <v>-1</v>
      </c>
      <c r="BS17" s="117">
        <v>0</v>
      </c>
      <c r="BT17" s="79">
        <v>0</v>
      </c>
      <c r="BU17" s="79">
        <v>0</v>
      </c>
      <c r="BV17" s="83">
        <v>0</v>
      </c>
      <c r="BW17" s="291">
        <v>-1</v>
      </c>
      <c r="BX17" s="117">
        <v>0</v>
      </c>
      <c r="BY17" s="81">
        <v>0</v>
      </c>
      <c r="BZ17" s="81">
        <v>0</v>
      </c>
      <c r="CA17" s="81">
        <v>0</v>
      </c>
      <c r="CB17" s="81">
        <v>-1</v>
      </c>
      <c r="CC17" s="117">
        <v>0</v>
      </c>
      <c r="CD17" s="79">
        <v>0</v>
      </c>
      <c r="CE17" s="79">
        <v>0</v>
      </c>
      <c r="CF17" s="83">
        <v>0</v>
      </c>
      <c r="CG17" s="291">
        <v>-1</v>
      </c>
      <c r="CM17" s="79" t="s">
        <v>203</v>
      </c>
      <c r="CO17" s="79" t="s">
        <v>382</v>
      </c>
      <c r="CP17" s="79" t="s">
        <v>435</v>
      </c>
      <c r="CQ17" s="83">
        <v>2</v>
      </c>
      <c r="CR17" s="84">
        <v>11.3</v>
      </c>
      <c r="CS17" s="84">
        <v>1</v>
      </c>
      <c r="CT17" s="83">
        <v>1</v>
      </c>
      <c r="CU17" s="291">
        <v>-1</v>
      </c>
      <c r="CW17" s="1" t="s">
        <v>479</v>
      </c>
      <c r="CX17" s="1" t="s">
        <v>481</v>
      </c>
      <c r="CY17" s="1" t="s">
        <v>485</v>
      </c>
      <c r="CZ17" s="233"/>
    </row>
    <row r="18" spans="1:104" x14ac:dyDescent="0.25">
      <c r="B18" s="291"/>
      <c r="F18" s="290"/>
      <c r="G18" s="290"/>
      <c r="H18" s="290"/>
      <c r="I18" s="290"/>
      <c r="J18" s="290"/>
      <c r="K18" s="290"/>
      <c r="L18" s="292"/>
      <c r="M18" s="290"/>
      <c r="N18" s="292"/>
      <c r="O18" s="290"/>
      <c r="P18" s="292"/>
      <c r="Q18" s="290"/>
      <c r="R18" s="292"/>
      <c r="S18" s="291"/>
      <c r="U18" s="290"/>
      <c r="V18" s="290"/>
      <c r="W18" s="290"/>
      <c r="X18" s="290"/>
      <c r="Y18" s="290"/>
      <c r="Z18" s="290"/>
      <c r="AA18" s="292"/>
      <c r="AB18" s="290"/>
      <c r="AC18" s="292"/>
      <c r="AD18" s="290"/>
      <c r="AE18" s="292"/>
      <c r="AF18" s="290"/>
      <c r="AG18" s="292"/>
      <c r="AH18" s="119"/>
      <c r="AI18" s="293"/>
      <c r="AJ18" s="291"/>
      <c r="AL18" s="290"/>
      <c r="AM18" s="290"/>
      <c r="AN18" s="290"/>
      <c r="AO18" s="290"/>
      <c r="AP18" s="290"/>
      <c r="AQ18" s="290"/>
      <c r="AR18" s="292"/>
      <c r="AS18" s="290"/>
      <c r="AT18" s="292"/>
      <c r="AU18" s="290"/>
      <c r="AV18" s="292"/>
      <c r="AW18" s="290"/>
      <c r="AX18" s="292"/>
      <c r="AZ18" s="292"/>
      <c r="BA18" s="291"/>
      <c r="BC18" s="291"/>
      <c r="BM18" s="291"/>
      <c r="BW18" s="291"/>
      <c r="CG18" s="291"/>
      <c r="CU18" s="291"/>
      <c r="CZ18" s="233"/>
    </row>
    <row r="19" spans="1:104" x14ac:dyDescent="0.25">
      <c r="A19" s="113" t="s">
        <v>162</v>
      </c>
      <c r="B19" s="291">
        <v>1</v>
      </c>
      <c r="C19" s="114" t="s">
        <v>213</v>
      </c>
      <c r="D19" s="114" t="s">
        <v>214</v>
      </c>
      <c r="E19" s="185">
        <f t="shared" si="0"/>
        <v>8</v>
      </c>
      <c r="F19" s="290">
        <v>7.5</v>
      </c>
      <c r="G19" s="290">
        <v>7.2</v>
      </c>
      <c r="H19" s="290">
        <v>7.2</v>
      </c>
      <c r="I19" s="290">
        <v>7.5</v>
      </c>
      <c r="J19" s="290">
        <v>9.6999999999999993</v>
      </c>
      <c r="K19" s="290">
        <v>9.6999999999999993</v>
      </c>
      <c r="L19" s="292">
        <v>9.6999999999999993</v>
      </c>
      <c r="M19" s="290">
        <v>-1E-4</v>
      </c>
      <c r="N19" s="292">
        <v>14.7</v>
      </c>
      <c r="O19" s="290">
        <v>-1E-4</v>
      </c>
      <c r="P19" s="292">
        <v>8.1300000000000008</v>
      </c>
      <c r="Q19" s="290">
        <v>-1E-4</v>
      </c>
      <c r="R19" s="292">
        <v>32.53</v>
      </c>
      <c r="S19" s="291">
        <v>1</v>
      </c>
      <c r="U19" s="290">
        <v>7.8</v>
      </c>
      <c r="V19" s="290">
        <v>7.5</v>
      </c>
      <c r="W19" s="290">
        <v>7.6</v>
      </c>
      <c r="X19" s="290">
        <v>7.3</v>
      </c>
      <c r="Y19" s="290">
        <v>9.6</v>
      </c>
      <c r="Z19" s="290">
        <v>9.6</v>
      </c>
      <c r="AA19" s="292">
        <v>9.6</v>
      </c>
      <c r="AB19" s="290">
        <v>-1E-4</v>
      </c>
      <c r="AC19" s="292">
        <v>15.1</v>
      </c>
      <c r="AD19" s="290">
        <v>-1E-4</v>
      </c>
      <c r="AE19" s="292">
        <v>7.97</v>
      </c>
      <c r="AF19" s="290">
        <v>-1E-4</v>
      </c>
      <c r="AG19" s="292">
        <v>32.67</v>
      </c>
      <c r="AH19" s="119"/>
      <c r="AI19" s="293">
        <v>65.2</v>
      </c>
      <c r="AJ19" s="291">
        <v>1</v>
      </c>
      <c r="AL19" s="290"/>
      <c r="AM19" s="290"/>
      <c r="AN19" s="290"/>
      <c r="AO19" s="290"/>
      <c r="AP19" s="290"/>
      <c r="AQ19" s="290"/>
      <c r="AR19" s="292"/>
      <c r="AS19" s="290"/>
      <c r="AT19" s="292"/>
      <c r="AU19" s="290"/>
      <c r="AV19" s="292"/>
      <c r="AW19" s="290"/>
      <c r="AX19" s="292"/>
      <c r="AZ19" s="292">
        <v>65.2</v>
      </c>
      <c r="BA19" s="291">
        <v>1</v>
      </c>
      <c r="BC19" s="291">
        <v>-1</v>
      </c>
      <c r="BE19" s="153">
        <v>24.4</v>
      </c>
      <c r="BF19" s="81">
        <v>0</v>
      </c>
      <c r="BG19" s="81">
        <v>14.8</v>
      </c>
      <c r="BH19" s="81">
        <v>-1</v>
      </c>
      <c r="BI19" s="117">
        <v>0</v>
      </c>
      <c r="BJ19" s="79">
        <v>8.1</v>
      </c>
      <c r="BK19" s="79">
        <v>0</v>
      </c>
      <c r="BL19" s="83">
        <v>0</v>
      </c>
      <c r="BM19" s="291">
        <v>-1</v>
      </c>
      <c r="BN19" s="117">
        <v>0</v>
      </c>
      <c r="BO19" s="81">
        <v>24.7</v>
      </c>
      <c r="BP19" s="81">
        <v>0</v>
      </c>
      <c r="BQ19" s="81">
        <v>15.1</v>
      </c>
      <c r="BR19" s="81">
        <v>-1</v>
      </c>
      <c r="BS19" s="117">
        <v>0</v>
      </c>
      <c r="BT19" s="79">
        <v>8</v>
      </c>
      <c r="BU19" s="79">
        <v>0</v>
      </c>
      <c r="BV19" s="83">
        <v>0</v>
      </c>
      <c r="BW19" s="291">
        <v>-1</v>
      </c>
      <c r="BX19" s="117">
        <v>0</v>
      </c>
      <c r="BY19" s="81">
        <v>0</v>
      </c>
      <c r="BZ19" s="81">
        <v>0</v>
      </c>
      <c r="CA19" s="81">
        <v>0</v>
      </c>
      <c r="CB19" s="81">
        <v>-1</v>
      </c>
      <c r="CC19" s="117">
        <v>0</v>
      </c>
      <c r="CD19" s="79">
        <v>0</v>
      </c>
      <c r="CE19" s="79">
        <v>0</v>
      </c>
      <c r="CF19" s="83">
        <v>0</v>
      </c>
      <c r="CG19" s="291">
        <v>-1</v>
      </c>
      <c r="CI19" s="79" t="s">
        <v>363</v>
      </c>
      <c r="CM19" s="79" t="s">
        <v>214</v>
      </c>
      <c r="CO19" s="79" t="s">
        <v>383</v>
      </c>
      <c r="CP19" s="79" t="s">
        <v>436</v>
      </c>
      <c r="CQ19" s="83">
        <v>2</v>
      </c>
      <c r="CR19" s="84">
        <v>10.15</v>
      </c>
      <c r="CS19" s="84">
        <v>1</v>
      </c>
      <c r="CT19" s="83">
        <v>1</v>
      </c>
      <c r="CU19" s="291">
        <v>1</v>
      </c>
      <c r="CW19" s="1" t="s">
        <v>479</v>
      </c>
      <c r="CX19" s="1" t="s">
        <v>486</v>
      </c>
      <c r="CY19" s="1" t="s">
        <v>487</v>
      </c>
      <c r="CZ19" s="233"/>
    </row>
    <row r="20" spans="1:104" x14ac:dyDescent="0.25">
      <c r="B20" s="291"/>
      <c r="F20" s="290"/>
      <c r="G20" s="290"/>
      <c r="H20" s="290"/>
      <c r="I20" s="290"/>
      <c r="J20" s="290"/>
      <c r="K20" s="290"/>
      <c r="L20" s="292"/>
      <c r="M20" s="290"/>
      <c r="N20" s="292"/>
      <c r="O20" s="290"/>
      <c r="P20" s="292"/>
      <c r="Q20" s="290"/>
      <c r="R20" s="292"/>
      <c r="S20" s="291"/>
      <c r="U20" s="290"/>
      <c r="V20" s="290"/>
      <c r="W20" s="290"/>
      <c r="X20" s="290"/>
      <c r="Y20" s="290"/>
      <c r="Z20" s="290"/>
      <c r="AA20" s="292"/>
      <c r="AB20" s="290"/>
      <c r="AC20" s="292"/>
      <c r="AD20" s="290"/>
      <c r="AE20" s="292"/>
      <c r="AF20" s="290"/>
      <c r="AG20" s="292"/>
      <c r="AH20" s="119"/>
      <c r="AI20" s="293"/>
      <c r="AJ20" s="291"/>
      <c r="AL20" s="290"/>
      <c r="AM20" s="290"/>
      <c r="AN20" s="290"/>
      <c r="AO20" s="290"/>
      <c r="AP20" s="290"/>
      <c r="AQ20" s="290"/>
      <c r="AR20" s="292"/>
      <c r="AS20" s="290"/>
      <c r="AT20" s="292"/>
      <c r="AU20" s="290"/>
      <c r="AV20" s="292"/>
      <c r="AW20" s="290"/>
      <c r="AX20" s="292"/>
      <c r="AZ20" s="292"/>
      <c r="BA20" s="291"/>
      <c r="BC20" s="291"/>
      <c r="BM20" s="291"/>
      <c r="BW20" s="291"/>
      <c r="CG20" s="291"/>
      <c r="CU20" s="291"/>
      <c r="CZ20" s="233"/>
    </row>
    <row r="21" spans="1:104" x14ac:dyDescent="0.25">
      <c r="A21" s="113" t="s">
        <v>163</v>
      </c>
      <c r="B21" s="291">
        <v>1</v>
      </c>
      <c r="C21" s="114" t="s">
        <v>215</v>
      </c>
      <c r="D21" s="114" t="s">
        <v>203</v>
      </c>
      <c r="E21" s="185">
        <f t="shared" si="0"/>
        <v>8</v>
      </c>
      <c r="F21" s="290">
        <v>7.3</v>
      </c>
      <c r="G21" s="290">
        <v>6.6</v>
      </c>
      <c r="H21" s="290">
        <v>7.1</v>
      </c>
      <c r="I21" s="290">
        <v>7.3</v>
      </c>
      <c r="J21" s="290">
        <v>9.4</v>
      </c>
      <c r="K21" s="290">
        <v>9.4</v>
      </c>
      <c r="L21" s="292">
        <v>9.4</v>
      </c>
      <c r="M21" s="290">
        <v>-1E-4</v>
      </c>
      <c r="N21" s="292">
        <v>14.4</v>
      </c>
      <c r="O21" s="290">
        <v>-1E-4</v>
      </c>
      <c r="P21" s="292">
        <v>8.0399999999999991</v>
      </c>
      <c r="Q21" s="290">
        <v>-1E-4</v>
      </c>
      <c r="R21" s="292">
        <v>31.84</v>
      </c>
      <c r="S21" s="291">
        <v>1</v>
      </c>
      <c r="U21" s="290">
        <v>7.1</v>
      </c>
      <c r="V21" s="290">
        <v>6.6</v>
      </c>
      <c r="W21" s="290">
        <v>6.9</v>
      </c>
      <c r="X21" s="290">
        <v>7.2</v>
      </c>
      <c r="Y21" s="290">
        <v>10</v>
      </c>
      <c r="Z21" s="290">
        <v>10</v>
      </c>
      <c r="AA21" s="292">
        <v>10</v>
      </c>
      <c r="AB21" s="290">
        <v>-1E-4</v>
      </c>
      <c r="AC21" s="292">
        <v>14</v>
      </c>
      <c r="AD21" s="290">
        <v>-1E-4</v>
      </c>
      <c r="AE21" s="292">
        <v>7.45</v>
      </c>
      <c r="AF21" s="290">
        <v>-1E-4</v>
      </c>
      <c r="AG21" s="292">
        <v>31.45</v>
      </c>
      <c r="AH21" s="119"/>
      <c r="AI21" s="293">
        <v>63.29</v>
      </c>
      <c r="AJ21" s="291">
        <v>1</v>
      </c>
      <c r="AL21" s="290"/>
      <c r="AM21" s="290"/>
      <c r="AN21" s="290"/>
      <c r="AO21" s="290"/>
      <c r="AP21" s="290"/>
      <c r="AQ21" s="290"/>
      <c r="AR21" s="292"/>
      <c r="AS21" s="290"/>
      <c r="AT21" s="292"/>
      <c r="AU21" s="290"/>
      <c r="AV21" s="292"/>
      <c r="AW21" s="290"/>
      <c r="AX21" s="292"/>
      <c r="AZ21" s="292">
        <v>63.29</v>
      </c>
      <c r="BA21" s="291">
        <v>1</v>
      </c>
      <c r="BC21" s="291">
        <v>-1</v>
      </c>
      <c r="BE21" s="153">
        <v>23.8</v>
      </c>
      <c r="BF21" s="81">
        <v>0</v>
      </c>
      <c r="BG21" s="81">
        <v>14.1</v>
      </c>
      <c r="BH21" s="81">
        <v>-1</v>
      </c>
      <c r="BI21" s="117">
        <v>0</v>
      </c>
      <c r="BJ21" s="79">
        <v>8</v>
      </c>
      <c r="BK21" s="79">
        <v>0</v>
      </c>
      <c r="BL21" s="83">
        <v>0</v>
      </c>
      <c r="BM21" s="291">
        <v>-1</v>
      </c>
      <c r="BN21" s="117">
        <v>0</v>
      </c>
      <c r="BO21" s="81">
        <v>24</v>
      </c>
      <c r="BP21" s="81">
        <v>0</v>
      </c>
      <c r="BQ21" s="81">
        <v>13.9</v>
      </c>
      <c r="BR21" s="81">
        <v>-1</v>
      </c>
      <c r="BS21" s="117">
        <v>0</v>
      </c>
      <c r="BT21" s="79">
        <v>7.5</v>
      </c>
      <c r="BU21" s="79">
        <v>0</v>
      </c>
      <c r="BV21" s="83">
        <v>0</v>
      </c>
      <c r="BW21" s="291">
        <v>-1</v>
      </c>
      <c r="BX21" s="117">
        <v>0</v>
      </c>
      <c r="BY21" s="81">
        <v>0</v>
      </c>
      <c r="BZ21" s="81">
        <v>0</v>
      </c>
      <c r="CA21" s="81">
        <v>0</v>
      </c>
      <c r="CB21" s="81">
        <v>-1</v>
      </c>
      <c r="CC21" s="117">
        <v>0</v>
      </c>
      <c r="CD21" s="79">
        <v>0</v>
      </c>
      <c r="CE21" s="79">
        <v>0</v>
      </c>
      <c r="CF21" s="83">
        <v>0</v>
      </c>
      <c r="CG21" s="291">
        <v>-1</v>
      </c>
      <c r="CI21" s="79" t="s">
        <v>363</v>
      </c>
      <c r="CM21" s="79" t="s">
        <v>203</v>
      </c>
      <c r="CO21" s="79" t="s">
        <v>384</v>
      </c>
      <c r="CP21" s="79" t="s">
        <v>437</v>
      </c>
      <c r="CQ21" s="83">
        <v>2</v>
      </c>
      <c r="CR21" s="84">
        <v>10.15</v>
      </c>
      <c r="CS21" s="84">
        <v>1</v>
      </c>
      <c r="CT21" s="83">
        <v>1</v>
      </c>
      <c r="CU21" s="291">
        <v>1</v>
      </c>
      <c r="CW21" s="1" t="s">
        <v>479</v>
      </c>
      <c r="CX21" s="1" t="s">
        <v>488</v>
      </c>
      <c r="CY21" s="1" t="s">
        <v>487</v>
      </c>
      <c r="CZ21" s="233"/>
    </row>
    <row r="22" spans="1:104" x14ac:dyDescent="0.25">
      <c r="A22" s="113" t="s">
        <v>163</v>
      </c>
      <c r="B22" s="291">
        <v>2</v>
      </c>
      <c r="C22" s="114" t="s">
        <v>216</v>
      </c>
      <c r="D22" s="114" t="s">
        <v>217</v>
      </c>
      <c r="E22" s="185">
        <f t="shared" si="0"/>
        <v>7</v>
      </c>
      <c r="F22" s="290">
        <v>6.8</v>
      </c>
      <c r="G22" s="290">
        <v>6.6</v>
      </c>
      <c r="H22" s="290">
        <v>6.2</v>
      </c>
      <c r="I22" s="290">
        <v>6.5</v>
      </c>
      <c r="J22" s="290">
        <v>9.4</v>
      </c>
      <c r="K22" s="290">
        <v>9.4</v>
      </c>
      <c r="L22" s="292">
        <v>9.4</v>
      </c>
      <c r="M22" s="290">
        <v>-1E-4</v>
      </c>
      <c r="N22" s="292">
        <v>13.1</v>
      </c>
      <c r="O22" s="290">
        <v>-1E-4</v>
      </c>
      <c r="P22" s="292">
        <v>7.66</v>
      </c>
      <c r="Q22" s="290">
        <v>-1E-4</v>
      </c>
      <c r="R22" s="292">
        <v>30.16</v>
      </c>
      <c r="S22" s="291">
        <v>2</v>
      </c>
      <c r="U22" s="290">
        <v>6.8</v>
      </c>
      <c r="V22" s="290">
        <v>6.6</v>
      </c>
      <c r="W22" s="290">
        <v>6.5</v>
      </c>
      <c r="X22" s="290">
        <v>6.8</v>
      </c>
      <c r="Y22" s="290">
        <v>10</v>
      </c>
      <c r="Z22" s="290">
        <v>10</v>
      </c>
      <c r="AA22" s="292">
        <v>10</v>
      </c>
      <c r="AB22" s="290">
        <v>-1E-4</v>
      </c>
      <c r="AC22" s="292">
        <v>13.4</v>
      </c>
      <c r="AD22" s="290">
        <v>-1E-4</v>
      </c>
      <c r="AE22" s="292">
        <v>6.84</v>
      </c>
      <c r="AF22" s="290">
        <v>-1E-4</v>
      </c>
      <c r="AG22" s="292">
        <v>30.24</v>
      </c>
      <c r="AH22" s="119"/>
      <c r="AI22" s="293">
        <v>60.4</v>
      </c>
      <c r="AJ22" s="291">
        <v>2</v>
      </c>
      <c r="AL22" s="290"/>
      <c r="AM22" s="290"/>
      <c r="AN22" s="290"/>
      <c r="AO22" s="290"/>
      <c r="AP22" s="290"/>
      <c r="AQ22" s="290"/>
      <c r="AR22" s="292"/>
      <c r="AS22" s="290"/>
      <c r="AT22" s="292"/>
      <c r="AU22" s="290"/>
      <c r="AV22" s="292"/>
      <c r="AW22" s="290"/>
      <c r="AX22" s="292"/>
      <c r="AZ22" s="292">
        <v>60.4</v>
      </c>
      <c r="BA22" s="291">
        <v>2</v>
      </c>
      <c r="BC22" s="291">
        <v>-1</v>
      </c>
      <c r="BE22" s="153">
        <v>22.5</v>
      </c>
      <c r="BF22" s="81">
        <v>0</v>
      </c>
      <c r="BG22" s="81">
        <v>13.1</v>
      </c>
      <c r="BH22" s="81">
        <v>-1</v>
      </c>
      <c r="BI22" s="117">
        <v>0</v>
      </c>
      <c r="BJ22" s="79">
        <v>7.7</v>
      </c>
      <c r="BK22" s="79">
        <v>0</v>
      </c>
      <c r="BL22" s="83">
        <v>0</v>
      </c>
      <c r="BM22" s="291">
        <v>-1</v>
      </c>
      <c r="BN22" s="117">
        <v>0</v>
      </c>
      <c r="BO22" s="81">
        <v>23.4</v>
      </c>
      <c r="BP22" s="81">
        <v>0</v>
      </c>
      <c r="BQ22" s="81">
        <v>13.6</v>
      </c>
      <c r="BR22" s="81">
        <v>-1</v>
      </c>
      <c r="BS22" s="117">
        <v>0</v>
      </c>
      <c r="BT22" s="79">
        <v>6.8</v>
      </c>
      <c r="BU22" s="79">
        <v>0</v>
      </c>
      <c r="BV22" s="83">
        <v>0</v>
      </c>
      <c r="BW22" s="291">
        <v>-1</v>
      </c>
      <c r="BX22" s="117">
        <v>0</v>
      </c>
      <c r="BY22" s="81">
        <v>0</v>
      </c>
      <c r="BZ22" s="81">
        <v>0</v>
      </c>
      <c r="CA22" s="81">
        <v>0</v>
      </c>
      <c r="CB22" s="81">
        <v>-1</v>
      </c>
      <c r="CC22" s="117">
        <v>0</v>
      </c>
      <c r="CD22" s="79">
        <v>0</v>
      </c>
      <c r="CE22" s="79">
        <v>0</v>
      </c>
      <c r="CF22" s="83">
        <v>0</v>
      </c>
      <c r="CG22" s="291">
        <v>-1</v>
      </c>
      <c r="CI22" s="79" t="s">
        <v>363</v>
      </c>
      <c r="CM22" s="79" t="s">
        <v>217</v>
      </c>
      <c r="CO22" s="79" t="s">
        <v>384</v>
      </c>
      <c r="CP22" s="79" t="s">
        <v>437</v>
      </c>
      <c r="CQ22" s="83">
        <v>2</v>
      </c>
      <c r="CR22" s="84">
        <v>10.15</v>
      </c>
      <c r="CS22" s="84">
        <v>2</v>
      </c>
      <c r="CT22" s="83">
        <v>1</v>
      </c>
      <c r="CU22" s="291">
        <v>2</v>
      </c>
      <c r="CW22" s="1" t="s">
        <v>479</v>
      </c>
      <c r="CX22" s="1" t="s">
        <v>488</v>
      </c>
      <c r="CY22" s="1" t="s">
        <v>487</v>
      </c>
      <c r="CZ22" s="233"/>
    </row>
    <row r="23" spans="1:104" x14ac:dyDescent="0.25">
      <c r="B23" s="291"/>
      <c r="F23" s="290"/>
      <c r="G23" s="290"/>
      <c r="H23" s="290"/>
      <c r="I23" s="290"/>
      <c r="J23" s="290"/>
      <c r="K23" s="290"/>
      <c r="L23" s="292"/>
      <c r="M23" s="290"/>
      <c r="N23" s="292"/>
      <c r="O23" s="290"/>
      <c r="P23" s="292"/>
      <c r="Q23" s="290"/>
      <c r="R23" s="292"/>
      <c r="S23" s="291"/>
      <c r="U23" s="290"/>
      <c r="V23" s="290"/>
      <c r="W23" s="290"/>
      <c r="X23" s="290"/>
      <c r="Y23" s="290"/>
      <c r="Z23" s="290"/>
      <c r="AA23" s="292"/>
      <c r="AB23" s="290"/>
      <c r="AC23" s="292"/>
      <c r="AD23" s="290"/>
      <c r="AE23" s="292"/>
      <c r="AF23" s="290"/>
      <c r="AG23" s="292"/>
      <c r="AH23" s="119"/>
      <c r="AI23" s="293"/>
      <c r="AJ23" s="291"/>
      <c r="AL23" s="290"/>
      <c r="AM23" s="290"/>
      <c r="AN23" s="290"/>
      <c r="AO23" s="290"/>
      <c r="AP23" s="290"/>
      <c r="AQ23" s="290"/>
      <c r="AR23" s="292"/>
      <c r="AS23" s="290"/>
      <c r="AT23" s="292"/>
      <c r="AU23" s="290"/>
      <c r="AV23" s="292"/>
      <c r="AW23" s="290"/>
      <c r="AX23" s="292"/>
      <c r="AZ23" s="292"/>
      <c r="BA23" s="291"/>
      <c r="BC23" s="291"/>
      <c r="BM23" s="291"/>
      <c r="BW23" s="291"/>
      <c r="CG23" s="291"/>
      <c r="CU23" s="291"/>
      <c r="CZ23" s="233"/>
    </row>
    <row r="24" spans="1:104" x14ac:dyDescent="0.25">
      <c r="A24" s="113" t="s">
        <v>164</v>
      </c>
      <c r="B24" s="291">
        <v>1</v>
      </c>
      <c r="C24" s="114" t="s">
        <v>220</v>
      </c>
      <c r="D24" s="114" t="s">
        <v>210</v>
      </c>
      <c r="E24" s="185">
        <f t="shared" si="0"/>
        <v>8</v>
      </c>
      <c r="F24" s="290">
        <v>7.1</v>
      </c>
      <c r="G24" s="290">
        <v>6.7</v>
      </c>
      <c r="H24" s="290">
        <v>6.9</v>
      </c>
      <c r="I24" s="290">
        <v>7.1</v>
      </c>
      <c r="J24" s="290">
        <v>-1E-4</v>
      </c>
      <c r="K24" s="290">
        <v>-1E-4</v>
      </c>
      <c r="L24" s="292">
        <v>-1E-4</v>
      </c>
      <c r="M24" s="290">
        <v>-1E-4</v>
      </c>
      <c r="N24" s="292">
        <v>14</v>
      </c>
      <c r="O24" s="290">
        <v>-1E-4</v>
      </c>
      <c r="P24" s="292">
        <v>-1E-4</v>
      </c>
      <c r="Q24" s="290">
        <v>-1E-4</v>
      </c>
      <c r="R24" s="292">
        <v>14</v>
      </c>
      <c r="S24" s="291">
        <v>3</v>
      </c>
      <c r="U24" s="290">
        <v>6.9</v>
      </c>
      <c r="V24" s="290">
        <v>7.2</v>
      </c>
      <c r="W24" s="290">
        <v>7</v>
      </c>
      <c r="X24" s="290">
        <v>6.8</v>
      </c>
      <c r="Y24" s="290">
        <v>9.9</v>
      </c>
      <c r="Z24" s="290">
        <v>9.9</v>
      </c>
      <c r="AA24" s="292">
        <v>9.9</v>
      </c>
      <c r="AB24" s="290">
        <v>-1E-4</v>
      </c>
      <c r="AC24" s="292">
        <v>13.9</v>
      </c>
      <c r="AD24" s="290">
        <v>-1E-4</v>
      </c>
      <c r="AE24" s="292">
        <v>6.32</v>
      </c>
      <c r="AF24" s="290">
        <v>-1E-4</v>
      </c>
      <c r="AG24" s="292">
        <v>30.12</v>
      </c>
      <c r="AI24" s="293">
        <v>44.12</v>
      </c>
      <c r="AJ24" s="291">
        <v>3</v>
      </c>
      <c r="AL24" s="290"/>
      <c r="AM24" s="290"/>
      <c r="AN24" s="290"/>
      <c r="AO24" s="290"/>
      <c r="AP24" s="290"/>
      <c r="AQ24" s="290"/>
      <c r="AR24" s="292"/>
      <c r="AS24" s="290"/>
      <c r="AT24" s="292"/>
      <c r="AU24" s="290"/>
      <c r="AV24" s="292"/>
      <c r="AW24" s="290"/>
      <c r="AX24" s="292"/>
      <c r="AZ24" s="292">
        <v>44.12</v>
      </c>
      <c r="BA24" s="291">
        <v>3</v>
      </c>
      <c r="BC24" s="291">
        <v>-1</v>
      </c>
      <c r="BE24" s="153">
        <v>14</v>
      </c>
      <c r="BF24" s="81">
        <v>0</v>
      </c>
      <c r="BG24" s="81">
        <v>13.9</v>
      </c>
      <c r="BH24" s="81">
        <v>-1</v>
      </c>
      <c r="BI24" s="117">
        <v>0</v>
      </c>
      <c r="BJ24" s="79">
        <v>0</v>
      </c>
      <c r="BK24" s="79">
        <v>0</v>
      </c>
      <c r="BL24" s="83">
        <v>0</v>
      </c>
      <c r="BM24" s="291">
        <v>-1</v>
      </c>
      <c r="BN24" s="117">
        <v>0</v>
      </c>
      <c r="BO24" s="81">
        <v>23.8</v>
      </c>
      <c r="BP24" s="81">
        <v>0</v>
      </c>
      <c r="BQ24" s="81">
        <v>13.9</v>
      </c>
      <c r="BR24" s="81">
        <v>-1</v>
      </c>
      <c r="BS24" s="117">
        <v>0</v>
      </c>
      <c r="BT24" s="79">
        <v>6.3</v>
      </c>
      <c r="BU24" s="79">
        <v>0</v>
      </c>
      <c r="BV24" s="83">
        <v>0</v>
      </c>
      <c r="BW24" s="291">
        <v>-1</v>
      </c>
      <c r="BX24" s="117">
        <v>0</v>
      </c>
      <c r="BY24" s="81">
        <v>0</v>
      </c>
      <c r="BZ24" s="81">
        <v>0</v>
      </c>
      <c r="CA24" s="81">
        <v>0</v>
      </c>
      <c r="CB24" s="81">
        <v>-1</v>
      </c>
      <c r="CC24" s="117">
        <v>0</v>
      </c>
      <c r="CD24" s="79">
        <v>0</v>
      </c>
      <c r="CE24" s="79">
        <v>0</v>
      </c>
      <c r="CF24" s="83">
        <v>0</v>
      </c>
      <c r="CG24" s="291">
        <v>-1</v>
      </c>
      <c r="CM24" s="79" t="s">
        <v>210</v>
      </c>
      <c r="CO24" s="79" t="s">
        <v>385</v>
      </c>
      <c r="CP24" s="79" t="s">
        <v>438</v>
      </c>
      <c r="CQ24" s="83">
        <v>2</v>
      </c>
      <c r="CR24" s="84">
        <v>10.15</v>
      </c>
      <c r="CS24" s="84">
        <v>2</v>
      </c>
      <c r="CT24" s="83">
        <v>1</v>
      </c>
      <c r="CU24" s="291">
        <v>3</v>
      </c>
      <c r="CW24" s="1" t="s">
        <v>479</v>
      </c>
      <c r="CX24" s="1" t="s">
        <v>489</v>
      </c>
      <c r="CY24" s="1" t="s">
        <v>487</v>
      </c>
      <c r="CZ24" s="233"/>
    </row>
    <row r="25" spans="1:104" x14ac:dyDescent="0.25">
      <c r="B25" s="291"/>
      <c r="F25" s="290"/>
      <c r="G25" s="290"/>
      <c r="H25" s="290"/>
      <c r="I25" s="290"/>
      <c r="J25" s="290"/>
      <c r="K25" s="290"/>
      <c r="L25" s="292"/>
      <c r="M25" s="290"/>
      <c r="N25" s="292"/>
      <c r="O25" s="290"/>
      <c r="P25" s="292"/>
      <c r="Q25" s="290"/>
      <c r="R25" s="292"/>
      <c r="S25" s="291"/>
      <c r="U25" s="290"/>
      <c r="V25" s="290"/>
      <c r="W25" s="290"/>
      <c r="X25" s="290"/>
      <c r="Y25" s="290"/>
      <c r="Z25" s="290"/>
      <c r="AA25" s="292"/>
      <c r="AB25" s="290"/>
      <c r="AC25" s="292"/>
      <c r="AD25" s="290"/>
      <c r="AE25" s="292"/>
      <c r="AF25" s="290"/>
      <c r="AG25" s="292"/>
      <c r="AI25" s="293"/>
      <c r="AJ25" s="291"/>
      <c r="AL25" s="290"/>
      <c r="AM25" s="290"/>
      <c r="AN25" s="290"/>
      <c r="AO25" s="290"/>
      <c r="AP25" s="290"/>
      <c r="AQ25" s="290"/>
      <c r="AR25" s="292"/>
      <c r="AS25" s="290"/>
      <c r="AT25" s="292"/>
      <c r="AU25" s="290"/>
      <c r="AV25" s="292"/>
      <c r="AW25" s="290"/>
      <c r="AX25" s="292"/>
      <c r="AZ25" s="292"/>
      <c r="BA25" s="291"/>
      <c r="BC25" s="291"/>
      <c r="BM25" s="291"/>
      <c r="BW25" s="291"/>
      <c r="CG25" s="291"/>
      <c r="CU25" s="291"/>
      <c r="CZ25" s="233"/>
    </row>
    <row r="26" spans="1:104" x14ac:dyDescent="0.25">
      <c r="A26" s="113" t="s">
        <v>165</v>
      </c>
      <c r="B26" s="291">
        <v>1</v>
      </c>
      <c r="C26" s="114" t="s">
        <v>221</v>
      </c>
      <c r="D26" s="114" t="s">
        <v>208</v>
      </c>
      <c r="E26" s="185">
        <f t="shared" si="0"/>
        <v>8</v>
      </c>
      <c r="F26" s="290">
        <v>7.5</v>
      </c>
      <c r="G26" s="290">
        <v>7.6</v>
      </c>
      <c r="H26" s="290">
        <v>7.4</v>
      </c>
      <c r="I26" s="290">
        <v>7.7</v>
      </c>
      <c r="J26" s="290">
        <v>9.9</v>
      </c>
      <c r="K26" s="290">
        <v>9.9</v>
      </c>
      <c r="L26" s="292">
        <v>9.9</v>
      </c>
      <c r="M26" s="290">
        <v>-1E-4</v>
      </c>
      <c r="N26" s="292">
        <v>15.1</v>
      </c>
      <c r="O26" s="290">
        <v>-1E-4</v>
      </c>
      <c r="P26" s="292">
        <v>8.89</v>
      </c>
      <c r="Q26" s="290">
        <v>-1E-4</v>
      </c>
      <c r="R26" s="292">
        <v>33.89</v>
      </c>
      <c r="S26" s="291">
        <v>1</v>
      </c>
      <c r="U26" s="290">
        <v>7.6</v>
      </c>
      <c r="V26" s="290">
        <v>7.6</v>
      </c>
      <c r="W26" s="290">
        <v>7.6</v>
      </c>
      <c r="X26" s="290">
        <v>7.2</v>
      </c>
      <c r="Y26" s="290">
        <v>9.9</v>
      </c>
      <c r="Z26" s="290">
        <v>9.9</v>
      </c>
      <c r="AA26" s="292">
        <v>9.9</v>
      </c>
      <c r="AB26" s="290">
        <v>-1E-4</v>
      </c>
      <c r="AC26" s="292">
        <v>15.2</v>
      </c>
      <c r="AD26" s="290">
        <v>-1E-4</v>
      </c>
      <c r="AE26" s="292">
        <v>8.6999999999999993</v>
      </c>
      <c r="AF26" s="290">
        <v>-1E-4</v>
      </c>
      <c r="AG26" s="292">
        <v>33.799999999999997</v>
      </c>
      <c r="AI26" s="293">
        <v>67.69</v>
      </c>
      <c r="AJ26" s="291">
        <v>1</v>
      </c>
      <c r="AL26" s="290"/>
      <c r="AM26" s="290"/>
      <c r="AN26" s="290"/>
      <c r="AO26" s="290"/>
      <c r="AP26" s="290"/>
      <c r="AQ26" s="290"/>
      <c r="AR26" s="292"/>
      <c r="AS26" s="290"/>
      <c r="AT26" s="292"/>
      <c r="AU26" s="290"/>
      <c r="AV26" s="292"/>
      <c r="AW26" s="290"/>
      <c r="AX26" s="292"/>
      <c r="AZ26" s="292">
        <v>67.69</v>
      </c>
      <c r="BA26" s="291">
        <v>1</v>
      </c>
      <c r="BC26" s="291">
        <v>-1</v>
      </c>
      <c r="BE26" s="153">
        <v>25</v>
      </c>
      <c r="BF26" s="81">
        <v>0</v>
      </c>
      <c r="BG26" s="81">
        <v>15</v>
      </c>
      <c r="BH26" s="81">
        <v>-1</v>
      </c>
      <c r="BI26" s="117">
        <v>0</v>
      </c>
      <c r="BJ26" s="79">
        <v>8.9</v>
      </c>
      <c r="BK26" s="79">
        <v>0</v>
      </c>
      <c r="BL26" s="83">
        <v>0</v>
      </c>
      <c r="BM26" s="291">
        <v>-1</v>
      </c>
      <c r="BN26" s="117">
        <v>0</v>
      </c>
      <c r="BO26" s="81">
        <v>25.1</v>
      </c>
      <c r="BP26" s="81">
        <v>0</v>
      </c>
      <c r="BQ26" s="81">
        <v>15.1</v>
      </c>
      <c r="BR26" s="81">
        <v>-1</v>
      </c>
      <c r="BS26" s="117">
        <v>0</v>
      </c>
      <c r="BT26" s="79">
        <v>8.6999999999999993</v>
      </c>
      <c r="BU26" s="79">
        <v>0</v>
      </c>
      <c r="BV26" s="83">
        <v>0</v>
      </c>
      <c r="BW26" s="291">
        <v>-1</v>
      </c>
      <c r="BX26" s="117">
        <v>0</v>
      </c>
      <c r="BY26" s="81">
        <v>0</v>
      </c>
      <c r="BZ26" s="81">
        <v>0</v>
      </c>
      <c r="CA26" s="81">
        <v>0</v>
      </c>
      <c r="CB26" s="81">
        <v>-1</v>
      </c>
      <c r="CC26" s="117">
        <v>0</v>
      </c>
      <c r="CD26" s="79">
        <v>0</v>
      </c>
      <c r="CE26" s="79">
        <v>0</v>
      </c>
      <c r="CF26" s="83">
        <v>0</v>
      </c>
      <c r="CG26" s="291">
        <v>-1</v>
      </c>
      <c r="CI26" s="79" t="s">
        <v>363</v>
      </c>
      <c r="CM26" s="79" t="s">
        <v>208</v>
      </c>
      <c r="CO26" s="79" t="s">
        <v>386</v>
      </c>
      <c r="CP26" s="79" t="s">
        <v>439</v>
      </c>
      <c r="CQ26" s="83">
        <v>2</v>
      </c>
      <c r="CR26" s="84">
        <v>10.15</v>
      </c>
      <c r="CS26" s="84">
        <v>1</v>
      </c>
      <c r="CT26" s="83">
        <v>1</v>
      </c>
      <c r="CU26" s="291">
        <v>1</v>
      </c>
      <c r="CW26" s="1" t="s">
        <v>479</v>
      </c>
      <c r="CX26" s="1" t="s">
        <v>486</v>
      </c>
      <c r="CY26" s="1" t="s">
        <v>490</v>
      </c>
      <c r="CZ26" s="233"/>
    </row>
    <row r="27" spans="1:104" x14ac:dyDescent="0.25">
      <c r="A27" s="113" t="s">
        <v>165</v>
      </c>
      <c r="B27" s="291">
        <v>2</v>
      </c>
      <c r="C27" s="114" t="s">
        <v>222</v>
      </c>
      <c r="D27" s="114" t="s">
        <v>214</v>
      </c>
      <c r="E27" s="185">
        <f t="shared" si="0"/>
        <v>7</v>
      </c>
      <c r="F27" s="290">
        <v>7.7</v>
      </c>
      <c r="G27" s="290">
        <v>7.3</v>
      </c>
      <c r="H27" s="290">
        <v>7.4</v>
      </c>
      <c r="I27" s="290">
        <v>7.4</v>
      </c>
      <c r="J27" s="290">
        <v>9.9</v>
      </c>
      <c r="K27" s="290">
        <v>9.9</v>
      </c>
      <c r="L27" s="292">
        <v>9.9</v>
      </c>
      <c r="M27" s="290">
        <v>-1E-4</v>
      </c>
      <c r="N27" s="292">
        <v>14.8</v>
      </c>
      <c r="O27" s="290">
        <v>-1E-4</v>
      </c>
      <c r="P27" s="292">
        <v>8.8699999999999992</v>
      </c>
      <c r="Q27" s="290">
        <v>-1E-4</v>
      </c>
      <c r="R27" s="292">
        <v>33.57</v>
      </c>
      <c r="S27" s="291">
        <v>2</v>
      </c>
      <c r="U27" s="290">
        <v>8</v>
      </c>
      <c r="V27" s="290">
        <v>7.6</v>
      </c>
      <c r="W27" s="290">
        <v>7.7</v>
      </c>
      <c r="X27" s="290">
        <v>7.3</v>
      </c>
      <c r="Y27" s="290">
        <v>9.9</v>
      </c>
      <c r="Z27" s="290">
        <v>9.9</v>
      </c>
      <c r="AA27" s="292">
        <v>9.9</v>
      </c>
      <c r="AB27" s="290">
        <v>-1E-4</v>
      </c>
      <c r="AC27" s="292">
        <v>15.3</v>
      </c>
      <c r="AD27" s="290">
        <v>-1E-4</v>
      </c>
      <c r="AE27" s="292">
        <v>8.91</v>
      </c>
      <c r="AF27" s="290">
        <v>-1E-4</v>
      </c>
      <c r="AG27" s="292">
        <v>34.11</v>
      </c>
      <c r="AI27" s="293">
        <v>67.680000000000007</v>
      </c>
      <c r="AJ27" s="291">
        <v>2</v>
      </c>
      <c r="AL27" s="290"/>
      <c r="AM27" s="290"/>
      <c r="AN27" s="290"/>
      <c r="AO27" s="290"/>
      <c r="AP27" s="290"/>
      <c r="AQ27" s="290"/>
      <c r="AR27" s="292"/>
      <c r="AS27" s="290"/>
      <c r="AT27" s="292"/>
      <c r="AU27" s="290"/>
      <c r="AV27" s="292"/>
      <c r="AW27" s="290"/>
      <c r="AX27" s="292"/>
      <c r="AZ27" s="292">
        <v>67.680000000000007</v>
      </c>
      <c r="BA27" s="291">
        <v>2</v>
      </c>
      <c r="BC27" s="291">
        <v>-1</v>
      </c>
      <c r="BE27" s="153">
        <v>24.7</v>
      </c>
      <c r="BF27" s="81">
        <v>0</v>
      </c>
      <c r="BG27" s="81">
        <v>14.9</v>
      </c>
      <c r="BH27" s="81">
        <v>-1</v>
      </c>
      <c r="BI27" s="117">
        <v>0</v>
      </c>
      <c r="BJ27" s="79">
        <v>8.9</v>
      </c>
      <c r="BK27" s="79">
        <v>0</v>
      </c>
      <c r="BL27" s="83">
        <v>0</v>
      </c>
      <c r="BM27" s="291">
        <v>-1</v>
      </c>
      <c r="BN27" s="117">
        <v>0</v>
      </c>
      <c r="BO27" s="81">
        <v>25.2</v>
      </c>
      <c r="BP27" s="81">
        <v>0</v>
      </c>
      <c r="BQ27" s="81">
        <v>15.3</v>
      </c>
      <c r="BR27" s="81">
        <v>-1</v>
      </c>
      <c r="BS27" s="117">
        <v>0</v>
      </c>
      <c r="BT27" s="79">
        <v>8.9</v>
      </c>
      <c r="BU27" s="79">
        <v>0</v>
      </c>
      <c r="BV27" s="83">
        <v>0</v>
      </c>
      <c r="BW27" s="291">
        <v>-1</v>
      </c>
      <c r="BX27" s="117">
        <v>0</v>
      </c>
      <c r="BY27" s="81">
        <v>0</v>
      </c>
      <c r="BZ27" s="81">
        <v>0</v>
      </c>
      <c r="CA27" s="81">
        <v>0</v>
      </c>
      <c r="CB27" s="81">
        <v>-1</v>
      </c>
      <c r="CC27" s="117">
        <v>0</v>
      </c>
      <c r="CD27" s="79">
        <v>0</v>
      </c>
      <c r="CE27" s="79">
        <v>0</v>
      </c>
      <c r="CF27" s="83">
        <v>0</v>
      </c>
      <c r="CG27" s="291">
        <v>-1</v>
      </c>
      <c r="CI27" s="79" t="s">
        <v>363</v>
      </c>
      <c r="CM27" s="79" t="s">
        <v>214</v>
      </c>
      <c r="CO27" s="79" t="s">
        <v>386</v>
      </c>
      <c r="CP27" s="79" t="s">
        <v>439</v>
      </c>
      <c r="CQ27" s="83">
        <v>2</v>
      </c>
      <c r="CR27" s="84">
        <v>10.15</v>
      </c>
      <c r="CS27" s="84">
        <v>2</v>
      </c>
      <c r="CT27" s="83">
        <v>1</v>
      </c>
      <c r="CU27" s="291">
        <v>2</v>
      </c>
      <c r="CW27" s="1" t="s">
        <v>479</v>
      </c>
      <c r="CX27" s="1" t="s">
        <v>486</v>
      </c>
      <c r="CY27" s="1" t="s">
        <v>490</v>
      </c>
      <c r="CZ27" s="233"/>
    </row>
    <row r="28" spans="1:104" x14ac:dyDescent="0.25">
      <c r="B28" s="291"/>
      <c r="F28" s="290"/>
      <c r="G28" s="290"/>
      <c r="H28" s="290"/>
      <c r="I28" s="290"/>
      <c r="J28" s="290"/>
      <c r="K28" s="290"/>
      <c r="L28" s="292"/>
      <c r="M28" s="290"/>
      <c r="N28" s="292"/>
      <c r="O28" s="290"/>
      <c r="P28" s="292"/>
      <c r="Q28" s="290"/>
      <c r="R28" s="292"/>
      <c r="S28" s="291"/>
      <c r="U28" s="290"/>
      <c r="V28" s="290"/>
      <c r="W28" s="290"/>
      <c r="X28" s="290"/>
      <c r="Y28" s="290"/>
      <c r="Z28" s="290"/>
      <c r="AA28" s="292"/>
      <c r="AB28" s="290"/>
      <c r="AC28" s="292"/>
      <c r="AD28" s="290"/>
      <c r="AE28" s="292"/>
      <c r="AF28" s="290"/>
      <c r="AG28" s="292"/>
      <c r="AI28" s="293"/>
      <c r="AJ28" s="291"/>
      <c r="AL28" s="290"/>
      <c r="AM28" s="290"/>
      <c r="AN28" s="290"/>
      <c r="AO28" s="290"/>
      <c r="AP28" s="290"/>
      <c r="AQ28" s="290"/>
      <c r="AR28" s="292"/>
      <c r="AS28" s="290"/>
      <c r="AT28" s="292"/>
      <c r="AU28" s="290"/>
      <c r="AV28" s="292"/>
      <c r="AW28" s="290"/>
      <c r="AX28" s="292"/>
      <c r="AZ28" s="292"/>
      <c r="BA28" s="291"/>
      <c r="BC28" s="291"/>
      <c r="BM28" s="291"/>
      <c r="BW28" s="291"/>
      <c r="CG28" s="291"/>
      <c r="CU28" s="291"/>
      <c r="CZ28" s="233"/>
    </row>
    <row r="29" spans="1:104" x14ac:dyDescent="0.25">
      <c r="A29" s="113" t="s">
        <v>164</v>
      </c>
      <c r="B29" s="291">
        <v>1</v>
      </c>
      <c r="C29" s="114" t="s">
        <v>218</v>
      </c>
      <c r="D29" s="114" t="s">
        <v>203</v>
      </c>
      <c r="E29" s="185">
        <f>IFERROR(IF($B29&gt;0,VLOOKUP($B29,PosnPointsTRA,2,FALSE),0),0)</f>
        <v>8</v>
      </c>
      <c r="F29" s="290">
        <v>6.8</v>
      </c>
      <c r="G29" s="290">
        <v>6.2</v>
      </c>
      <c r="H29" s="290">
        <v>6.5</v>
      </c>
      <c r="I29" s="290">
        <v>6.3</v>
      </c>
      <c r="J29" s="290">
        <v>8.9</v>
      </c>
      <c r="K29" s="290">
        <v>8.9</v>
      </c>
      <c r="L29" s="292">
        <v>8.9</v>
      </c>
      <c r="M29" s="290">
        <v>-1E-4</v>
      </c>
      <c r="N29" s="292">
        <v>12.8</v>
      </c>
      <c r="O29" s="290">
        <v>-1E-4</v>
      </c>
      <c r="P29" s="292">
        <v>6.53</v>
      </c>
      <c r="Q29" s="290">
        <v>-1E-4</v>
      </c>
      <c r="R29" s="292">
        <v>28.23</v>
      </c>
      <c r="S29" s="291">
        <v>2</v>
      </c>
      <c r="U29" s="290">
        <v>7.4</v>
      </c>
      <c r="V29" s="290">
        <v>6.9</v>
      </c>
      <c r="W29" s="290">
        <v>6.9</v>
      </c>
      <c r="X29" s="290">
        <v>6.8</v>
      </c>
      <c r="Y29" s="290">
        <v>9.8000000000000007</v>
      </c>
      <c r="Z29" s="290">
        <v>9.8000000000000007</v>
      </c>
      <c r="AA29" s="292">
        <v>9.8000000000000007</v>
      </c>
      <c r="AB29" s="290">
        <v>-1E-4</v>
      </c>
      <c r="AC29" s="292">
        <v>13.8</v>
      </c>
      <c r="AD29" s="290">
        <v>-1E-4</v>
      </c>
      <c r="AE29" s="292">
        <v>7.39</v>
      </c>
      <c r="AF29" s="290">
        <v>-1E-4</v>
      </c>
      <c r="AG29" s="292">
        <v>30.99</v>
      </c>
      <c r="AH29" s="119"/>
      <c r="AI29" s="293">
        <v>59.22</v>
      </c>
      <c r="AJ29" s="291">
        <v>1</v>
      </c>
      <c r="AL29" s="290"/>
      <c r="AM29" s="290"/>
      <c r="AN29" s="290"/>
      <c r="AO29" s="290"/>
      <c r="AP29" s="290"/>
      <c r="AQ29" s="290"/>
      <c r="AR29" s="292"/>
      <c r="AS29" s="290"/>
      <c r="AT29" s="292"/>
      <c r="AU29" s="290"/>
      <c r="AV29" s="292"/>
      <c r="AW29" s="290"/>
      <c r="AX29" s="292"/>
      <c r="AZ29" s="292">
        <v>59.22</v>
      </c>
      <c r="BA29" s="291">
        <v>1</v>
      </c>
      <c r="BC29" s="291">
        <v>-1</v>
      </c>
      <c r="BE29" s="153">
        <v>21.7</v>
      </c>
      <c r="BF29" s="81">
        <v>0</v>
      </c>
      <c r="BG29" s="81">
        <v>12.9</v>
      </c>
      <c r="BH29" s="81">
        <v>-1</v>
      </c>
      <c r="BI29" s="117">
        <v>0</v>
      </c>
      <c r="BJ29" s="79">
        <v>6.5</v>
      </c>
      <c r="BK29" s="79">
        <v>0</v>
      </c>
      <c r="BL29" s="83">
        <v>0</v>
      </c>
      <c r="BM29" s="291">
        <v>9</v>
      </c>
      <c r="BN29" s="117">
        <v>0</v>
      </c>
      <c r="BO29" s="81">
        <v>23.6</v>
      </c>
      <c r="BP29" s="81">
        <v>0</v>
      </c>
      <c r="BQ29" s="81">
        <v>14</v>
      </c>
      <c r="BR29" s="81">
        <v>-1</v>
      </c>
      <c r="BS29" s="117">
        <v>0</v>
      </c>
      <c r="BT29" s="79">
        <v>7.4</v>
      </c>
      <c r="BU29" s="79">
        <v>0</v>
      </c>
      <c r="BV29" s="83">
        <v>0</v>
      </c>
      <c r="BW29" s="291">
        <v>-1</v>
      </c>
      <c r="BX29" s="117">
        <v>0</v>
      </c>
      <c r="BY29" s="81">
        <v>0</v>
      </c>
      <c r="BZ29" s="81">
        <v>0</v>
      </c>
      <c r="CA29" s="81">
        <v>0</v>
      </c>
      <c r="CB29" s="81">
        <v>-1</v>
      </c>
      <c r="CC29" s="117">
        <v>0</v>
      </c>
      <c r="CD29" s="79">
        <v>0</v>
      </c>
      <c r="CE29" s="79">
        <v>0</v>
      </c>
      <c r="CF29" s="83">
        <v>0</v>
      </c>
      <c r="CG29" s="291">
        <v>-1</v>
      </c>
      <c r="CM29" s="79" t="s">
        <v>203</v>
      </c>
      <c r="CO29" s="79" t="s">
        <v>385</v>
      </c>
      <c r="CP29" s="79" t="s">
        <v>438</v>
      </c>
      <c r="CQ29" s="83">
        <v>2</v>
      </c>
      <c r="CR29" s="84">
        <v>10.15</v>
      </c>
      <c r="CS29" s="84">
        <v>3</v>
      </c>
      <c r="CT29" s="83">
        <v>1</v>
      </c>
      <c r="CU29" s="291">
        <v>1</v>
      </c>
      <c r="CW29" s="1" t="s">
        <v>479</v>
      </c>
      <c r="CX29" s="1" t="s">
        <v>489</v>
      </c>
      <c r="CY29" s="1" t="s">
        <v>487</v>
      </c>
      <c r="CZ29" s="233"/>
    </row>
    <row r="30" spans="1:104" x14ac:dyDescent="0.25">
      <c r="A30" s="113" t="s">
        <v>164</v>
      </c>
      <c r="B30" s="291">
        <v>2</v>
      </c>
      <c r="C30" s="114" t="s">
        <v>219</v>
      </c>
      <c r="D30" s="114" t="s">
        <v>203</v>
      </c>
      <c r="E30" s="185">
        <f>IFERROR(IF($B30&gt;0,VLOOKUP($B30,PosnPointsTRA,2,FALSE),0),0)</f>
        <v>7</v>
      </c>
      <c r="F30" s="290">
        <v>7.2</v>
      </c>
      <c r="G30" s="290">
        <v>6.7</v>
      </c>
      <c r="H30" s="290">
        <v>6.7</v>
      </c>
      <c r="I30" s="290">
        <v>6.8</v>
      </c>
      <c r="J30" s="290">
        <v>9.8000000000000007</v>
      </c>
      <c r="K30" s="290">
        <v>9.8000000000000007</v>
      </c>
      <c r="L30" s="292">
        <v>9.8000000000000007</v>
      </c>
      <c r="M30" s="290">
        <v>-1E-4</v>
      </c>
      <c r="N30" s="292">
        <v>13.5</v>
      </c>
      <c r="O30" s="290">
        <v>-1E-4</v>
      </c>
      <c r="P30" s="292">
        <v>7.39</v>
      </c>
      <c r="Q30" s="290">
        <v>-1E-4</v>
      </c>
      <c r="R30" s="292">
        <v>30.69</v>
      </c>
      <c r="S30" s="291">
        <v>1</v>
      </c>
      <c r="U30" s="290">
        <v>6.3</v>
      </c>
      <c r="V30" s="290">
        <v>6</v>
      </c>
      <c r="W30" s="290">
        <v>6.5</v>
      </c>
      <c r="X30" s="290">
        <v>6</v>
      </c>
      <c r="Y30" s="290">
        <v>8.8000000000000007</v>
      </c>
      <c r="Z30" s="290">
        <v>8.8000000000000007</v>
      </c>
      <c r="AA30" s="292">
        <v>8.8000000000000007</v>
      </c>
      <c r="AB30" s="290">
        <v>-1E-4</v>
      </c>
      <c r="AC30" s="292">
        <v>12.3</v>
      </c>
      <c r="AD30" s="290">
        <v>-1E-4</v>
      </c>
      <c r="AE30" s="292">
        <v>6.77</v>
      </c>
      <c r="AF30" s="290">
        <v>-1E-4</v>
      </c>
      <c r="AG30" s="292">
        <v>27.87</v>
      </c>
      <c r="AI30" s="293">
        <v>58.56</v>
      </c>
      <c r="AJ30" s="291">
        <v>2</v>
      </c>
      <c r="AL30" s="290"/>
      <c r="AM30" s="290"/>
      <c r="AN30" s="290"/>
      <c r="AO30" s="290"/>
      <c r="AP30" s="290"/>
      <c r="AQ30" s="290"/>
      <c r="AR30" s="292"/>
      <c r="AS30" s="290"/>
      <c r="AT30" s="292"/>
      <c r="AU30" s="290"/>
      <c r="AV30" s="292"/>
      <c r="AW30" s="290"/>
      <c r="AX30" s="292"/>
      <c r="AZ30" s="292">
        <v>58.56</v>
      </c>
      <c r="BA30" s="291">
        <v>2</v>
      </c>
      <c r="BC30" s="291">
        <v>-1</v>
      </c>
      <c r="BE30" s="153">
        <v>23.3</v>
      </c>
      <c r="BF30" s="81">
        <v>0</v>
      </c>
      <c r="BG30" s="81">
        <v>13.6</v>
      </c>
      <c r="BH30" s="81">
        <v>-1</v>
      </c>
      <c r="BI30" s="117">
        <v>0</v>
      </c>
      <c r="BJ30" s="79">
        <v>7.4</v>
      </c>
      <c r="BK30" s="79">
        <v>0</v>
      </c>
      <c r="BL30" s="83">
        <v>0</v>
      </c>
      <c r="BM30" s="291">
        <v>-1</v>
      </c>
      <c r="BN30" s="117">
        <v>0</v>
      </c>
      <c r="BO30" s="81">
        <v>21.1</v>
      </c>
      <c r="BP30" s="81">
        <v>0</v>
      </c>
      <c r="BQ30" s="81">
        <v>12.4</v>
      </c>
      <c r="BR30" s="81">
        <v>-1</v>
      </c>
      <c r="BS30" s="117">
        <v>0</v>
      </c>
      <c r="BT30" s="79">
        <v>6.8</v>
      </c>
      <c r="BU30" s="79">
        <v>0</v>
      </c>
      <c r="BV30" s="83">
        <v>0</v>
      </c>
      <c r="BW30" s="291">
        <v>9</v>
      </c>
      <c r="BX30" s="117">
        <v>0</v>
      </c>
      <c r="BY30" s="81">
        <v>0</v>
      </c>
      <c r="BZ30" s="81">
        <v>0</v>
      </c>
      <c r="CA30" s="81">
        <v>0</v>
      </c>
      <c r="CB30" s="81">
        <v>-1</v>
      </c>
      <c r="CC30" s="117">
        <v>0</v>
      </c>
      <c r="CD30" s="79">
        <v>0</v>
      </c>
      <c r="CE30" s="79">
        <v>0</v>
      </c>
      <c r="CF30" s="83">
        <v>0</v>
      </c>
      <c r="CG30" s="291">
        <v>-1</v>
      </c>
      <c r="CM30" s="79" t="s">
        <v>203</v>
      </c>
      <c r="CO30" s="79" t="s">
        <v>385</v>
      </c>
      <c r="CP30" s="79" t="s">
        <v>438</v>
      </c>
      <c r="CQ30" s="83">
        <v>2</v>
      </c>
      <c r="CR30" s="84">
        <v>10.15</v>
      </c>
      <c r="CS30" s="84">
        <v>1</v>
      </c>
      <c r="CT30" s="83">
        <v>1</v>
      </c>
      <c r="CU30" s="291">
        <v>2</v>
      </c>
      <c r="CW30" s="1" t="s">
        <v>479</v>
      </c>
      <c r="CX30" s="1" t="s">
        <v>489</v>
      </c>
      <c r="CY30" s="1" t="s">
        <v>487</v>
      </c>
      <c r="CZ30" s="233"/>
    </row>
    <row r="31" spans="1:104" x14ac:dyDescent="0.25">
      <c r="A31" s="113" t="s">
        <v>166</v>
      </c>
      <c r="B31" s="291">
        <v>3</v>
      </c>
      <c r="C31" s="114" t="s">
        <v>223</v>
      </c>
      <c r="D31" s="114" t="s">
        <v>214</v>
      </c>
      <c r="E31" s="185">
        <f t="shared" si="0"/>
        <v>6</v>
      </c>
      <c r="F31" s="290">
        <v>-1E-4</v>
      </c>
      <c r="G31" s="290">
        <v>-1E-4</v>
      </c>
      <c r="H31" s="290">
        <v>-1E-4</v>
      </c>
      <c r="I31" s="290">
        <v>-1E-4</v>
      </c>
      <c r="J31" s="290">
        <v>-1E-4</v>
      </c>
      <c r="K31" s="290">
        <v>-1E-4</v>
      </c>
      <c r="L31" s="292">
        <v>-1E-4</v>
      </c>
      <c r="M31" s="290">
        <v>-1E-4</v>
      </c>
      <c r="N31" s="292">
        <v>-1E-4</v>
      </c>
      <c r="O31" s="290">
        <v>-1E-4</v>
      </c>
      <c r="P31" s="292">
        <v>-1E-4</v>
      </c>
      <c r="Q31" s="290">
        <v>-1E-4</v>
      </c>
      <c r="R31" s="292">
        <v>-1E-4</v>
      </c>
      <c r="S31" s="291">
        <v>-1E-4</v>
      </c>
      <c r="U31" s="290">
        <v>-1E-4</v>
      </c>
      <c r="V31" s="290">
        <v>-1E-4</v>
      </c>
      <c r="W31" s="290">
        <v>-1E-4</v>
      </c>
      <c r="X31" s="290">
        <v>-1E-4</v>
      </c>
      <c r="Y31" s="290">
        <v>-1E-4</v>
      </c>
      <c r="Z31" s="290">
        <v>-1E-4</v>
      </c>
      <c r="AA31" s="292">
        <v>-1E-4</v>
      </c>
      <c r="AB31" s="290">
        <v>-1E-4</v>
      </c>
      <c r="AC31" s="292">
        <v>-1E-4</v>
      </c>
      <c r="AD31" s="290">
        <v>-1E-4</v>
      </c>
      <c r="AE31" s="292">
        <v>-1E-4</v>
      </c>
      <c r="AF31" s="290">
        <v>-1E-4</v>
      </c>
      <c r="AG31" s="292">
        <v>-1E-4</v>
      </c>
      <c r="AI31" s="293">
        <v>-1E-4</v>
      </c>
      <c r="AJ31" s="291">
        <v>-1E-4</v>
      </c>
      <c r="AL31" s="290"/>
      <c r="AM31" s="290"/>
      <c r="AN31" s="290"/>
      <c r="AO31" s="290"/>
      <c r="AP31" s="290"/>
      <c r="AQ31" s="290"/>
      <c r="AR31" s="292"/>
      <c r="AS31" s="290"/>
      <c r="AT31" s="292"/>
      <c r="AU31" s="290"/>
      <c r="AV31" s="292"/>
      <c r="AW31" s="290"/>
      <c r="AX31" s="292"/>
      <c r="AZ31" s="292">
        <v>-1E-4</v>
      </c>
      <c r="BA31" s="291">
        <v>-1E-4</v>
      </c>
      <c r="BC31" s="291">
        <v>-1</v>
      </c>
      <c r="BE31" s="153">
        <v>0</v>
      </c>
      <c r="BF31" s="81">
        <v>0</v>
      </c>
      <c r="BG31" s="81">
        <v>0</v>
      </c>
      <c r="BH31" s="81">
        <v>-1</v>
      </c>
      <c r="BI31" s="117">
        <v>0</v>
      </c>
      <c r="BJ31" s="79">
        <v>0</v>
      </c>
      <c r="BK31" s="79">
        <v>0</v>
      </c>
      <c r="BL31" s="83">
        <v>0</v>
      </c>
      <c r="BM31" s="291">
        <v>-1</v>
      </c>
      <c r="BN31" s="117">
        <v>0</v>
      </c>
      <c r="BO31" s="81">
        <v>0</v>
      </c>
      <c r="BP31" s="81">
        <v>0</v>
      </c>
      <c r="BQ31" s="81">
        <v>0</v>
      </c>
      <c r="BR31" s="81">
        <v>-1</v>
      </c>
      <c r="BS31" s="117">
        <v>0</v>
      </c>
      <c r="BT31" s="79">
        <v>0</v>
      </c>
      <c r="BU31" s="79">
        <v>0</v>
      </c>
      <c r="BV31" s="83">
        <v>0</v>
      </c>
      <c r="BW31" s="291">
        <v>-1</v>
      </c>
      <c r="BX31" s="117">
        <v>0</v>
      </c>
      <c r="BY31" s="81">
        <v>0</v>
      </c>
      <c r="BZ31" s="81">
        <v>0</v>
      </c>
      <c r="CA31" s="81">
        <v>0</v>
      </c>
      <c r="CB31" s="81">
        <v>-1</v>
      </c>
      <c r="CC31" s="117">
        <v>0</v>
      </c>
      <c r="CD31" s="79">
        <v>0</v>
      </c>
      <c r="CE31" s="79">
        <v>0</v>
      </c>
      <c r="CF31" s="83">
        <v>0</v>
      </c>
      <c r="CG31" s="291">
        <v>-1</v>
      </c>
      <c r="CM31" s="79" t="s">
        <v>214</v>
      </c>
      <c r="CO31" s="79" t="s">
        <v>387</v>
      </c>
      <c r="CP31" s="79" t="s">
        <v>440</v>
      </c>
      <c r="CQ31" s="83">
        <v>2</v>
      </c>
      <c r="CR31" s="84">
        <v>10.15</v>
      </c>
      <c r="CS31" s="84">
        <v>1</v>
      </c>
      <c r="CT31" s="83">
        <v>1</v>
      </c>
      <c r="CU31" s="291">
        <v>-1</v>
      </c>
      <c r="CW31" s="1" t="s">
        <v>479</v>
      </c>
      <c r="CX31" s="1" t="s">
        <v>489</v>
      </c>
      <c r="CY31" s="1" t="s">
        <v>490</v>
      </c>
      <c r="CZ31" s="233"/>
    </row>
    <row r="32" spans="1:104" x14ac:dyDescent="0.25">
      <c r="B32" s="291"/>
      <c r="F32" s="290"/>
      <c r="G32" s="290"/>
      <c r="H32" s="290"/>
      <c r="I32" s="290"/>
      <c r="J32" s="290"/>
      <c r="K32" s="290"/>
      <c r="L32" s="292"/>
      <c r="M32" s="290"/>
      <c r="N32" s="292"/>
      <c r="O32" s="290"/>
      <c r="P32" s="292"/>
      <c r="Q32" s="290"/>
      <c r="R32" s="292"/>
      <c r="S32" s="291"/>
      <c r="U32" s="290"/>
      <c r="V32" s="290"/>
      <c r="W32" s="290"/>
      <c r="X32" s="290"/>
      <c r="Y32" s="290"/>
      <c r="Z32" s="290"/>
      <c r="AA32" s="292"/>
      <c r="AB32" s="290"/>
      <c r="AC32" s="292"/>
      <c r="AD32" s="290"/>
      <c r="AE32" s="292"/>
      <c r="AF32" s="290"/>
      <c r="AG32" s="292"/>
      <c r="AI32" s="293"/>
      <c r="AJ32" s="291"/>
      <c r="AL32" s="290"/>
      <c r="AM32" s="290"/>
      <c r="AN32" s="290"/>
      <c r="AO32" s="290"/>
      <c r="AP32" s="290"/>
      <c r="AQ32" s="290"/>
      <c r="AR32" s="292"/>
      <c r="AS32" s="290"/>
      <c r="AT32" s="292"/>
      <c r="AU32" s="290"/>
      <c r="AV32" s="292"/>
      <c r="AW32" s="290"/>
      <c r="AX32" s="292"/>
      <c r="AZ32" s="292"/>
      <c r="BA32" s="291"/>
      <c r="BC32" s="291"/>
      <c r="BM32" s="291"/>
      <c r="BW32" s="291"/>
      <c r="CG32" s="291"/>
      <c r="CU32" s="291"/>
      <c r="CZ32" s="233"/>
    </row>
    <row r="33" spans="1:104" x14ac:dyDescent="0.25">
      <c r="A33" s="113" t="s">
        <v>167</v>
      </c>
      <c r="B33" s="291">
        <v>1</v>
      </c>
      <c r="C33" s="114" t="s">
        <v>224</v>
      </c>
      <c r="D33" s="114" t="s">
        <v>214</v>
      </c>
      <c r="E33" s="185">
        <f t="shared" si="0"/>
        <v>8</v>
      </c>
      <c r="F33" s="290">
        <v>8.4</v>
      </c>
      <c r="G33" s="290">
        <v>7.4</v>
      </c>
      <c r="H33" s="290">
        <v>7.8</v>
      </c>
      <c r="I33" s="290">
        <v>7.6</v>
      </c>
      <c r="J33" s="290">
        <v>10</v>
      </c>
      <c r="K33" s="290">
        <v>10</v>
      </c>
      <c r="L33" s="292">
        <v>10</v>
      </c>
      <c r="M33" s="290">
        <v>-1E-4</v>
      </c>
      <c r="N33" s="292">
        <v>15.4</v>
      </c>
      <c r="O33" s="290">
        <v>-1E-4</v>
      </c>
      <c r="P33" s="292">
        <v>10.17</v>
      </c>
      <c r="Q33" s="290">
        <v>-1E-4</v>
      </c>
      <c r="R33" s="292">
        <v>35.57</v>
      </c>
      <c r="S33" s="291">
        <v>1</v>
      </c>
      <c r="U33" s="290">
        <v>8.5</v>
      </c>
      <c r="V33" s="290">
        <v>8</v>
      </c>
      <c r="W33" s="290">
        <v>8</v>
      </c>
      <c r="X33" s="290">
        <v>7.9</v>
      </c>
      <c r="Y33" s="290">
        <v>10</v>
      </c>
      <c r="Z33" s="290">
        <v>10</v>
      </c>
      <c r="AA33" s="292">
        <v>10</v>
      </c>
      <c r="AB33" s="290">
        <v>-1E-4</v>
      </c>
      <c r="AC33" s="292">
        <v>16</v>
      </c>
      <c r="AD33" s="290">
        <v>-1E-4</v>
      </c>
      <c r="AE33" s="292">
        <v>10.67</v>
      </c>
      <c r="AF33" s="290">
        <v>-1E-4</v>
      </c>
      <c r="AG33" s="292">
        <v>36.67</v>
      </c>
      <c r="AI33" s="293">
        <v>72.239999999999995</v>
      </c>
      <c r="AJ33" s="291">
        <v>1</v>
      </c>
      <c r="AL33" s="290"/>
      <c r="AM33" s="290"/>
      <c r="AN33" s="290"/>
      <c r="AO33" s="290"/>
      <c r="AP33" s="290"/>
      <c r="AQ33" s="290"/>
      <c r="AR33" s="292"/>
      <c r="AS33" s="290"/>
      <c r="AT33" s="292"/>
      <c r="AU33" s="290"/>
      <c r="AV33" s="292"/>
      <c r="AW33" s="290"/>
      <c r="AX33" s="292"/>
      <c r="AZ33" s="292">
        <v>72.239999999999995</v>
      </c>
      <c r="BA33" s="291">
        <v>1</v>
      </c>
      <c r="BC33" s="291">
        <v>-1</v>
      </c>
      <c r="BE33" s="153">
        <v>25.4</v>
      </c>
      <c r="BF33" s="81">
        <v>0</v>
      </c>
      <c r="BG33" s="81">
        <v>15.4</v>
      </c>
      <c r="BH33" s="81">
        <v>-1</v>
      </c>
      <c r="BI33" s="117">
        <v>0</v>
      </c>
      <c r="BJ33" s="79">
        <v>10.199999999999999</v>
      </c>
      <c r="BK33" s="79">
        <v>0</v>
      </c>
      <c r="BL33" s="83">
        <v>0</v>
      </c>
      <c r="BM33" s="291">
        <v>-1</v>
      </c>
      <c r="BN33" s="117">
        <v>0</v>
      </c>
      <c r="BO33" s="81">
        <v>26</v>
      </c>
      <c r="BP33" s="81">
        <v>0</v>
      </c>
      <c r="BQ33" s="81">
        <v>16.3</v>
      </c>
      <c r="BR33" s="81">
        <v>-1</v>
      </c>
      <c r="BS33" s="117">
        <v>0</v>
      </c>
      <c r="BT33" s="79">
        <v>10.7</v>
      </c>
      <c r="BU33" s="79">
        <v>0</v>
      </c>
      <c r="BV33" s="83">
        <v>0</v>
      </c>
      <c r="BW33" s="291">
        <v>-1</v>
      </c>
      <c r="BX33" s="117">
        <v>0</v>
      </c>
      <c r="BY33" s="81">
        <v>0</v>
      </c>
      <c r="BZ33" s="81">
        <v>0</v>
      </c>
      <c r="CA33" s="81">
        <v>0</v>
      </c>
      <c r="CB33" s="81">
        <v>-1</v>
      </c>
      <c r="CC33" s="117">
        <v>0</v>
      </c>
      <c r="CD33" s="79">
        <v>0</v>
      </c>
      <c r="CE33" s="79">
        <v>0</v>
      </c>
      <c r="CF33" s="83">
        <v>0</v>
      </c>
      <c r="CG33" s="291">
        <v>-1</v>
      </c>
      <c r="CI33" s="79" t="s">
        <v>363</v>
      </c>
      <c r="CM33" s="79" t="s">
        <v>214</v>
      </c>
      <c r="CO33" s="79" t="s">
        <v>388</v>
      </c>
      <c r="CP33" s="79" t="s">
        <v>441</v>
      </c>
      <c r="CQ33" s="83">
        <v>2</v>
      </c>
      <c r="CR33" s="84">
        <v>9</v>
      </c>
      <c r="CS33" s="84">
        <v>4</v>
      </c>
      <c r="CT33" s="83">
        <v>1</v>
      </c>
      <c r="CU33" s="291">
        <v>1</v>
      </c>
      <c r="CW33" s="1" t="s">
        <v>479</v>
      </c>
      <c r="CX33" s="1" t="s">
        <v>486</v>
      </c>
      <c r="CY33" s="1" t="s">
        <v>491</v>
      </c>
      <c r="CZ33" s="233"/>
    </row>
    <row r="34" spans="1:104" x14ac:dyDescent="0.25">
      <c r="A34" s="113" t="s">
        <v>167</v>
      </c>
      <c r="B34" s="291">
        <v>2</v>
      </c>
      <c r="C34" s="114" t="s">
        <v>225</v>
      </c>
      <c r="D34" s="114" t="s">
        <v>217</v>
      </c>
      <c r="E34" s="185">
        <f t="shared" si="0"/>
        <v>7</v>
      </c>
      <c r="F34" s="290">
        <v>7.6</v>
      </c>
      <c r="G34" s="290">
        <v>7.4</v>
      </c>
      <c r="H34" s="290">
        <v>7.4</v>
      </c>
      <c r="I34" s="290">
        <v>8</v>
      </c>
      <c r="J34" s="290">
        <v>9.6</v>
      </c>
      <c r="K34" s="290">
        <v>9.6</v>
      </c>
      <c r="L34" s="292">
        <v>9.6</v>
      </c>
      <c r="M34" s="290">
        <v>-1E-4</v>
      </c>
      <c r="N34" s="292">
        <v>15</v>
      </c>
      <c r="O34" s="290">
        <v>-1E-4</v>
      </c>
      <c r="P34" s="292">
        <v>10.7</v>
      </c>
      <c r="Q34" s="290">
        <v>-1E-4</v>
      </c>
      <c r="R34" s="292">
        <v>35.299999999999997</v>
      </c>
      <c r="S34" s="291">
        <v>2</v>
      </c>
      <c r="U34" s="290">
        <v>7.4</v>
      </c>
      <c r="V34" s="290">
        <v>7.1</v>
      </c>
      <c r="W34" s="290">
        <v>7.4</v>
      </c>
      <c r="X34" s="290">
        <v>8</v>
      </c>
      <c r="Y34" s="290">
        <v>9</v>
      </c>
      <c r="Z34" s="290">
        <v>9</v>
      </c>
      <c r="AA34" s="292">
        <v>9</v>
      </c>
      <c r="AB34" s="290">
        <v>-1E-4</v>
      </c>
      <c r="AC34" s="292">
        <v>14.8</v>
      </c>
      <c r="AD34" s="290">
        <v>-1E-4</v>
      </c>
      <c r="AE34" s="292">
        <v>10.79</v>
      </c>
      <c r="AF34" s="290">
        <v>-1E-4</v>
      </c>
      <c r="AG34" s="292">
        <v>34.590000000000003</v>
      </c>
      <c r="AI34" s="293">
        <v>69.89</v>
      </c>
      <c r="AJ34" s="291">
        <v>2</v>
      </c>
      <c r="AL34" s="290"/>
      <c r="AM34" s="290"/>
      <c r="AN34" s="290"/>
      <c r="AO34" s="290"/>
      <c r="AP34" s="290"/>
      <c r="AQ34" s="290"/>
      <c r="AR34" s="292"/>
      <c r="AS34" s="290"/>
      <c r="AT34" s="292"/>
      <c r="AU34" s="290"/>
      <c r="AV34" s="292"/>
      <c r="AW34" s="290"/>
      <c r="AX34" s="292"/>
      <c r="AZ34" s="292">
        <v>69.89</v>
      </c>
      <c r="BA34" s="291">
        <v>2</v>
      </c>
      <c r="BC34" s="291">
        <v>-1</v>
      </c>
      <c r="BE34" s="153">
        <v>24.6</v>
      </c>
      <c r="BF34" s="81">
        <v>0</v>
      </c>
      <c r="BG34" s="81">
        <v>15.2</v>
      </c>
      <c r="BH34" s="81">
        <v>-1</v>
      </c>
      <c r="BI34" s="117">
        <v>0</v>
      </c>
      <c r="BJ34" s="79">
        <v>10.7</v>
      </c>
      <c r="BK34" s="79">
        <v>0</v>
      </c>
      <c r="BL34" s="83">
        <v>0</v>
      </c>
      <c r="BM34" s="291">
        <v>-1</v>
      </c>
      <c r="BN34" s="117">
        <v>0</v>
      </c>
      <c r="BO34" s="81">
        <v>23.8</v>
      </c>
      <c r="BP34" s="81">
        <v>0</v>
      </c>
      <c r="BQ34" s="81">
        <v>14.9</v>
      </c>
      <c r="BR34" s="81">
        <v>-1</v>
      </c>
      <c r="BS34" s="117">
        <v>0</v>
      </c>
      <c r="BT34" s="79">
        <v>10.8</v>
      </c>
      <c r="BU34" s="79">
        <v>0</v>
      </c>
      <c r="BV34" s="83">
        <v>0</v>
      </c>
      <c r="BW34" s="291">
        <v>-1</v>
      </c>
      <c r="BX34" s="117">
        <v>0</v>
      </c>
      <c r="BY34" s="81">
        <v>0</v>
      </c>
      <c r="BZ34" s="81">
        <v>0</v>
      </c>
      <c r="CA34" s="81">
        <v>0</v>
      </c>
      <c r="CB34" s="81">
        <v>-1</v>
      </c>
      <c r="CC34" s="117">
        <v>0</v>
      </c>
      <c r="CD34" s="79">
        <v>0</v>
      </c>
      <c r="CE34" s="79">
        <v>0</v>
      </c>
      <c r="CF34" s="83">
        <v>0</v>
      </c>
      <c r="CG34" s="291">
        <v>-1</v>
      </c>
      <c r="CI34" s="79" t="s">
        <v>363</v>
      </c>
      <c r="CM34" s="79" t="s">
        <v>364</v>
      </c>
      <c r="CO34" s="79" t="s">
        <v>388</v>
      </c>
      <c r="CP34" s="79" t="s">
        <v>441</v>
      </c>
      <c r="CQ34" s="83">
        <v>2</v>
      </c>
      <c r="CR34" s="84">
        <v>9</v>
      </c>
      <c r="CS34" s="84">
        <v>5</v>
      </c>
      <c r="CT34" s="83">
        <v>1</v>
      </c>
      <c r="CU34" s="291">
        <v>2</v>
      </c>
      <c r="CW34" s="1" t="s">
        <v>479</v>
      </c>
      <c r="CX34" s="1" t="s">
        <v>486</v>
      </c>
      <c r="CY34" s="1" t="s">
        <v>491</v>
      </c>
      <c r="CZ34" s="233"/>
    </row>
    <row r="35" spans="1:104" x14ac:dyDescent="0.25">
      <c r="A35" s="113" t="s">
        <v>167</v>
      </c>
      <c r="B35" s="291">
        <v>3</v>
      </c>
      <c r="C35" s="114" t="s">
        <v>226</v>
      </c>
      <c r="D35" s="114" t="s">
        <v>208</v>
      </c>
      <c r="E35" s="185">
        <f t="shared" si="0"/>
        <v>6</v>
      </c>
      <c r="F35" s="290">
        <v>8.1</v>
      </c>
      <c r="G35" s="290">
        <v>7.5</v>
      </c>
      <c r="H35" s="290">
        <v>8.1</v>
      </c>
      <c r="I35" s="290">
        <v>7.8</v>
      </c>
      <c r="J35" s="290">
        <v>9.8000000000000007</v>
      </c>
      <c r="K35" s="290">
        <v>9.8000000000000007</v>
      </c>
      <c r="L35" s="292">
        <v>9.8000000000000007</v>
      </c>
      <c r="M35" s="290">
        <v>-1E-4</v>
      </c>
      <c r="N35" s="292">
        <v>15.9</v>
      </c>
      <c r="O35" s="290">
        <v>-1E-4</v>
      </c>
      <c r="P35" s="292">
        <v>8.93</v>
      </c>
      <c r="Q35" s="290">
        <v>-1E-4</v>
      </c>
      <c r="R35" s="292">
        <v>34.630000000000003</v>
      </c>
      <c r="S35" s="291">
        <v>3</v>
      </c>
      <c r="U35" s="290">
        <v>7.8</v>
      </c>
      <c r="V35" s="290">
        <v>7.5</v>
      </c>
      <c r="W35" s="290">
        <v>7.4</v>
      </c>
      <c r="X35" s="290">
        <v>8</v>
      </c>
      <c r="Y35" s="290">
        <v>9.9</v>
      </c>
      <c r="Z35" s="290">
        <v>9.9</v>
      </c>
      <c r="AA35" s="292">
        <v>9.9</v>
      </c>
      <c r="AB35" s="290">
        <v>-1E-4</v>
      </c>
      <c r="AC35" s="292">
        <v>15.3</v>
      </c>
      <c r="AD35" s="290">
        <v>-1E-4</v>
      </c>
      <c r="AE35" s="292">
        <v>8.8800000000000008</v>
      </c>
      <c r="AF35" s="290">
        <v>-1E-4</v>
      </c>
      <c r="AG35" s="292">
        <v>34.08</v>
      </c>
      <c r="AI35" s="293">
        <v>68.709999999999994</v>
      </c>
      <c r="AJ35" s="291">
        <v>3</v>
      </c>
      <c r="AL35" s="290"/>
      <c r="AM35" s="290"/>
      <c r="AN35" s="290"/>
      <c r="AO35" s="290"/>
      <c r="AP35" s="290"/>
      <c r="AQ35" s="290"/>
      <c r="AR35" s="292"/>
      <c r="AS35" s="290"/>
      <c r="AT35" s="292"/>
      <c r="AU35" s="290"/>
      <c r="AV35" s="292"/>
      <c r="AW35" s="290"/>
      <c r="AX35" s="292"/>
      <c r="AZ35" s="292">
        <v>68.709999999999994</v>
      </c>
      <c r="BA35" s="291">
        <v>3</v>
      </c>
      <c r="BC35" s="291">
        <v>-1</v>
      </c>
      <c r="BE35" s="153">
        <v>25.7</v>
      </c>
      <c r="BF35" s="81">
        <v>0</v>
      </c>
      <c r="BG35" s="81">
        <v>15.9</v>
      </c>
      <c r="BH35" s="81">
        <v>-1</v>
      </c>
      <c r="BI35" s="117">
        <v>0</v>
      </c>
      <c r="BJ35" s="79">
        <v>8.9</v>
      </c>
      <c r="BK35" s="79">
        <v>0</v>
      </c>
      <c r="BL35" s="83">
        <v>0</v>
      </c>
      <c r="BM35" s="291">
        <v>-1</v>
      </c>
      <c r="BN35" s="117">
        <v>0</v>
      </c>
      <c r="BO35" s="81">
        <v>25.2</v>
      </c>
      <c r="BP35" s="81">
        <v>0</v>
      </c>
      <c r="BQ35" s="81">
        <v>15.5</v>
      </c>
      <c r="BR35" s="81">
        <v>-1</v>
      </c>
      <c r="BS35" s="117">
        <v>0</v>
      </c>
      <c r="BT35" s="79">
        <v>8.9</v>
      </c>
      <c r="BU35" s="79">
        <v>0</v>
      </c>
      <c r="BV35" s="83">
        <v>0</v>
      </c>
      <c r="BW35" s="291">
        <v>-1</v>
      </c>
      <c r="BX35" s="117">
        <v>0</v>
      </c>
      <c r="BY35" s="81">
        <v>0</v>
      </c>
      <c r="BZ35" s="81">
        <v>0</v>
      </c>
      <c r="CA35" s="81">
        <v>0</v>
      </c>
      <c r="CB35" s="81">
        <v>-1</v>
      </c>
      <c r="CC35" s="117">
        <v>0</v>
      </c>
      <c r="CD35" s="79">
        <v>0</v>
      </c>
      <c r="CE35" s="79">
        <v>0</v>
      </c>
      <c r="CF35" s="83">
        <v>0</v>
      </c>
      <c r="CG35" s="291">
        <v>-1</v>
      </c>
      <c r="CI35" s="79" t="s">
        <v>363</v>
      </c>
      <c r="CM35" s="79" t="s">
        <v>208</v>
      </c>
      <c r="CO35" s="79" t="s">
        <v>388</v>
      </c>
      <c r="CP35" s="79" t="s">
        <v>441</v>
      </c>
      <c r="CQ35" s="83">
        <v>2</v>
      </c>
      <c r="CR35" s="84">
        <v>9</v>
      </c>
      <c r="CS35" s="84">
        <v>6</v>
      </c>
      <c r="CT35" s="83">
        <v>1</v>
      </c>
      <c r="CU35" s="291">
        <v>3</v>
      </c>
      <c r="CW35" s="1" t="s">
        <v>479</v>
      </c>
      <c r="CX35" s="1" t="s">
        <v>486</v>
      </c>
      <c r="CY35" s="1" t="s">
        <v>491</v>
      </c>
      <c r="CZ35" s="233"/>
    </row>
    <row r="36" spans="1:104" x14ac:dyDescent="0.25">
      <c r="A36" s="113" t="s">
        <v>167</v>
      </c>
      <c r="B36" s="291">
        <v>4</v>
      </c>
      <c r="C36" s="114" t="s">
        <v>227</v>
      </c>
      <c r="D36" s="114" t="s">
        <v>208</v>
      </c>
      <c r="E36" s="185">
        <f t="shared" si="0"/>
        <v>5</v>
      </c>
      <c r="F36" s="290">
        <v>7.3</v>
      </c>
      <c r="G36" s="290">
        <v>7</v>
      </c>
      <c r="H36" s="290">
        <v>7</v>
      </c>
      <c r="I36" s="290">
        <v>6.8</v>
      </c>
      <c r="J36" s="290">
        <v>9.9</v>
      </c>
      <c r="K36" s="290">
        <v>9.9</v>
      </c>
      <c r="L36" s="292">
        <v>9.9</v>
      </c>
      <c r="M36" s="290">
        <v>-1E-4</v>
      </c>
      <c r="N36" s="292">
        <v>14</v>
      </c>
      <c r="O36" s="290">
        <v>-1E-4</v>
      </c>
      <c r="P36" s="292">
        <v>9.33</v>
      </c>
      <c r="Q36" s="290">
        <v>-1E-4</v>
      </c>
      <c r="R36" s="292">
        <v>33.229999999999997</v>
      </c>
      <c r="S36" s="291">
        <v>4</v>
      </c>
      <c r="U36" s="290">
        <v>7.2</v>
      </c>
      <c r="V36" s="290">
        <v>6.8</v>
      </c>
      <c r="W36" s="290">
        <v>6.6</v>
      </c>
      <c r="X36" s="290">
        <v>6.8</v>
      </c>
      <c r="Y36" s="290">
        <v>9.5</v>
      </c>
      <c r="Z36" s="290">
        <v>9.5</v>
      </c>
      <c r="AA36" s="292">
        <v>9.5</v>
      </c>
      <c r="AB36" s="290">
        <v>-1E-4</v>
      </c>
      <c r="AC36" s="292">
        <v>13.6</v>
      </c>
      <c r="AD36" s="290">
        <v>-1E-4</v>
      </c>
      <c r="AE36" s="292">
        <v>8.7100000000000009</v>
      </c>
      <c r="AF36" s="290">
        <v>-1E-4</v>
      </c>
      <c r="AG36" s="292">
        <v>31.81</v>
      </c>
      <c r="AI36" s="293">
        <v>65.040000000000006</v>
      </c>
      <c r="AJ36" s="291">
        <v>4</v>
      </c>
      <c r="AL36" s="290"/>
      <c r="AM36" s="290"/>
      <c r="AN36" s="290"/>
      <c r="AO36" s="290"/>
      <c r="AP36" s="290"/>
      <c r="AQ36" s="290"/>
      <c r="AR36" s="292"/>
      <c r="AS36" s="290"/>
      <c r="AT36" s="292"/>
      <c r="AU36" s="290"/>
      <c r="AV36" s="292"/>
      <c r="AW36" s="290"/>
      <c r="AX36" s="292"/>
      <c r="AZ36" s="292">
        <v>65.040000000000006</v>
      </c>
      <c r="BA36" s="291">
        <v>4</v>
      </c>
      <c r="BC36" s="291">
        <v>-1</v>
      </c>
      <c r="BE36" s="153">
        <v>23.9</v>
      </c>
      <c r="BF36" s="81">
        <v>0</v>
      </c>
      <c r="BG36" s="81">
        <v>14.1</v>
      </c>
      <c r="BH36" s="81">
        <v>-1</v>
      </c>
      <c r="BI36" s="117">
        <v>0</v>
      </c>
      <c r="BJ36" s="79">
        <v>9.3000000000000007</v>
      </c>
      <c r="BK36" s="79">
        <v>0</v>
      </c>
      <c r="BL36" s="83">
        <v>0</v>
      </c>
      <c r="BM36" s="291">
        <v>-1</v>
      </c>
      <c r="BN36" s="117">
        <v>0</v>
      </c>
      <c r="BO36" s="81">
        <v>23.1</v>
      </c>
      <c r="BP36" s="81">
        <v>0</v>
      </c>
      <c r="BQ36" s="81">
        <v>13.6</v>
      </c>
      <c r="BR36" s="81">
        <v>-1</v>
      </c>
      <c r="BS36" s="117">
        <v>0</v>
      </c>
      <c r="BT36" s="79">
        <v>8.6999999999999993</v>
      </c>
      <c r="BU36" s="79">
        <v>0</v>
      </c>
      <c r="BV36" s="83">
        <v>0</v>
      </c>
      <c r="BW36" s="291">
        <v>-1</v>
      </c>
      <c r="BX36" s="117">
        <v>0</v>
      </c>
      <c r="BY36" s="81">
        <v>0</v>
      </c>
      <c r="BZ36" s="81">
        <v>0</v>
      </c>
      <c r="CA36" s="81">
        <v>0</v>
      </c>
      <c r="CB36" s="81">
        <v>-1</v>
      </c>
      <c r="CC36" s="117">
        <v>0</v>
      </c>
      <c r="CD36" s="79">
        <v>0</v>
      </c>
      <c r="CE36" s="79">
        <v>0</v>
      </c>
      <c r="CF36" s="83">
        <v>0</v>
      </c>
      <c r="CG36" s="291">
        <v>-1</v>
      </c>
      <c r="CI36" s="79" t="s">
        <v>363</v>
      </c>
      <c r="CM36" s="79" t="s">
        <v>208</v>
      </c>
      <c r="CO36" s="79" t="s">
        <v>389</v>
      </c>
      <c r="CP36" s="79" t="s">
        <v>441</v>
      </c>
      <c r="CQ36" s="83">
        <v>2</v>
      </c>
      <c r="CR36" s="84">
        <v>9</v>
      </c>
      <c r="CS36" s="84">
        <v>2</v>
      </c>
      <c r="CT36" s="83">
        <v>1</v>
      </c>
      <c r="CU36" s="291">
        <v>4</v>
      </c>
      <c r="CW36" s="1" t="s">
        <v>476</v>
      </c>
      <c r="CX36" s="1" t="s">
        <v>486</v>
      </c>
      <c r="CY36" s="1" t="s">
        <v>491</v>
      </c>
      <c r="CZ36" s="233"/>
    </row>
    <row r="37" spans="1:104" x14ac:dyDescent="0.25">
      <c r="A37" s="113" t="s">
        <v>167</v>
      </c>
      <c r="B37" s="291">
        <v>5</v>
      </c>
      <c r="C37" s="114" t="s">
        <v>228</v>
      </c>
      <c r="D37" s="114" t="s">
        <v>217</v>
      </c>
      <c r="E37" s="185">
        <f t="shared" si="0"/>
        <v>4</v>
      </c>
      <c r="F37" s="290">
        <v>7</v>
      </c>
      <c r="G37" s="290">
        <v>7.3</v>
      </c>
      <c r="H37" s="290">
        <v>6.5</v>
      </c>
      <c r="I37" s="290">
        <v>6.6</v>
      </c>
      <c r="J37" s="290">
        <v>9.4</v>
      </c>
      <c r="K37" s="290">
        <v>9.4</v>
      </c>
      <c r="L37" s="292">
        <v>9.4</v>
      </c>
      <c r="M37" s="290">
        <v>-1E-4</v>
      </c>
      <c r="N37" s="292">
        <v>13.6</v>
      </c>
      <c r="O37" s="290">
        <v>-1E-4</v>
      </c>
      <c r="P37" s="292">
        <v>8.57</v>
      </c>
      <c r="Q37" s="290">
        <v>-1E-4</v>
      </c>
      <c r="R37" s="292">
        <v>31.57</v>
      </c>
      <c r="S37" s="291">
        <v>5</v>
      </c>
      <c r="U37" s="290">
        <v>7.1</v>
      </c>
      <c r="V37" s="290">
        <v>6.5</v>
      </c>
      <c r="W37" s="290">
        <v>6.5</v>
      </c>
      <c r="X37" s="290">
        <v>6.7</v>
      </c>
      <c r="Y37" s="290">
        <v>9.5</v>
      </c>
      <c r="Z37" s="290">
        <v>9.5</v>
      </c>
      <c r="AA37" s="292">
        <v>9.5</v>
      </c>
      <c r="AB37" s="290">
        <v>-1E-4</v>
      </c>
      <c r="AC37" s="292">
        <v>13.2</v>
      </c>
      <c r="AD37" s="290">
        <v>-1E-4</v>
      </c>
      <c r="AE37" s="292">
        <v>7.94</v>
      </c>
      <c r="AF37" s="290">
        <v>-1E-4</v>
      </c>
      <c r="AG37" s="292">
        <v>30.64</v>
      </c>
      <c r="AI37" s="293">
        <v>62.21</v>
      </c>
      <c r="AJ37" s="291">
        <v>5</v>
      </c>
      <c r="AL37" s="290"/>
      <c r="AM37" s="290"/>
      <c r="AN37" s="290"/>
      <c r="AO37" s="290"/>
      <c r="AP37" s="290"/>
      <c r="AQ37" s="290"/>
      <c r="AR37" s="292"/>
      <c r="AS37" s="290"/>
      <c r="AT37" s="292"/>
      <c r="AU37" s="290"/>
      <c r="AV37" s="292"/>
      <c r="AW37" s="290"/>
      <c r="AX37" s="292"/>
      <c r="AZ37" s="292">
        <v>62.21</v>
      </c>
      <c r="BA37" s="291">
        <v>5</v>
      </c>
      <c r="BC37" s="291">
        <v>-1</v>
      </c>
      <c r="BE37" s="153">
        <v>23</v>
      </c>
      <c r="BF37" s="81">
        <v>0</v>
      </c>
      <c r="BG37" s="81">
        <v>13.8</v>
      </c>
      <c r="BH37" s="81">
        <v>-1</v>
      </c>
      <c r="BI37" s="117">
        <v>0</v>
      </c>
      <c r="BJ37" s="79">
        <v>8.6</v>
      </c>
      <c r="BK37" s="79">
        <v>0</v>
      </c>
      <c r="BL37" s="83">
        <v>0</v>
      </c>
      <c r="BM37" s="291">
        <v>-1</v>
      </c>
      <c r="BN37" s="117">
        <v>0</v>
      </c>
      <c r="BO37" s="81">
        <v>22.7</v>
      </c>
      <c r="BP37" s="81">
        <v>0</v>
      </c>
      <c r="BQ37" s="81">
        <v>13.3</v>
      </c>
      <c r="BR37" s="81">
        <v>-1</v>
      </c>
      <c r="BS37" s="117">
        <v>0</v>
      </c>
      <c r="BT37" s="79">
        <v>7.9</v>
      </c>
      <c r="BU37" s="79">
        <v>0</v>
      </c>
      <c r="BV37" s="83">
        <v>0</v>
      </c>
      <c r="BW37" s="291">
        <v>-1</v>
      </c>
      <c r="BX37" s="117">
        <v>0</v>
      </c>
      <c r="BY37" s="81">
        <v>0</v>
      </c>
      <c r="BZ37" s="81">
        <v>0</v>
      </c>
      <c r="CA37" s="81">
        <v>0</v>
      </c>
      <c r="CB37" s="81">
        <v>-1</v>
      </c>
      <c r="CC37" s="117">
        <v>0</v>
      </c>
      <c r="CD37" s="79">
        <v>0</v>
      </c>
      <c r="CE37" s="79">
        <v>0</v>
      </c>
      <c r="CF37" s="83">
        <v>0</v>
      </c>
      <c r="CG37" s="291">
        <v>-1</v>
      </c>
      <c r="CI37" s="79" t="s">
        <v>363</v>
      </c>
      <c r="CM37" s="79" t="s">
        <v>364</v>
      </c>
      <c r="CO37" s="79" t="s">
        <v>389</v>
      </c>
      <c r="CP37" s="79" t="s">
        <v>441</v>
      </c>
      <c r="CQ37" s="83">
        <v>2</v>
      </c>
      <c r="CR37" s="84">
        <v>9</v>
      </c>
      <c r="CS37" s="84">
        <v>1</v>
      </c>
      <c r="CT37" s="83">
        <v>1</v>
      </c>
      <c r="CU37" s="291">
        <v>5</v>
      </c>
      <c r="CW37" s="1" t="s">
        <v>476</v>
      </c>
      <c r="CX37" s="1" t="s">
        <v>486</v>
      </c>
      <c r="CY37" s="1" t="s">
        <v>491</v>
      </c>
      <c r="CZ37" s="233"/>
    </row>
    <row r="38" spans="1:104" x14ac:dyDescent="0.25">
      <c r="A38" s="113" t="s">
        <v>167</v>
      </c>
      <c r="B38" s="291">
        <v>6</v>
      </c>
      <c r="C38" s="114" t="s">
        <v>229</v>
      </c>
      <c r="D38" s="114" t="s">
        <v>217</v>
      </c>
      <c r="E38" s="185">
        <f t="shared" si="0"/>
        <v>3</v>
      </c>
      <c r="F38" s="290">
        <v>7</v>
      </c>
      <c r="G38" s="290">
        <v>6.4</v>
      </c>
      <c r="H38" s="290">
        <v>6.4</v>
      </c>
      <c r="I38" s="290">
        <v>6.8</v>
      </c>
      <c r="J38" s="290">
        <v>9.5</v>
      </c>
      <c r="K38" s="290">
        <v>9.5</v>
      </c>
      <c r="L38" s="292">
        <v>9.5</v>
      </c>
      <c r="M38" s="290">
        <v>-1E-4</v>
      </c>
      <c r="N38" s="292">
        <v>13.2</v>
      </c>
      <c r="O38" s="290">
        <v>-1E-4</v>
      </c>
      <c r="P38" s="292">
        <v>8.33</v>
      </c>
      <c r="Q38" s="290">
        <v>-1E-4</v>
      </c>
      <c r="R38" s="292">
        <v>31.03</v>
      </c>
      <c r="S38" s="291">
        <v>6</v>
      </c>
      <c r="U38" s="290">
        <v>7</v>
      </c>
      <c r="V38" s="290">
        <v>6.5</v>
      </c>
      <c r="W38" s="290">
        <v>6.6</v>
      </c>
      <c r="X38" s="290">
        <v>6.6</v>
      </c>
      <c r="Y38" s="290">
        <v>9.6</v>
      </c>
      <c r="Z38" s="290">
        <v>9.6</v>
      </c>
      <c r="AA38" s="292">
        <v>9.6</v>
      </c>
      <c r="AB38" s="290">
        <v>-1E-4</v>
      </c>
      <c r="AC38" s="292">
        <v>13.2</v>
      </c>
      <c r="AD38" s="290">
        <v>-1E-4</v>
      </c>
      <c r="AE38" s="292">
        <v>8.19</v>
      </c>
      <c r="AF38" s="290">
        <v>-1E-4</v>
      </c>
      <c r="AG38" s="292">
        <v>30.99</v>
      </c>
      <c r="AI38" s="293">
        <v>62.02</v>
      </c>
      <c r="AJ38" s="291">
        <v>6</v>
      </c>
      <c r="AL38" s="290"/>
      <c r="AM38" s="290"/>
      <c r="AN38" s="290"/>
      <c r="AO38" s="290"/>
      <c r="AP38" s="290"/>
      <c r="AQ38" s="290"/>
      <c r="AR38" s="292"/>
      <c r="AS38" s="290"/>
      <c r="AT38" s="292"/>
      <c r="AU38" s="290"/>
      <c r="AV38" s="292"/>
      <c r="AW38" s="290"/>
      <c r="AX38" s="292"/>
      <c r="AZ38" s="292">
        <v>62.02</v>
      </c>
      <c r="BA38" s="291">
        <v>6</v>
      </c>
      <c r="BC38" s="291">
        <v>-1</v>
      </c>
      <c r="BE38" s="153">
        <v>22.7</v>
      </c>
      <c r="BF38" s="81">
        <v>0</v>
      </c>
      <c r="BG38" s="81">
        <v>13.3</v>
      </c>
      <c r="BH38" s="81">
        <v>-1</v>
      </c>
      <c r="BI38" s="117">
        <v>0</v>
      </c>
      <c r="BJ38" s="79">
        <v>8.3000000000000007</v>
      </c>
      <c r="BK38" s="79">
        <v>0</v>
      </c>
      <c r="BL38" s="83">
        <v>0</v>
      </c>
      <c r="BM38" s="291">
        <v>-1</v>
      </c>
      <c r="BN38" s="117">
        <v>0</v>
      </c>
      <c r="BO38" s="81">
        <v>22.8</v>
      </c>
      <c r="BP38" s="81">
        <v>0</v>
      </c>
      <c r="BQ38" s="81">
        <v>13.3</v>
      </c>
      <c r="BR38" s="81">
        <v>-1</v>
      </c>
      <c r="BS38" s="117">
        <v>0</v>
      </c>
      <c r="BT38" s="79">
        <v>8.1999999999999993</v>
      </c>
      <c r="BU38" s="79">
        <v>0</v>
      </c>
      <c r="BV38" s="83">
        <v>0</v>
      </c>
      <c r="BW38" s="291">
        <v>-1</v>
      </c>
      <c r="BX38" s="117">
        <v>0</v>
      </c>
      <c r="BY38" s="81">
        <v>0</v>
      </c>
      <c r="BZ38" s="81">
        <v>0</v>
      </c>
      <c r="CA38" s="81">
        <v>0</v>
      </c>
      <c r="CB38" s="81">
        <v>-1</v>
      </c>
      <c r="CC38" s="117">
        <v>0</v>
      </c>
      <c r="CD38" s="79">
        <v>0</v>
      </c>
      <c r="CE38" s="79">
        <v>0</v>
      </c>
      <c r="CF38" s="83">
        <v>0</v>
      </c>
      <c r="CG38" s="291">
        <v>-1</v>
      </c>
      <c r="CI38" s="79" t="s">
        <v>363</v>
      </c>
      <c r="CM38" s="79" t="s">
        <v>364</v>
      </c>
      <c r="CO38" s="79" t="s">
        <v>388</v>
      </c>
      <c r="CP38" s="79" t="s">
        <v>441</v>
      </c>
      <c r="CQ38" s="83">
        <v>2</v>
      </c>
      <c r="CR38" s="84">
        <v>9</v>
      </c>
      <c r="CS38" s="84">
        <v>3</v>
      </c>
      <c r="CT38" s="83">
        <v>1</v>
      </c>
      <c r="CU38" s="291">
        <v>6</v>
      </c>
      <c r="CW38" s="1" t="s">
        <v>479</v>
      </c>
      <c r="CX38" s="1" t="s">
        <v>486</v>
      </c>
      <c r="CY38" s="1" t="s">
        <v>491</v>
      </c>
      <c r="CZ38" s="233"/>
    </row>
    <row r="39" spans="1:104" x14ac:dyDescent="0.25">
      <c r="B39" s="291"/>
      <c r="F39" s="290"/>
      <c r="G39" s="290"/>
      <c r="H39" s="290"/>
      <c r="I39" s="290"/>
      <c r="J39" s="290"/>
      <c r="K39" s="290"/>
      <c r="L39" s="292"/>
      <c r="M39" s="290"/>
      <c r="N39" s="292"/>
      <c r="O39" s="290"/>
      <c r="P39" s="292"/>
      <c r="Q39" s="290"/>
      <c r="R39" s="292"/>
      <c r="S39" s="291"/>
      <c r="U39" s="290"/>
      <c r="V39" s="290"/>
      <c r="W39" s="290"/>
      <c r="X39" s="290"/>
      <c r="Y39" s="290"/>
      <c r="Z39" s="290"/>
      <c r="AA39" s="292"/>
      <c r="AB39" s="290"/>
      <c r="AC39" s="292"/>
      <c r="AD39" s="290"/>
      <c r="AE39" s="292"/>
      <c r="AF39" s="290"/>
      <c r="AG39" s="292"/>
      <c r="AI39" s="293"/>
      <c r="AJ39" s="291"/>
      <c r="AL39" s="290"/>
      <c r="AM39" s="290"/>
      <c r="AN39" s="290"/>
      <c r="AO39" s="290"/>
      <c r="AP39" s="290"/>
      <c r="AQ39" s="290"/>
      <c r="AR39" s="292"/>
      <c r="AS39" s="290"/>
      <c r="AT39" s="292"/>
      <c r="AU39" s="290"/>
      <c r="AV39" s="292"/>
      <c r="AW39" s="290"/>
      <c r="AX39" s="292"/>
      <c r="AZ39" s="292"/>
      <c r="BA39" s="291"/>
      <c r="BC39" s="291"/>
      <c r="BM39" s="291"/>
      <c r="BW39" s="291"/>
      <c r="CG39" s="291"/>
      <c r="CU39" s="291"/>
      <c r="CZ39" s="233"/>
    </row>
    <row r="40" spans="1:104" x14ac:dyDescent="0.25">
      <c r="A40" s="113" t="s">
        <v>168</v>
      </c>
      <c r="B40" s="291">
        <v>1</v>
      </c>
      <c r="C40" s="114" t="s">
        <v>230</v>
      </c>
      <c r="D40" s="114" t="s">
        <v>208</v>
      </c>
      <c r="E40" s="185">
        <f t="shared" si="0"/>
        <v>8</v>
      </c>
      <c r="F40" s="290">
        <v>8.1</v>
      </c>
      <c r="G40" s="290">
        <v>8.1</v>
      </c>
      <c r="H40" s="290">
        <v>7</v>
      </c>
      <c r="I40" s="290">
        <v>8</v>
      </c>
      <c r="J40" s="290">
        <v>9.8000000000000007</v>
      </c>
      <c r="K40" s="290">
        <v>9.8000000000000007</v>
      </c>
      <c r="L40" s="292">
        <v>9.8000000000000007</v>
      </c>
      <c r="M40" s="290">
        <v>-1E-4</v>
      </c>
      <c r="N40" s="292">
        <v>16.100000000000001</v>
      </c>
      <c r="O40" s="290">
        <v>-1E-4</v>
      </c>
      <c r="P40" s="292">
        <v>10.16</v>
      </c>
      <c r="Q40" s="290">
        <v>-1E-4</v>
      </c>
      <c r="R40" s="292">
        <v>36.06</v>
      </c>
      <c r="S40" s="291">
        <v>2</v>
      </c>
      <c r="U40" s="290">
        <v>7.5</v>
      </c>
      <c r="V40" s="290">
        <v>6.8</v>
      </c>
      <c r="W40" s="290">
        <v>7.5</v>
      </c>
      <c r="X40" s="290">
        <v>7.9</v>
      </c>
      <c r="Y40" s="290">
        <v>9.9</v>
      </c>
      <c r="Z40" s="290">
        <v>9.9</v>
      </c>
      <c r="AA40" s="292">
        <v>9.9</v>
      </c>
      <c r="AB40" s="290">
        <v>-1E-4</v>
      </c>
      <c r="AC40" s="292">
        <v>15</v>
      </c>
      <c r="AD40" s="290">
        <v>-1E-4</v>
      </c>
      <c r="AE40" s="292">
        <v>10.14</v>
      </c>
      <c r="AF40" s="290">
        <v>-1E-4</v>
      </c>
      <c r="AG40" s="292">
        <v>35.04</v>
      </c>
      <c r="AI40" s="293">
        <v>71.099999999999994</v>
      </c>
      <c r="AJ40" s="291">
        <v>1</v>
      </c>
      <c r="AL40" s="290"/>
      <c r="AM40" s="290"/>
      <c r="AN40" s="290"/>
      <c r="AO40" s="290"/>
      <c r="AP40" s="290"/>
      <c r="AQ40" s="290"/>
      <c r="AR40" s="292"/>
      <c r="AS40" s="290"/>
      <c r="AT40" s="292"/>
      <c r="AU40" s="290"/>
      <c r="AV40" s="292"/>
      <c r="AW40" s="290"/>
      <c r="AX40" s="292"/>
      <c r="AZ40" s="292">
        <v>71.099999999999994</v>
      </c>
      <c r="BA40" s="291">
        <v>1</v>
      </c>
      <c r="BC40" s="291">
        <v>-1</v>
      </c>
      <c r="BE40" s="153">
        <v>25.9</v>
      </c>
      <c r="BF40" s="81">
        <v>0</v>
      </c>
      <c r="BG40" s="81">
        <v>15.8</v>
      </c>
      <c r="BH40" s="81">
        <v>-1</v>
      </c>
      <c r="BI40" s="117">
        <v>0</v>
      </c>
      <c r="BJ40" s="79">
        <v>10.199999999999999</v>
      </c>
      <c r="BK40" s="79">
        <v>0</v>
      </c>
      <c r="BL40" s="83">
        <v>0</v>
      </c>
      <c r="BM40" s="291">
        <v>-1</v>
      </c>
      <c r="BN40" s="117">
        <v>0</v>
      </c>
      <c r="BO40" s="81">
        <v>24.9</v>
      </c>
      <c r="BP40" s="81">
        <v>0</v>
      </c>
      <c r="BQ40" s="81">
        <v>14.8</v>
      </c>
      <c r="BR40" s="81">
        <v>-1</v>
      </c>
      <c r="BS40" s="117">
        <v>0</v>
      </c>
      <c r="BT40" s="79">
        <v>10.1</v>
      </c>
      <c r="BU40" s="79">
        <v>0</v>
      </c>
      <c r="BV40" s="83">
        <v>0</v>
      </c>
      <c r="BW40" s="291">
        <v>-1</v>
      </c>
      <c r="BX40" s="117">
        <v>0</v>
      </c>
      <c r="BY40" s="81">
        <v>0</v>
      </c>
      <c r="BZ40" s="81">
        <v>0</v>
      </c>
      <c r="CA40" s="81">
        <v>0</v>
      </c>
      <c r="CB40" s="81">
        <v>-1</v>
      </c>
      <c r="CC40" s="117">
        <v>0</v>
      </c>
      <c r="CD40" s="79">
        <v>0</v>
      </c>
      <c r="CE40" s="79">
        <v>0</v>
      </c>
      <c r="CF40" s="83">
        <v>0</v>
      </c>
      <c r="CG40" s="291">
        <v>-1</v>
      </c>
      <c r="CI40" s="79" t="s">
        <v>363</v>
      </c>
      <c r="CM40" s="79" t="s">
        <v>208</v>
      </c>
      <c r="CO40" s="79" t="s">
        <v>390</v>
      </c>
      <c r="CP40" s="79" t="s">
        <v>442</v>
      </c>
      <c r="CQ40" s="83">
        <v>2</v>
      </c>
      <c r="CR40" s="84">
        <v>9</v>
      </c>
      <c r="CS40" s="84">
        <v>4</v>
      </c>
      <c r="CT40" s="83">
        <v>1</v>
      </c>
      <c r="CU40" s="291">
        <v>1</v>
      </c>
      <c r="CW40" s="1" t="s">
        <v>479</v>
      </c>
      <c r="CX40" s="1" t="s">
        <v>492</v>
      </c>
      <c r="CY40" s="1" t="s">
        <v>491</v>
      </c>
      <c r="CZ40" s="233"/>
    </row>
    <row r="41" spans="1:104" x14ac:dyDescent="0.25">
      <c r="A41" s="113" t="s">
        <v>168</v>
      </c>
      <c r="B41" s="291">
        <v>2</v>
      </c>
      <c r="C41" s="114" t="s">
        <v>231</v>
      </c>
      <c r="D41" s="114" t="s">
        <v>208</v>
      </c>
      <c r="E41" s="185">
        <f t="shared" si="0"/>
        <v>7</v>
      </c>
      <c r="F41" s="290">
        <v>8</v>
      </c>
      <c r="G41" s="290">
        <v>8</v>
      </c>
      <c r="H41" s="290">
        <v>8.1</v>
      </c>
      <c r="I41" s="290">
        <v>7.7</v>
      </c>
      <c r="J41" s="290">
        <v>9.6999999999999993</v>
      </c>
      <c r="K41" s="290">
        <v>9.6999999999999993</v>
      </c>
      <c r="L41" s="292">
        <v>9.6999999999999993</v>
      </c>
      <c r="M41" s="290">
        <v>-1E-4</v>
      </c>
      <c r="N41" s="292">
        <v>16</v>
      </c>
      <c r="O41" s="290">
        <v>-1E-4</v>
      </c>
      <c r="P41" s="292">
        <v>10.99</v>
      </c>
      <c r="Q41" s="290">
        <v>-1E-4</v>
      </c>
      <c r="R41" s="292">
        <v>36.69</v>
      </c>
      <c r="S41" s="291">
        <v>1</v>
      </c>
      <c r="U41" s="290">
        <v>7.9</v>
      </c>
      <c r="V41" s="290">
        <v>7.2</v>
      </c>
      <c r="W41" s="290">
        <v>7.6</v>
      </c>
      <c r="X41" s="290">
        <v>7.7</v>
      </c>
      <c r="Y41" s="290">
        <v>9</v>
      </c>
      <c r="Z41" s="290">
        <v>9</v>
      </c>
      <c r="AA41" s="292">
        <v>9</v>
      </c>
      <c r="AB41" s="290">
        <v>-1E-4</v>
      </c>
      <c r="AC41" s="292">
        <v>15.3</v>
      </c>
      <c r="AD41" s="290">
        <v>-1E-4</v>
      </c>
      <c r="AE41" s="292">
        <v>9.81</v>
      </c>
      <c r="AF41" s="290">
        <v>-1E-4</v>
      </c>
      <c r="AG41" s="292">
        <v>34.11</v>
      </c>
      <c r="AI41" s="293">
        <v>70.8</v>
      </c>
      <c r="AJ41" s="291">
        <v>2</v>
      </c>
      <c r="AL41" s="290"/>
      <c r="AM41" s="290"/>
      <c r="AN41" s="290"/>
      <c r="AO41" s="290"/>
      <c r="AP41" s="290"/>
      <c r="AQ41" s="290"/>
      <c r="AR41" s="292"/>
      <c r="AS41" s="290"/>
      <c r="AT41" s="292"/>
      <c r="AU41" s="290"/>
      <c r="AV41" s="292"/>
      <c r="AW41" s="290"/>
      <c r="AX41" s="292"/>
      <c r="AZ41" s="292">
        <v>70.8</v>
      </c>
      <c r="BA41" s="291">
        <v>2</v>
      </c>
      <c r="BC41" s="291">
        <v>-1</v>
      </c>
      <c r="BE41" s="153">
        <v>25.7</v>
      </c>
      <c r="BF41" s="81">
        <v>0</v>
      </c>
      <c r="BG41" s="81">
        <v>15.9</v>
      </c>
      <c r="BH41" s="81">
        <v>-1</v>
      </c>
      <c r="BI41" s="117">
        <v>0</v>
      </c>
      <c r="BJ41" s="79">
        <v>11</v>
      </c>
      <c r="BK41" s="79">
        <v>0</v>
      </c>
      <c r="BL41" s="83">
        <v>0</v>
      </c>
      <c r="BM41" s="291">
        <v>-1</v>
      </c>
      <c r="BN41" s="117">
        <v>0</v>
      </c>
      <c r="BO41" s="81">
        <v>24.3</v>
      </c>
      <c r="BP41" s="81">
        <v>0</v>
      </c>
      <c r="BQ41" s="81">
        <v>15.4</v>
      </c>
      <c r="BR41" s="81">
        <v>-1</v>
      </c>
      <c r="BS41" s="117">
        <v>0</v>
      </c>
      <c r="BT41" s="79">
        <v>9.8000000000000007</v>
      </c>
      <c r="BU41" s="79">
        <v>0</v>
      </c>
      <c r="BV41" s="83">
        <v>0</v>
      </c>
      <c r="BW41" s="291">
        <v>-1</v>
      </c>
      <c r="BX41" s="117">
        <v>0</v>
      </c>
      <c r="BY41" s="81">
        <v>0</v>
      </c>
      <c r="BZ41" s="81">
        <v>0</v>
      </c>
      <c r="CA41" s="81">
        <v>0</v>
      </c>
      <c r="CB41" s="81">
        <v>-1</v>
      </c>
      <c r="CC41" s="117">
        <v>0</v>
      </c>
      <c r="CD41" s="79">
        <v>0</v>
      </c>
      <c r="CE41" s="79">
        <v>0</v>
      </c>
      <c r="CF41" s="83">
        <v>0</v>
      </c>
      <c r="CG41" s="291">
        <v>-1</v>
      </c>
      <c r="CI41" s="79" t="s">
        <v>363</v>
      </c>
      <c r="CM41" s="79" t="s">
        <v>208</v>
      </c>
      <c r="CO41" s="79" t="s">
        <v>390</v>
      </c>
      <c r="CP41" s="79" t="s">
        <v>442</v>
      </c>
      <c r="CQ41" s="83">
        <v>2</v>
      </c>
      <c r="CR41" s="84">
        <v>9</v>
      </c>
      <c r="CS41" s="84">
        <v>1</v>
      </c>
      <c r="CT41" s="83">
        <v>1</v>
      </c>
      <c r="CU41" s="291">
        <v>2</v>
      </c>
      <c r="CW41" s="1" t="s">
        <v>479</v>
      </c>
      <c r="CX41" s="1" t="s">
        <v>492</v>
      </c>
      <c r="CY41" s="1" t="s">
        <v>491</v>
      </c>
      <c r="CZ41" s="233"/>
    </row>
    <row r="42" spans="1:104" x14ac:dyDescent="0.25">
      <c r="A42" s="113" t="s">
        <v>168</v>
      </c>
      <c r="B42" s="291">
        <v>3</v>
      </c>
      <c r="C42" s="114" t="s">
        <v>232</v>
      </c>
      <c r="D42" s="114" t="s">
        <v>214</v>
      </c>
      <c r="E42" s="185">
        <f t="shared" si="0"/>
        <v>6</v>
      </c>
      <c r="F42" s="290">
        <v>8.1</v>
      </c>
      <c r="G42" s="290">
        <v>7.2</v>
      </c>
      <c r="H42" s="290">
        <v>7.3</v>
      </c>
      <c r="I42" s="290">
        <v>7.3</v>
      </c>
      <c r="J42" s="290">
        <v>9.5</v>
      </c>
      <c r="K42" s="290">
        <v>9.5</v>
      </c>
      <c r="L42" s="292">
        <v>9.5</v>
      </c>
      <c r="M42" s="290">
        <v>-1E-4</v>
      </c>
      <c r="N42" s="292">
        <v>14.6</v>
      </c>
      <c r="O42" s="290">
        <v>-1E-4</v>
      </c>
      <c r="P42" s="292">
        <v>10.58</v>
      </c>
      <c r="Q42" s="290">
        <v>-1E-4</v>
      </c>
      <c r="R42" s="292">
        <v>34.68</v>
      </c>
      <c r="S42" s="291">
        <v>4</v>
      </c>
      <c r="U42" s="290">
        <v>7.9</v>
      </c>
      <c r="V42" s="290">
        <v>7.3</v>
      </c>
      <c r="W42" s="290">
        <v>7.3</v>
      </c>
      <c r="X42" s="290">
        <v>7.3</v>
      </c>
      <c r="Y42" s="290">
        <v>9.8000000000000007</v>
      </c>
      <c r="Z42" s="290">
        <v>9.8000000000000007</v>
      </c>
      <c r="AA42" s="292">
        <v>9.8000000000000007</v>
      </c>
      <c r="AB42" s="290">
        <v>-1E-4</v>
      </c>
      <c r="AC42" s="292">
        <v>14.6</v>
      </c>
      <c r="AD42" s="290">
        <v>-1E-4</v>
      </c>
      <c r="AE42" s="292">
        <v>10.15</v>
      </c>
      <c r="AF42" s="290">
        <v>-1E-4</v>
      </c>
      <c r="AG42" s="292">
        <v>34.549999999999997</v>
      </c>
      <c r="AI42" s="293">
        <v>69.23</v>
      </c>
      <c r="AJ42" s="291">
        <v>3</v>
      </c>
      <c r="AL42" s="290"/>
      <c r="AM42" s="290"/>
      <c r="AN42" s="290"/>
      <c r="AO42" s="290"/>
      <c r="AP42" s="290"/>
      <c r="AQ42" s="290"/>
      <c r="AR42" s="292"/>
      <c r="AS42" s="290"/>
      <c r="AT42" s="292"/>
      <c r="AU42" s="290"/>
      <c r="AV42" s="292"/>
      <c r="AW42" s="290"/>
      <c r="AX42" s="292"/>
      <c r="AZ42" s="292">
        <v>69.23</v>
      </c>
      <c r="BA42" s="291">
        <v>3</v>
      </c>
      <c r="BC42" s="291">
        <v>-1</v>
      </c>
      <c r="BE42" s="153">
        <v>24.1</v>
      </c>
      <c r="BF42" s="81">
        <v>0</v>
      </c>
      <c r="BG42" s="81">
        <v>15.2</v>
      </c>
      <c r="BH42" s="81">
        <v>-1</v>
      </c>
      <c r="BI42" s="117">
        <v>0</v>
      </c>
      <c r="BJ42" s="79">
        <v>10.6</v>
      </c>
      <c r="BK42" s="79">
        <v>0</v>
      </c>
      <c r="BL42" s="83">
        <v>0</v>
      </c>
      <c r="BM42" s="291">
        <v>-1</v>
      </c>
      <c r="BN42" s="117">
        <v>0</v>
      </c>
      <c r="BO42" s="81">
        <v>24.4</v>
      </c>
      <c r="BP42" s="81">
        <v>0</v>
      </c>
      <c r="BQ42" s="81">
        <v>15.1</v>
      </c>
      <c r="BR42" s="81">
        <v>-1</v>
      </c>
      <c r="BS42" s="117">
        <v>0</v>
      </c>
      <c r="BT42" s="79">
        <v>10.199999999999999</v>
      </c>
      <c r="BU42" s="79">
        <v>0</v>
      </c>
      <c r="BV42" s="83">
        <v>0</v>
      </c>
      <c r="BW42" s="291">
        <v>-1</v>
      </c>
      <c r="BX42" s="117">
        <v>0</v>
      </c>
      <c r="BY42" s="81">
        <v>0</v>
      </c>
      <c r="BZ42" s="81">
        <v>0</v>
      </c>
      <c r="CA42" s="81">
        <v>0</v>
      </c>
      <c r="CB42" s="81">
        <v>-1</v>
      </c>
      <c r="CC42" s="117">
        <v>0</v>
      </c>
      <c r="CD42" s="79">
        <v>0</v>
      </c>
      <c r="CE42" s="79">
        <v>0</v>
      </c>
      <c r="CF42" s="83">
        <v>0</v>
      </c>
      <c r="CG42" s="291">
        <v>-1</v>
      </c>
      <c r="CI42" s="79" t="s">
        <v>363</v>
      </c>
      <c r="CM42" s="79" t="s">
        <v>214</v>
      </c>
      <c r="CO42" s="79" t="s">
        <v>390</v>
      </c>
      <c r="CP42" s="79" t="s">
        <v>442</v>
      </c>
      <c r="CQ42" s="83">
        <v>2</v>
      </c>
      <c r="CR42" s="84">
        <v>9</v>
      </c>
      <c r="CS42" s="84">
        <v>2</v>
      </c>
      <c r="CT42" s="83">
        <v>1</v>
      </c>
      <c r="CU42" s="291">
        <v>3</v>
      </c>
      <c r="CW42" s="1" t="s">
        <v>479</v>
      </c>
      <c r="CX42" s="1" t="s">
        <v>492</v>
      </c>
      <c r="CY42" s="1" t="s">
        <v>491</v>
      </c>
      <c r="CZ42" s="233"/>
    </row>
    <row r="43" spans="1:104" x14ac:dyDescent="0.25">
      <c r="A43" s="113" t="s">
        <v>168</v>
      </c>
      <c r="B43" s="291">
        <v>4</v>
      </c>
      <c r="C43" s="114" t="s">
        <v>233</v>
      </c>
      <c r="D43" s="114" t="s">
        <v>205</v>
      </c>
      <c r="E43" s="185">
        <f t="shared" si="0"/>
        <v>5</v>
      </c>
      <c r="F43" s="290">
        <v>8</v>
      </c>
      <c r="G43" s="290">
        <v>7.4</v>
      </c>
      <c r="H43" s="290">
        <v>7.5</v>
      </c>
      <c r="I43" s="290">
        <v>7.2</v>
      </c>
      <c r="J43" s="290">
        <v>9.8000000000000007</v>
      </c>
      <c r="K43" s="290">
        <v>9.8000000000000007</v>
      </c>
      <c r="L43" s="292">
        <v>9.8000000000000007</v>
      </c>
      <c r="M43" s="290">
        <v>-1E-4</v>
      </c>
      <c r="N43" s="292">
        <v>14.9</v>
      </c>
      <c r="O43" s="290">
        <v>-1E-4</v>
      </c>
      <c r="P43" s="292">
        <v>10.35</v>
      </c>
      <c r="Q43" s="290">
        <v>-1E-4</v>
      </c>
      <c r="R43" s="292">
        <v>35.049999999999997</v>
      </c>
      <c r="S43" s="291">
        <v>3</v>
      </c>
      <c r="U43" s="290">
        <v>7.8</v>
      </c>
      <c r="V43" s="290">
        <v>7.2</v>
      </c>
      <c r="W43" s="290">
        <v>7.4</v>
      </c>
      <c r="X43" s="290">
        <v>7.1</v>
      </c>
      <c r="Y43" s="290">
        <v>9.8000000000000007</v>
      </c>
      <c r="Z43" s="290">
        <v>9.8000000000000007</v>
      </c>
      <c r="AA43" s="292">
        <v>9.8000000000000007</v>
      </c>
      <c r="AB43" s="290">
        <v>-1E-4</v>
      </c>
      <c r="AC43" s="292">
        <v>14.6</v>
      </c>
      <c r="AD43" s="290">
        <v>-1E-4</v>
      </c>
      <c r="AE43" s="292">
        <v>9.5299999999999994</v>
      </c>
      <c r="AF43" s="290">
        <v>-1E-4</v>
      </c>
      <c r="AG43" s="292">
        <v>33.93</v>
      </c>
      <c r="AI43" s="293">
        <v>68.98</v>
      </c>
      <c r="AJ43" s="291">
        <v>4</v>
      </c>
      <c r="AL43" s="290"/>
      <c r="AM43" s="290"/>
      <c r="AN43" s="290"/>
      <c r="AO43" s="290"/>
      <c r="AP43" s="290"/>
      <c r="AQ43" s="290"/>
      <c r="AR43" s="292"/>
      <c r="AS43" s="290"/>
      <c r="AT43" s="292"/>
      <c r="AU43" s="290"/>
      <c r="AV43" s="292"/>
      <c r="AW43" s="290"/>
      <c r="AX43" s="292"/>
      <c r="AZ43" s="292">
        <v>68.98</v>
      </c>
      <c r="BA43" s="291">
        <v>4</v>
      </c>
      <c r="BC43" s="291">
        <v>-1</v>
      </c>
      <c r="BE43" s="153">
        <v>24.7</v>
      </c>
      <c r="BF43" s="81">
        <v>0</v>
      </c>
      <c r="BG43" s="81">
        <v>15</v>
      </c>
      <c r="BH43" s="81">
        <v>-1</v>
      </c>
      <c r="BI43" s="117">
        <v>0</v>
      </c>
      <c r="BJ43" s="79">
        <v>10.4</v>
      </c>
      <c r="BK43" s="79">
        <v>0</v>
      </c>
      <c r="BL43" s="83">
        <v>0</v>
      </c>
      <c r="BM43" s="291">
        <v>-1</v>
      </c>
      <c r="BN43" s="117">
        <v>0</v>
      </c>
      <c r="BO43" s="81">
        <v>24.4</v>
      </c>
      <c r="BP43" s="81">
        <v>0</v>
      </c>
      <c r="BQ43" s="81">
        <v>14.8</v>
      </c>
      <c r="BR43" s="81">
        <v>-1</v>
      </c>
      <c r="BS43" s="117">
        <v>0</v>
      </c>
      <c r="BT43" s="79">
        <v>9.5</v>
      </c>
      <c r="BU43" s="79">
        <v>0</v>
      </c>
      <c r="BV43" s="83">
        <v>0</v>
      </c>
      <c r="BW43" s="291">
        <v>-1</v>
      </c>
      <c r="BX43" s="117">
        <v>0</v>
      </c>
      <c r="BY43" s="81">
        <v>0</v>
      </c>
      <c r="BZ43" s="81">
        <v>0</v>
      </c>
      <c r="CA43" s="81">
        <v>0</v>
      </c>
      <c r="CB43" s="81">
        <v>-1</v>
      </c>
      <c r="CC43" s="117">
        <v>0</v>
      </c>
      <c r="CD43" s="79">
        <v>0</v>
      </c>
      <c r="CE43" s="79">
        <v>0</v>
      </c>
      <c r="CF43" s="83">
        <v>0</v>
      </c>
      <c r="CG43" s="291">
        <v>-1</v>
      </c>
      <c r="CI43" s="79" t="s">
        <v>363</v>
      </c>
      <c r="CM43" s="79" t="s">
        <v>205</v>
      </c>
      <c r="CO43" s="79" t="s">
        <v>391</v>
      </c>
      <c r="CP43" s="79" t="s">
        <v>442</v>
      </c>
      <c r="CQ43" s="83">
        <v>2</v>
      </c>
      <c r="CR43" s="84">
        <v>9</v>
      </c>
      <c r="CS43" s="84">
        <v>3</v>
      </c>
      <c r="CT43" s="83">
        <v>1</v>
      </c>
      <c r="CU43" s="291">
        <v>4</v>
      </c>
      <c r="CW43" s="1" t="s">
        <v>476</v>
      </c>
      <c r="CX43" s="1" t="s">
        <v>492</v>
      </c>
      <c r="CY43" s="1" t="s">
        <v>491</v>
      </c>
      <c r="CZ43" s="233"/>
    </row>
    <row r="44" spans="1:104" x14ac:dyDescent="0.25">
      <c r="B44" s="291"/>
      <c r="F44" s="290"/>
      <c r="G44" s="290"/>
      <c r="H44" s="290"/>
      <c r="I44" s="290"/>
      <c r="J44" s="290"/>
      <c r="K44" s="290"/>
      <c r="L44" s="292"/>
      <c r="M44" s="290"/>
      <c r="N44" s="292"/>
      <c r="O44" s="290"/>
      <c r="P44" s="292"/>
      <c r="Q44" s="290"/>
      <c r="R44" s="292"/>
      <c r="S44" s="291"/>
      <c r="U44" s="290"/>
      <c r="V44" s="290"/>
      <c r="W44" s="290"/>
      <c r="X44" s="290"/>
      <c r="Y44" s="290"/>
      <c r="Z44" s="290"/>
      <c r="AA44" s="292"/>
      <c r="AB44" s="290"/>
      <c r="AC44" s="292"/>
      <c r="AD44" s="290"/>
      <c r="AE44" s="292"/>
      <c r="AF44" s="290"/>
      <c r="AG44" s="292"/>
      <c r="AI44" s="293"/>
      <c r="AJ44" s="291"/>
      <c r="AL44" s="290"/>
      <c r="AM44" s="290"/>
      <c r="AN44" s="290"/>
      <c r="AO44" s="290"/>
      <c r="AP44" s="290"/>
      <c r="AQ44" s="290"/>
      <c r="AR44" s="292"/>
      <c r="AS44" s="290"/>
      <c r="AT44" s="292"/>
      <c r="AU44" s="290"/>
      <c r="AV44" s="292"/>
      <c r="AW44" s="290"/>
      <c r="AX44" s="292"/>
      <c r="AZ44" s="292"/>
      <c r="BA44" s="291"/>
      <c r="BC44" s="291"/>
      <c r="BM44" s="291"/>
      <c r="BW44" s="291"/>
      <c r="CG44" s="291"/>
      <c r="CU44" s="291"/>
      <c r="CZ44" s="233"/>
    </row>
    <row r="45" spans="1:104" x14ac:dyDescent="0.25">
      <c r="A45" s="113" t="s">
        <v>169</v>
      </c>
      <c r="B45" s="291">
        <v>1</v>
      </c>
      <c r="C45" s="114" t="s">
        <v>234</v>
      </c>
      <c r="D45" s="114" t="s">
        <v>208</v>
      </c>
      <c r="E45" s="185">
        <f t="shared" si="0"/>
        <v>8</v>
      </c>
      <c r="F45" s="290">
        <v>8.5</v>
      </c>
      <c r="G45" s="290">
        <v>8.5</v>
      </c>
      <c r="H45" s="290">
        <v>8.1999999999999993</v>
      </c>
      <c r="I45" s="290">
        <v>8.3000000000000007</v>
      </c>
      <c r="J45" s="290">
        <v>9.9</v>
      </c>
      <c r="K45" s="290">
        <v>9.9</v>
      </c>
      <c r="L45" s="292">
        <v>9.9</v>
      </c>
      <c r="M45" s="290">
        <v>-1E-4</v>
      </c>
      <c r="N45" s="292">
        <v>16.8</v>
      </c>
      <c r="O45" s="290">
        <v>-1E-4</v>
      </c>
      <c r="P45" s="292">
        <v>11.45</v>
      </c>
      <c r="Q45" s="290">
        <v>-1E-4</v>
      </c>
      <c r="R45" s="292">
        <v>38.15</v>
      </c>
      <c r="S45" s="291">
        <v>1</v>
      </c>
      <c r="U45" s="290">
        <v>7.5</v>
      </c>
      <c r="V45" s="290">
        <v>7</v>
      </c>
      <c r="W45" s="290">
        <v>7</v>
      </c>
      <c r="X45" s="290">
        <v>7.4</v>
      </c>
      <c r="Y45" s="290">
        <v>9.8000000000000007</v>
      </c>
      <c r="Z45" s="290">
        <v>9.8000000000000007</v>
      </c>
      <c r="AA45" s="292">
        <v>9.8000000000000007</v>
      </c>
      <c r="AB45" s="290">
        <v>-1E-4</v>
      </c>
      <c r="AC45" s="292">
        <v>14.4</v>
      </c>
      <c r="AD45" s="290">
        <v>-1E-4</v>
      </c>
      <c r="AE45" s="292">
        <v>10.210000000000001</v>
      </c>
      <c r="AF45" s="290">
        <v>-1E-4</v>
      </c>
      <c r="AG45" s="292">
        <v>34.409999999999997</v>
      </c>
      <c r="AI45" s="293">
        <v>72.56</v>
      </c>
      <c r="AJ45" s="291">
        <v>1</v>
      </c>
      <c r="AL45" s="290"/>
      <c r="AM45" s="290"/>
      <c r="AN45" s="290"/>
      <c r="AO45" s="290"/>
      <c r="AP45" s="290"/>
      <c r="AQ45" s="290"/>
      <c r="AR45" s="292"/>
      <c r="AS45" s="290"/>
      <c r="AT45" s="292"/>
      <c r="AU45" s="290"/>
      <c r="AV45" s="292"/>
      <c r="AW45" s="290"/>
      <c r="AX45" s="292"/>
      <c r="AZ45" s="292">
        <v>72.56</v>
      </c>
      <c r="BA45" s="291">
        <v>1</v>
      </c>
      <c r="BC45" s="291">
        <v>-1</v>
      </c>
      <c r="BE45" s="153">
        <v>26.7</v>
      </c>
      <c r="BF45" s="81">
        <v>0</v>
      </c>
      <c r="BG45" s="81">
        <v>16.899999999999999</v>
      </c>
      <c r="BH45" s="81">
        <v>-1</v>
      </c>
      <c r="BI45" s="117">
        <v>0</v>
      </c>
      <c r="BJ45" s="79">
        <v>11.5</v>
      </c>
      <c r="BK45" s="79">
        <v>0</v>
      </c>
      <c r="BL45" s="83">
        <v>0</v>
      </c>
      <c r="BM45" s="291">
        <v>-1</v>
      </c>
      <c r="BN45" s="117">
        <v>0</v>
      </c>
      <c r="BO45" s="81">
        <v>24.2</v>
      </c>
      <c r="BP45" s="81">
        <v>0</v>
      </c>
      <c r="BQ45" s="81">
        <v>14.5</v>
      </c>
      <c r="BR45" s="81">
        <v>-1</v>
      </c>
      <c r="BS45" s="117">
        <v>0</v>
      </c>
      <c r="BT45" s="79">
        <v>10.199999999999999</v>
      </c>
      <c r="BU45" s="79">
        <v>0</v>
      </c>
      <c r="BV45" s="83">
        <v>0</v>
      </c>
      <c r="BW45" s="291">
        <v>-1</v>
      </c>
      <c r="BX45" s="117">
        <v>0</v>
      </c>
      <c r="BY45" s="81">
        <v>0</v>
      </c>
      <c r="BZ45" s="81">
        <v>0</v>
      </c>
      <c r="CA45" s="81">
        <v>0</v>
      </c>
      <c r="CB45" s="81">
        <v>-1</v>
      </c>
      <c r="CC45" s="117">
        <v>0</v>
      </c>
      <c r="CD45" s="79">
        <v>0</v>
      </c>
      <c r="CE45" s="79">
        <v>0</v>
      </c>
      <c r="CF45" s="83">
        <v>0</v>
      </c>
      <c r="CG45" s="291">
        <v>-1</v>
      </c>
      <c r="CI45" s="79" t="s">
        <v>363</v>
      </c>
      <c r="CM45" s="79" t="s">
        <v>208</v>
      </c>
      <c r="CO45" s="79" t="s">
        <v>392</v>
      </c>
      <c r="CP45" s="79" t="s">
        <v>443</v>
      </c>
      <c r="CQ45" s="83">
        <v>2</v>
      </c>
      <c r="CR45" s="84">
        <v>9</v>
      </c>
      <c r="CS45" s="84">
        <v>1</v>
      </c>
      <c r="CT45" s="83">
        <v>1</v>
      </c>
      <c r="CU45" s="291">
        <v>1</v>
      </c>
      <c r="CW45" s="1" t="s">
        <v>479</v>
      </c>
      <c r="CX45" s="1" t="s">
        <v>481</v>
      </c>
      <c r="CY45" s="1" t="s">
        <v>491</v>
      </c>
      <c r="CZ45" s="233"/>
    </row>
    <row r="46" spans="1:104" x14ac:dyDescent="0.25">
      <c r="B46" s="291"/>
      <c r="F46" s="290"/>
      <c r="G46" s="290"/>
      <c r="H46" s="290"/>
      <c r="I46" s="290"/>
      <c r="J46" s="290"/>
      <c r="K46" s="290"/>
      <c r="L46" s="292"/>
      <c r="M46" s="290"/>
      <c r="N46" s="292"/>
      <c r="O46" s="290"/>
      <c r="P46" s="292"/>
      <c r="Q46" s="290"/>
      <c r="R46" s="292"/>
      <c r="S46" s="291"/>
      <c r="U46" s="290"/>
      <c r="V46" s="290"/>
      <c r="W46" s="290"/>
      <c r="X46" s="290"/>
      <c r="Y46" s="290"/>
      <c r="Z46" s="290"/>
      <c r="AA46" s="292"/>
      <c r="AB46" s="290"/>
      <c r="AC46" s="292"/>
      <c r="AD46" s="290"/>
      <c r="AE46" s="292"/>
      <c r="AF46" s="290"/>
      <c r="AG46" s="292"/>
      <c r="AI46" s="293"/>
      <c r="AJ46" s="291"/>
      <c r="AL46" s="290"/>
      <c r="AM46" s="290"/>
      <c r="AN46" s="290"/>
      <c r="AO46" s="290"/>
      <c r="AP46" s="290"/>
      <c r="AQ46" s="290"/>
      <c r="AR46" s="292"/>
      <c r="AS46" s="290"/>
      <c r="AT46" s="292"/>
      <c r="AU46" s="290"/>
      <c r="AV46" s="292"/>
      <c r="AW46" s="290"/>
      <c r="AX46" s="292"/>
      <c r="AZ46" s="292"/>
      <c r="BA46" s="291"/>
      <c r="BC46" s="291"/>
      <c r="BM46" s="291"/>
      <c r="BW46" s="291"/>
      <c r="CG46" s="291"/>
      <c r="CU46" s="291"/>
      <c r="CZ46" s="233"/>
    </row>
    <row r="47" spans="1:104" x14ac:dyDescent="0.25">
      <c r="A47" s="113" t="s">
        <v>170</v>
      </c>
      <c r="B47" s="291">
        <v>1</v>
      </c>
      <c r="C47" s="114" t="s">
        <v>235</v>
      </c>
      <c r="D47" s="114" t="s">
        <v>208</v>
      </c>
      <c r="E47" s="185">
        <f t="shared" si="0"/>
        <v>8</v>
      </c>
      <c r="F47" s="290">
        <v>7.7</v>
      </c>
      <c r="G47" s="290">
        <v>7.3</v>
      </c>
      <c r="H47" s="290">
        <v>7.4</v>
      </c>
      <c r="I47" s="290">
        <v>7.2</v>
      </c>
      <c r="J47" s="290">
        <v>9.9</v>
      </c>
      <c r="K47" s="290">
        <v>9.9</v>
      </c>
      <c r="L47" s="292">
        <v>9.9</v>
      </c>
      <c r="M47" s="290">
        <v>-1E-4</v>
      </c>
      <c r="N47" s="292">
        <v>14.7</v>
      </c>
      <c r="O47" s="290">
        <v>-1E-4</v>
      </c>
      <c r="P47" s="292">
        <v>7.35</v>
      </c>
      <c r="Q47" s="290">
        <v>-1E-4</v>
      </c>
      <c r="R47" s="292">
        <v>31.95</v>
      </c>
      <c r="S47" s="291">
        <v>1</v>
      </c>
      <c r="U47" s="290">
        <v>7.7</v>
      </c>
      <c r="V47" s="290">
        <v>7.4</v>
      </c>
      <c r="W47" s="290">
        <v>7.5</v>
      </c>
      <c r="X47" s="290">
        <v>8.1999999999999993</v>
      </c>
      <c r="Y47" s="290">
        <v>9.8000000000000007</v>
      </c>
      <c r="Z47" s="290">
        <v>9.8000000000000007</v>
      </c>
      <c r="AA47" s="292">
        <v>9.8000000000000007</v>
      </c>
      <c r="AB47" s="290">
        <v>-1E-4</v>
      </c>
      <c r="AC47" s="292">
        <v>15.2</v>
      </c>
      <c r="AD47" s="290">
        <v>-1E-4</v>
      </c>
      <c r="AE47" s="292">
        <v>7.3</v>
      </c>
      <c r="AF47" s="290">
        <v>-1E-4</v>
      </c>
      <c r="AG47" s="292">
        <v>32.299999999999997</v>
      </c>
      <c r="AI47" s="293">
        <v>64.25</v>
      </c>
      <c r="AJ47" s="291">
        <v>1</v>
      </c>
      <c r="AL47" s="290"/>
      <c r="AM47" s="290"/>
      <c r="AN47" s="290"/>
      <c r="AO47" s="290"/>
      <c r="AP47" s="290"/>
      <c r="AQ47" s="290"/>
      <c r="AR47" s="292"/>
      <c r="AS47" s="290"/>
      <c r="AT47" s="292"/>
      <c r="AU47" s="290"/>
      <c r="AV47" s="292"/>
      <c r="AW47" s="290"/>
      <c r="AX47" s="292"/>
      <c r="AZ47" s="292">
        <v>64.25</v>
      </c>
      <c r="BA47" s="291">
        <v>1</v>
      </c>
      <c r="BC47" s="291">
        <v>-1</v>
      </c>
      <c r="BE47" s="153">
        <v>24.6</v>
      </c>
      <c r="BF47" s="81">
        <v>0</v>
      </c>
      <c r="BG47" s="81">
        <v>14.9</v>
      </c>
      <c r="BH47" s="81">
        <v>-1</v>
      </c>
      <c r="BI47" s="117">
        <v>0</v>
      </c>
      <c r="BJ47" s="79">
        <v>7.4</v>
      </c>
      <c r="BK47" s="79">
        <v>0</v>
      </c>
      <c r="BL47" s="83">
        <v>0</v>
      </c>
      <c r="BM47" s="291">
        <v>-1</v>
      </c>
      <c r="BN47" s="117">
        <v>0</v>
      </c>
      <c r="BO47" s="81">
        <v>25</v>
      </c>
      <c r="BP47" s="81">
        <v>0</v>
      </c>
      <c r="BQ47" s="81">
        <v>15.3</v>
      </c>
      <c r="BR47" s="81">
        <v>-1</v>
      </c>
      <c r="BS47" s="117">
        <v>0</v>
      </c>
      <c r="BT47" s="79">
        <v>7.3</v>
      </c>
      <c r="BU47" s="79">
        <v>0</v>
      </c>
      <c r="BV47" s="83">
        <v>0</v>
      </c>
      <c r="BW47" s="291">
        <v>-1</v>
      </c>
      <c r="BX47" s="117">
        <v>0</v>
      </c>
      <c r="BY47" s="81">
        <v>0</v>
      </c>
      <c r="BZ47" s="81">
        <v>0</v>
      </c>
      <c r="CA47" s="81">
        <v>0</v>
      </c>
      <c r="CB47" s="81">
        <v>-1</v>
      </c>
      <c r="CC47" s="117">
        <v>0</v>
      </c>
      <c r="CD47" s="79">
        <v>0</v>
      </c>
      <c r="CE47" s="79">
        <v>0</v>
      </c>
      <c r="CF47" s="83">
        <v>0</v>
      </c>
      <c r="CG47" s="291">
        <v>-1</v>
      </c>
      <c r="CI47" s="79" t="s">
        <v>363</v>
      </c>
      <c r="CM47" s="79" t="s">
        <v>208</v>
      </c>
      <c r="CO47" s="79" t="s">
        <v>393</v>
      </c>
      <c r="CP47" s="79" t="s">
        <v>444</v>
      </c>
      <c r="CQ47" s="83">
        <v>2</v>
      </c>
      <c r="CR47" s="84">
        <v>9</v>
      </c>
      <c r="CS47" s="84">
        <v>2</v>
      </c>
      <c r="CT47" s="83">
        <v>1</v>
      </c>
      <c r="CU47" s="291">
        <v>1</v>
      </c>
      <c r="CW47" s="1" t="s">
        <v>479</v>
      </c>
      <c r="CX47" s="1" t="s">
        <v>488</v>
      </c>
      <c r="CY47" s="1" t="s">
        <v>491</v>
      </c>
      <c r="CZ47" s="233"/>
    </row>
    <row r="48" spans="1:104" x14ac:dyDescent="0.25">
      <c r="A48" s="113" t="s">
        <v>170</v>
      </c>
      <c r="B48" s="291">
        <v>2</v>
      </c>
      <c r="C48" s="114" t="s">
        <v>236</v>
      </c>
      <c r="D48" s="114" t="s">
        <v>203</v>
      </c>
      <c r="E48" s="185">
        <f t="shared" si="0"/>
        <v>7</v>
      </c>
      <c r="F48" s="290">
        <v>6.9</v>
      </c>
      <c r="G48" s="290">
        <v>6.6</v>
      </c>
      <c r="H48" s="290">
        <v>6.3</v>
      </c>
      <c r="I48" s="290">
        <v>7</v>
      </c>
      <c r="J48" s="290">
        <v>9.8000000000000007</v>
      </c>
      <c r="K48" s="290">
        <v>9.8000000000000007</v>
      </c>
      <c r="L48" s="292">
        <v>9.8000000000000007</v>
      </c>
      <c r="M48" s="290">
        <v>-1E-4</v>
      </c>
      <c r="N48" s="292">
        <v>13.5</v>
      </c>
      <c r="O48" s="290">
        <v>-1E-4</v>
      </c>
      <c r="P48" s="292">
        <v>8.4499999999999993</v>
      </c>
      <c r="Q48" s="290">
        <v>-1E-4</v>
      </c>
      <c r="R48" s="292">
        <v>31.75</v>
      </c>
      <c r="S48" s="291">
        <v>2</v>
      </c>
      <c r="U48" s="290">
        <v>6.9</v>
      </c>
      <c r="V48" s="290">
        <v>6.5</v>
      </c>
      <c r="W48" s="290">
        <v>6.6</v>
      </c>
      <c r="X48" s="290">
        <v>7</v>
      </c>
      <c r="Y48" s="290">
        <v>9.8000000000000007</v>
      </c>
      <c r="Z48" s="290">
        <v>9.8000000000000007</v>
      </c>
      <c r="AA48" s="292">
        <v>9.8000000000000007</v>
      </c>
      <c r="AB48" s="290">
        <v>-1E-4</v>
      </c>
      <c r="AC48" s="292">
        <v>13.5</v>
      </c>
      <c r="AD48" s="290">
        <v>-1E-4</v>
      </c>
      <c r="AE48" s="292">
        <v>8.3699999999999992</v>
      </c>
      <c r="AF48" s="290">
        <v>-1E-4</v>
      </c>
      <c r="AG48" s="292">
        <v>31.67</v>
      </c>
      <c r="AI48" s="293">
        <v>63.42</v>
      </c>
      <c r="AJ48" s="291">
        <v>2</v>
      </c>
      <c r="AL48" s="290"/>
      <c r="AM48" s="290"/>
      <c r="AN48" s="290"/>
      <c r="AO48" s="290"/>
      <c r="AP48" s="290"/>
      <c r="AQ48" s="290"/>
      <c r="AR48" s="292"/>
      <c r="AS48" s="290"/>
      <c r="AT48" s="292"/>
      <c r="AU48" s="290"/>
      <c r="AV48" s="292"/>
      <c r="AW48" s="290"/>
      <c r="AX48" s="292"/>
      <c r="AZ48" s="292">
        <v>63.42</v>
      </c>
      <c r="BA48" s="291">
        <v>2</v>
      </c>
      <c r="BC48" s="291">
        <v>-1</v>
      </c>
      <c r="BE48" s="153">
        <v>23.3</v>
      </c>
      <c r="BF48" s="81">
        <v>0</v>
      </c>
      <c r="BG48" s="81">
        <v>13.3</v>
      </c>
      <c r="BH48" s="81">
        <v>-1</v>
      </c>
      <c r="BI48" s="117">
        <v>0</v>
      </c>
      <c r="BJ48" s="79">
        <v>8.5</v>
      </c>
      <c r="BK48" s="79">
        <v>0</v>
      </c>
      <c r="BL48" s="83">
        <v>0</v>
      </c>
      <c r="BM48" s="291">
        <v>-1</v>
      </c>
      <c r="BN48" s="117">
        <v>0</v>
      </c>
      <c r="BO48" s="81">
        <v>23.3</v>
      </c>
      <c r="BP48" s="81">
        <v>0</v>
      </c>
      <c r="BQ48" s="81">
        <v>13.6</v>
      </c>
      <c r="BR48" s="81">
        <v>-1</v>
      </c>
      <c r="BS48" s="117">
        <v>0</v>
      </c>
      <c r="BT48" s="79">
        <v>8.4</v>
      </c>
      <c r="BU48" s="79">
        <v>0</v>
      </c>
      <c r="BV48" s="83">
        <v>0</v>
      </c>
      <c r="BW48" s="291">
        <v>-1</v>
      </c>
      <c r="BX48" s="117">
        <v>0</v>
      </c>
      <c r="BY48" s="81">
        <v>0</v>
      </c>
      <c r="BZ48" s="81">
        <v>0</v>
      </c>
      <c r="CA48" s="81">
        <v>0</v>
      </c>
      <c r="CB48" s="81">
        <v>-1</v>
      </c>
      <c r="CC48" s="117">
        <v>0</v>
      </c>
      <c r="CD48" s="79">
        <v>0</v>
      </c>
      <c r="CE48" s="79">
        <v>0</v>
      </c>
      <c r="CF48" s="83">
        <v>0</v>
      </c>
      <c r="CG48" s="291">
        <v>-1</v>
      </c>
      <c r="CI48" s="79" t="s">
        <v>363</v>
      </c>
      <c r="CM48" s="79" t="s">
        <v>203</v>
      </c>
      <c r="CO48" s="79" t="s">
        <v>393</v>
      </c>
      <c r="CP48" s="79" t="s">
        <v>444</v>
      </c>
      <c r="CQ48" s="83">
        <v>2</v>
      </c>
      <c r="CR48" s="84">
        <v>9</v>
      </c>
      <c r="CS48" s="84">
        <v>3</v>
      </c>
      <c r="CT48" s="83">
        <v>1</v>
      </c>
      <c r="CU48" s="291">
        <v>2</v>
      </c>
      <c r="CW48" s="1" t="s">
        <v>479</v>
      </c>
      <c r="CX48" s="1" t="s">
        <v>488</v>
      </c>
      <c r="CY48" s="1" t="s">
        <v>491</v>
      </c>
      <c r="CZ48" s="233"/>
    </row>
    <row r="49" spans="1:104" x14ac:dyDescent="0.25">
      <c r="A49" s="113" t="s">
        <v>170</v>
      </c>
      <c r="B49" s="291">
        <v>-1E-4</v>
      </c>
      <c r="C49" s="114" t="s">
        <v>237</v>
      </c>
      <c r="D49" s="114" t="s">
        <v>203</v>
      </c>
      <c r="E49" s="185">
        <f t="shared" si="0"/>
        <v>0</v>
      </c>
      <c r="F49" s="290">
        <v>-1E-4</v>
      </c>
      <c r="G49" s="290">
        <v>-1E-4</v>
      </c>
      <c r="H49" s="290">
        <v>-1E-4</v>
      </c>
      <c r="I49" s="290">
        <v>-1E-4</v>
      </c>
      <c r="J49" s="290">
        <v>-1E-4</v>
      </c>
      <c r="K49" s="290">
        <v>-1E-4</v>
      </c>
      <c r="L49" s="292">
        <v>-1E-4</v>
      </c>
      <c r="M49" s="290">
        <v>-1E-4</v>
      </c>
      <c r="N49" s="292">
        <v>-1E-4</v>
      </c>
      <c r="O49" s="290">
        <v>-1E-4</v>
      </c>
      <c r="P49" s="292">
        <v>-1E-4</v>
      </c>
      <c r="Q49" s="290">
        <v>-1E-4</v>
      </c>
      <c r="R49" s="292">
        <v>-1E-4</v>
      </c>
      <c r="S49" s="291">
        <v>-1E-4</v>
      </c>
      <c r="U49" s="290">
        <v>-1E-4</v>
      </c>
      <c r="V49" s="290">
        <v>-1E-4</v>
      </c>
      <c r="W49" s="290">
        <v>-1E-4</v>
      </c>
      <c r="X49" s="290">
        <v>-1E-4</v>
      </c>
      <c r="Y49" s="290">
        <v>-1E-4</v>
      </c>
      <c r="Z49" s="290">
        <v>-1E-4</v>
      </c>
      <c r="AA49" s="292">
        <v>-1E-4</v>
      </c>
      <c r="AB49" s="290">
        <v>-1E-4</v>
      </c>
      <c r="AC49" s="292">
        <v>-1E-4</v>
      </c>
      <c r="AD49" s="290">
        <v>-1E-4</v>
      </c>
      <c r="AE49" s="292">
        <v>-1E-4</v>
      </c>
      <c r="AF49" s="290">
        <v>-1E-4</v>
      </c>
      <c r="AG49" s="292">
        <v>-1E-4</v>
      </c>
      <c r="AI49" s="293">
        <v>-1E-4</v>
      </c>
      <c r="AJ49" s="291">
        <v>-1E-4</v>
      </c>
      <c r="AL49" s="290"/>
      <c r="AM49" s="290"/>
      <c r="AN49" s="290"/>
      <c r="AO49" s="290"/>
      <c r="AP49" s="290"/>
      <c r="AQ49" s="290"/>
      <c r="AR49" s="292"/>
      <c r="AS49" s="290"/>
      <c r="AT49" s="292"/>
      <c r="AU49" s="290"/>
      <c r="AV49" s="292"/>
      <c r="AW49" s="290"/>
      <c r="AX49" s="292"/>
      <c r="AZ49" s="292">
        <v>-1E-4</v>
      </c>
      <c r="BA49" s="291">
        <v>-1E-4</v>
      </c>
      <c r="BC49" s="291">
        <v>-1</v>
      </c>
      <c r="BE49" s="153">
        <v>0</v>
      </c>
      <c r="BF49" s="81">
        <v>0</v>
      </c>
      <c r="BG49" s="81">
        <v>0</v>
      </c>
      <c r="BH49" s="81">
        <v>-1</v>
      </c>
      <c r="BI49" s="117">
        <v>0</v>
      </c>
      <c r="BJ49" s="79">
        <v>0</v>
      </c>
      <c r="BK49" s="79">
        <v>0</v>
      </c>
      <c r="BL49" s="83">
        <v>0</v>
      </c>
      <c r="BM49" s="291">
        <v>-1</v>
      </c>
      <c r="BN49" s="117">
        <v>0</v>
      </c>
      <c r="BO49" s="81">
        <v>0</v>
      </c>
      <c r="BP49" s="81">
        <v>0</v>
      </c>
      <c r="BQ49" s="81">
        <v>0</v>
      </c>
      <c r="BR49" s="81">
        <v>-1</v>
      </c>
      <c r="BS49" s="117">
        <v>0</v>
      </c>
      <c r="BT49" s="79">
        <v>0</v>
      </c>
      <c r="BU49" s="79">
        <v>0</v>
      </c>
      <c r="BV49" s="83">
        <v>0</v>
      </c>
      <c r="BW49" s="291">
        <v>-1</v>
      </c>
      <c r="BX49" s="117">
        <v>0</v>
      </c>
      <c r="BY49" s="81">
        <v>0</v>
      </c>
      <c r="BZ49" s="81">
        <v>0</v>
      </c>
      <c r="CA49" s="81">
        <v>0</v>
      </c>
      <c r="CB49" s="81">
        <v>-1</v>
      </c>
      <c r="CC49" s="117">
        <v>0</v>
      </c>
      <c r="CD49" s="79">
        <v>0</v>
      </c>
      <c r="CE49" s="79">
        <v>0</v>
      </c>
      <c r="CF49" s="83">
        <v>0</v>
      </c>
      <c r="CG49" s="291">
        <v>-1</v>
      </c>
      <c r="CM49" s="79" t="s">
        <v>203</v>
      </c>
      <c r="CO49" s="79" t="s">
        <v>394</v>
      </c>
      <c r="CP49" s="79" t="s">
        <v>444</v>
      </c>
      <c r="CQ49" s="83">
        <v>2</v>
      </c>
      <c r="CR49" s="84">
        <v>9</v>
      </c>
      <c r="CS49" s="84">
        <v>1</v>
      </c>
      <c r="CT49" s="83">
        <v>1</v>
      </c>
      <c r="CU49" s="291">
        <v>-1</v>
      </c>
      <c r="CW49" s="1" t="s">
        <v>476</v>
      </c>
      <c r="CX49" s="1" t="s">
        <v>488</v>
      </c>
      <c r="CY49" s="1" t="s">
        <v>491</v>
      </c>
      <c r="CZ49" s="233"/>
    </row>
    <row r="50" spans="1:104" x14ac:dyDescent="0.25">
      <c r="B50" s="291"/>
      <c r="F50" s="290"/>
      <c r="G50" s="290"/>
      <c r="H50" s="290"/>
      <c r="I50" s="290"/>
      <c r="J50" s="290"/>
      <c r="K50" s="290"/>
      <c r="L50" s="292"/>
      <c r="M50" s="290"/>
      <c r="N50" s="292"/>
      <c r="O50" s="290"/>
      <c r="P50" s="292"/>
      <c r="Q50" s="290"/>
      <c r="R50" s="292"/>
      <c r="S50" s="291"/>
      <c r="U50" s="290"/>
      <c r="V50" s="290"/>
      <c r="W50" s="290"/>
      <c r="X50" s="290"/>
      <c r="Y50" s="290"/>
      <c r="Z50" s="290"/>
      <c r="AA50" s="292"/>
      <c r="AB50" s="290"/>
      <c r="AC50" s="292"/>
      <c r="AD50" s="290"/>
      <c r="AE50" s="292"/>
      <c r="AF50" s="290"/>
      <c r="AG50" s="292"/>
      <c r="AI50" s="293"/>
      <c r="AJ50" s="291"/>
      <c r="AL50" s="290"/>
      <c r="AM50" s="290"/>
      <c r="AN50" s="290"/>
      <c r="AO50" s="290"/>
      <c r="AP50" s="290"/>
      <c r="AQ50" s="290"/>
      <c r="AR50" s="292"/>
      <c r="AS50" s="290"/>
      <c r="AT50" s="292"/>
      <c r="AU50" s="290"/>
      <c r="AV50" s="292"/>
      <c r="AW50" s="290"/>
      <c r="AX50" s="292"/>
      <c r="AZ50" s="292"/>
      <c r="BA50" s="291"/>
      <c r="BC50" s="291"/>
      <c r="BM50" s="291"/>
      <c r="BW50" s="291"/>
      <c r="CG50" s="291"/>
      <c r="CU50" s="291"/>
      <c r="CZ50" s="233"/>
    </row>
    <row r="51" spans="1:104" x14ac:dyDescent="0.25">
      <c r="A51" s="113" t="s">
        <v>171</v>
      </c>
      <c r="B51" s="291">
        <v>1</v>
      </c>
      <c r="C51" s="114" t="s">
        <v>238</v>
      </c>
      <c r="D51" s="114" t="s">
        <v>208</v>
      </c>
      <c r="E51" s="185">
        <f t="shared" si="0"/>
        <v>8</v>
      </c>
      <c r="F51" s="290">
        <v>8.1</v>
      </c>
      <c r="G51" s="290">
        <v>7.5</v>
      </c>
      <c r="H51" s="290">
        <v>7.5</v>
      </c>
      <c r="I51" s="290">
        <v>7.5</v>
      </c>
      <c r="J51" s="290">
        <v>9.9</v>
      </c>
      <c r="K51" s="290">
        <v>9.9</v>
      </c>
      <c r="L51" s="292">
        <v>9.9</v>
      </c>
      <c r="M51" s="290">
        <v>-1E-4</v>
      </c>
      <c r="N51" s="292">
        <v>15</v>
      </c>
      <c r="O51" s="290">
        <v>-1E-4</v>
      </c>
      <c r="P51" s="292">
        <v>8.48</v>
      </c>
      <c r="Q51" s="290">
        <v>-1E-4</v>
      </c>
      <c r="R51" s="292">
        <v>33.380000000000003</v>
      </c>
      <c r="S51" s="291">
        <v>2</v>
      </c>
      <c r="U51" s="290">
        <v>7.8</v>
      </c>
      <c r="V51" s="290">
        <v>7.4</v>
      </c>
      <c r="W51" s="290">
        <v>7.6</v>
      </c>
      <c r="X51" s="290">
        <v>7.7</v>
      </c>
      <c r="Y51" s="290">
        <v>9.9</v>
      </c>
      <c r="Z51" s="290">
        <v>9.9</v>
      </c>
      <c r="AA51" s="292">
        <v>9.9</v>
      </c>
      <c r="AB51" s="290">
        <v>-1E-4</v>
      </c>
      <c r="AC51" s="292">
        <v>15.3</v>
      </c>
      <c r="AD51" s="290">
        <v>-1E-4</v>
      </c>
      <c r="AE51" s="292">
        <v>8.2899999999999991</v>
      </c>
      <c r="AF51" s="290">
        <v>-1E-4</v>
      </c>
      <c r="AG51" s="292">
        <v>33.49</v>
      </c>
      <c r="AI51" s="293">
        <v>66.87</v>
      </c>
      <c r="AJ51" s="291">
        <v>1</v>
      </c>
      <c r="AL51" s="290"/>
      <c r="AM51" s="290"/>
      <c r="AN51" s="290"/>
      <c r="AO51" s="290"/>
      <c r="AP51" s="290"/>
      <c r="AQ51" s="290"/>
      <c r="AR51" s="292"/>
      <c r="AS51" s="290"/>
      <c r="AT51" s="292"/>
      <c r="AU51" s="290"/>
      <c r="AV51" s="292"/>
      <c r="AW51" s="290"/>
      <c r="AX51" s="292"/>
      <c r="AZ51" s="292">
        <v>66.87</v>
      </c>
      <c r="BA51" s="291">
        <v>1</v>
      </c>
      <c r="BC51" s="291">
        <v>-1</v>
      </c>
      <c r="BE51" s="153">
        <v>24.9</v>
      </c>
      <c r="BF51" s="81">
        <v>0</v>
      </c>
      <c r="BG51" s="81">
        <v>15.3</v>
      </c>
      <c r="BH51" s="81">
        <v>-1</v>
      </c>
      <c r="BI51" s="117">
        <v>0</v>
      </c>
      <c r="BJ51" s="79">
        <v>8.5</v>
      </c>
      <c r="BK51" s="79">
        <v>0</v>
      </c>
      <c r="BL51" s="83">
        <v>0</v>
      </c>
      <c r="BM51" s="291">
        <v>-1</v>
      </c>
      <c r="BN51" s="117">
        <v>0</v>
      </c>
      <c r="BO51" s="81">
        <v>25.2</v>
      </c>
      <c r="BP51" s="81">
        <v>0</v>
      </c>
      <c r="BQ51" s="81">
        <v>15.4</v>
      </c>
      <c r="BR51" s="81">
        <v>-1</v>
      </c>
      <c r="BS51" s="117">
        <v>0</v>
      </c>
      <c r="BT51" s="79">
        <v>8.3000000000000007</v>
      </c>
      <c r="BU51" s="79">
        <v>0</v>
      </c>
      <c r="BV51" s="83">
        <v>0</v>
      </c>
      <c r="BW51" s="291">
        <v>-1</v>
      </c>
      <c r="BX51" s="117">
        <v>0</v>
      </c>
      <c r="BY51" s="81">
        <v>0</v>
      </c>
      <c r="BZ51" s="81">
        <v>0</v>
      </c>
      <c r="CA51" s="81">
        <v>0</v>
      </c>
      <c r="CB51" s="81">
        <v>-1</v>
      </c>
      <c r="CC51" s="117">
        <v>0</v>
      </c>
      <c r="CD51" s="79">
        <v>0</v>
      </c>
      <c r="CE51" s="79">
        <v>0</v>
      </c>
      <c r="CF51" s="83">
        <v>0</v>
      </c>
      <c r="CG51" s="291">
        <v>-1</v>
      </c>
      <c r="CI51" s="79" t="s">
        <v>363</v>
      </c>
      <c r="CM51" s="79" t="s">
        <v>208</v>
      </c>
      <c r="CO51" s="79" t="s">
        <v>395</v>
      </c>
      <c r="CP51" s="79" t="s">
        <v>445</v>
      </c>
      <c r="CQ51" s="83">
        <v>2</v>
      </c>
      <c r="CR51" s="84">
        <v>9</v>
      </c>
      <c r="CS51" s="84">
        <v>5</v>
      </c>
      <c r="CT51" s="83">
        <v>1</v>
      </c>
      <c r="CU51" s="291">
        <v>1</v>
      </c>
      <c r="CW51" s="1" t="s">
        <v>479</v>
      </c>
      <c r="CX51" s="1" t="s">
        <v>489</v>
      </c>
      <c r="CY51" s="1" t="s">
        <v>491</v>
      </c>
      <c r="CZ51" s="233"/>
    </row>
    <row r="52" spans="1:104" x14ac:dyDescent="0.25">
      <c r="A52" s="113" t="s">
        <v>171</v>
      </c>
      <c r="B52" s="291">
        <v>2</v>
      </c>
      <c r="C52" s="114" t="s">
        <v>239</v>
      </c>
      <c r="D52" s="114" t="s">
        <v>205</v>
      </c>
      <c r="E52" s="185">
        <f t="shared" si="0"/>
        <v>7</v>
      </c>
      <c r="F52" s="290">
        <v>7.5</v>
      </c>
      <c r="G52" s="290">
        <v>7.3</v>
      </c>
      <c r="H52" s="290">
        <v>7</v>
      </c>
      <c r="I52" s="290">
        <v>7.7</v>
      </c>
      <c r="J52" s="290">
        <v>9.5</v>
      </c>
      <c r="K52" s="290">
        <v>9.5</v>
      </c>
      <c r="L52" s="292">
        <v>9.5</v>
      </c>
      <c r="M52" s="290">
        <v>-1E-4</v>
      </c>
      <c r="N52" s="292">
        <v>14.8</v>
      </c>
      <c r="O52" s="290">
        <v>-1E-4</v>
      </c>
      <c r="P52" s="292">
        <v>9.8000000000000007</v>
      </c>
      <c r="Q52" s="290">
        <v>-1E-4</v>
      </c>
      <c r="R52" s="292">
        <v>34.1</v>
      </c>
      <c r="S52" s="291">
        <v>1</v>
      </c>
      <c r="U52" s="290">
        <v>7</v>
      </c>
      <c r="V52" s="290">
        <v>6.4</v>
      </c>
      <c r="W52" s="290">
        <v>6.4</v>
      </c>
      <c r="X52" s="290">
        <v>6.6</v>
      </c>
      <c r="Y52" s="290">
        <v>9.9</v>
      </c>
      <c r="Z52" s="290">
        <v>9.9</v>
      </c>
      <c r="AA52" s="292">
        <v>9.9</v>
      </c>
      <c r="AB52" s="290">
        <v>-1E-4</v>
      </c>
      <c r="AC52" s="292">
        <v>13</v>
      </c>
      <c r="AD52" s="290">
        <v>-1E-4</v>
      </c>
      <c r="AE52" s="292">
        <v>9.6300000000000008</v>
      </c>
      <c r="AF52" s="290">
        <v>-1E-4</v>
      </c>
      <c r="AG52" s="292">
        <v>32.53</v>
      </c>
      <c r="AI52" s="293">
        <v>66.63</v>
      </c>
      <c r="AJ52" s="291">
        <v>2</v>
      </c>
      <c r="AL52" s="290"/>
      <c r="AM52" s="290"/>
      <c r="AN52" s="290"/>
      <c r="AO52" s="290"/>
      <c r="AP52" s="290"/>
      <c r="AQ52" s="290"/>
      <c r="AR52" s="292"/>
      <c r="AS52" s="290"/>
      <c r="AT52" s="292"/>
      <c r="AU52" s="290"/>
      <c r="AV52" s="292"/>
      <c r="AW52" s="290"/>
      <c r="AX52" s="292"/>
      <c r="AZ52" s="292">
        <v>66.63</v>
      </c>
      <c r="BA52" s="291">
        <v>2</v>
      </c>
      <c r="BC52" s="291">
        <v>-1</v>
      </c>
      <c r="BE52" s="153">
        <v>24.3</v>
      </c>
      <c r="BF52" s="81">
        <v>0</v>
      </c>
      <c r="BG52" s="81">
        <v>14.9</v>
      </c>
      <c r="BH52" s="81">
        <v>-1</v>
      </c>
      <c r="BI52" s="117">
        <v>0</v>
      </c>
      <c r="BJ52" s="79">
        <v>9.8000000000000007</v>
      </c>
      <c r="BK52" s="79">
        <v>0</v>
      </c>
      <c r="BL52" s="83">
        <v>0</v>
      </c>
      <c r="BM52" s="291">
        <v>-1</v>
      </c>
      <c r="BN52" s="117">
        <v>0</v>
      </c>
      <c r="BO52" s="81">
        <v>22.9</v>
      </c>
      <c r="BP52" s="81">
        <v>0</v>
      </c>
      <c r="BQ52" s="81">
        <v>13.4</v>
      </c>
      <c r="BR52" s="81">
        <v>-1</v>
      </c>
      <c r="BS52" s="117">
        <v>0</v>
      </c>
      <c r="BT52" s="79">
        <v>9.6</v>
      </c>
      <c r="BU52" s="79">
        <v>0</v>
      </c>
      <c r="BV52" s="83">
        <v>0</v>
      </c>
      <c r="BW52" s="291">
        <v>-1</v>
      </c>
      <c r="BX52" s="117">
        <v>0</v>
      </c>
      <c r="BY52" s="81">
        <v>0</v>
      </c>
      <c r="BZ52" s="81">
        <v>0</v>
      </c>
      <c r="CA52" s="81">
        <v>0</v>
      </c>
      <c r="CB52" s="81">
        <v>-1</v>
      </c>
      <c r="CC52" s="117">
        <v>0</v>
      </c>
      <c r="CD52" s="79">
        <v>0</v>
      </c>
      <c r="CE52" s="79">
        <v>0</v>
      </c>
      <c r="CF52" s="83">
        <v>0</v>
      </c>
      <c r="CG52" s="291">
        <v>-1</v>
      </c>
      <c r="CI52" s="79" t="s">
        <v>363</v>
      </c>
      <c r="CM52" s="79" t="s">
        <v>205</v>
      </c>
      <c r="CO52" s="79" t="s">
        <v>396</v>
      </c>
      <c r="CP52" s="79" t="s">
        <v>445</v>
      </c>
      <c r="CQ52" s="83">
        <v>2</v>
      </c>
      <c r="CR52" s="84">
        <v>9</v>
      </c>
      <c r="CS52" s="84">
        <v>1</v>
      </c>
      <c r="CT52" s="83">
        <v>1</v>
      </c>
      <c r="CU52" s="291">
        <v>2</v>
      </c>
      <c r="CW52" s="1" t="s">
        <v>476</v>
      </c>
      <c r="CX52" s="1" t="s">
        <v>489</v>
      </c>
      <c r="CY52" s="1" t="s">
        <v>491</v>
      </c>
      <c r="CZ52" s="233"/>
    </row>
    <row r="53" spans="1:104" x14ac:dyDescent="0.25">
      <c r="A53" s="113" t="s">
        <v>171</v>
      </c>
      <c r="B53" s="291">
        <v>3</v>
      </c>
      <c r="C53" s="114" t="s">
        <v>240</v>
      </c>
      <c r="D53" s="114" t="s">
        <v>217</v>
      </c>
      <c r="E53" s="185">
        <f t="shared" si="0"/>
        <v>6</v>
      </c>
      <c r="F53" s="290">
        <v>7.1</v>
      </c>
      <c r="G53" s="290">
        <v>7.1</v>
      </c>
      <c r="H53" s="290">
        <v>6.9</v>
      </c>
      <c r="I53" s="290">
        <v>7.6</v>
      </c>
      <c r="J53" s="290">
        <v>9.4</v>
      </c>
      <c r="K53" s="290">
        <v>9.4</v>
      </c>
      <c r="L53" s="292">
        <v>9.4</v>
      </c>
      <c r="M53" s="290">
        <v>-1E-4</v>
      </c>
      <c r="N53" s="292">
        <v>14.2</v>
      </c>
      <c r="O53" s="290">
        <v>-1E-4</v>
      </c>
      <c r="P53" s="292">
        <v>9.0299999999999994</v>
      </c>
      <c r="Q53" s="290">
        <v>-1E-4</v>
      </c>
      <c r="R53" s="292">
        <v>32.630000000000003</v>
      </c>
      <c r="S53" s="291">
        <v>3</v>
      </c>
      <c r="U53" s="290">
        <v>7.3</v>
      </c>
      <c r="V53" s="290">
        <v>6.8</v>
      </c>
      <c r="W53" s="290">
        <v>6.9</v>
      </c>
      <c r="X53" s="290">
        <v>7.3</v>
      </c>
      <c r="Y53" s="290">
        <v>9.6999999999999993</v>
      </c>
      <c r="Z53" s="290">
        <v>9.6999999999999993</v>
      </c>
      <c r="AA53" s="292">
        <v>9.6999999999999993</v>
      </c>
      <c r="AB53" s="290">
        <v>-1E-4</v>
      </c>
      <c r="AC53" s="292">
        <v>14.2</v>
      </c>
      <c r="AD53" s="290">
        <v>-1E-4</v>
      </c>
      <c r="AE53" s="292">
        <v>9.4700000000000006</v>
      </c>
      <c r="AF53" s="290">
        <v>-1E-4</v>
      </c>
      <c r="AG53" s="292">
        <v>33.369999999999997</v>
      </c>
      <c r="AI53" s="293">
        <v>66</v>
      </c>
      <c r="AJ53" s="291">
        <v>3</v>
      </c>
      <c r="AL53" s="290"/>
      <c r="AM53" s="290"/>
      <c r="AN53" s="290"/>
      <c r="AO53" s="290"/>
      <c r="AP53" s="290"/>
      <c r="AQ53" s="290"/>
      <c r="AR53" s="292"/>
      <c r="AS53" s="290"/>
      <c r="AT53" s="292"/>
      <c r="AU53" s="290"/>
      <c r="AV53" s="292"/>
      <c r="AW53" s="290"/>
      <c r="AX53" s="292"/>
      <c r="AZ53" s="292">
        <v>66</v>
      </c>
      <c r="BA53" s="291">
        <v>3</v>
      </c>
      <c r="BC53" s="291">
        <v>-1</v>
      </c>
      <c r="BE53" s="153">
        <v>23.6</v>
      </c>
      <c r="BF53" s="81">
        <v>0</v>
      </c>
      <c r="BG53" s="81">
        <v>14.3</v>
      </c>
      <c r="BH53" s="81">
        <v>-1</v>
      </c>
      <c r="BI53" s="117">
        <v>0</v>
      </c>
      <c r="BJ53" s="79">
        <v>9</v>
      </c>
      <c r="BK53" s="79">
        <v>0</v>
      </c>
      <c r="BL53" s="83">
        <v>0</v>
      </c>
      <c r="BM53" s="291">
        <v>-1</v>
      </c>
      <c r="BN53" s="117">
        <v>0</v>
      </c>
      <c r="BO53" s="81">
        <v>23.9</v>
      </c>
      <c r="BP53" s="81">
        <v>0</v>
      </c>
      <c r="BQ53" s="81">
        <v>14.3</v>
      </c>
      <c r="BR53" s="81">
        <v>-1</v>
      </c>
      <c r="BS53" s="117">
        <v>0</v>
      </c>
      <c r="BT53" s="79">
        <v>9.5</v>
      </c>
      <c r="BU53" s="79">
        <v>0</v>
      </c>
      <c r="BV53" s="83">
        <v>0</v>
      </c>
      <c r="BW53" s="291">
        <v>-1</v>
      </c>
      <c r="BX53" s="117">
        <v>0</v>
      </c>
      <c r="BY53" s="81">
        <v>0</v>
      </c>
      <c r="BZ53" s="81">
        <v>0</v>
      </c>
      <c r="CA53" s="81">
        <v>0</v>
      </c>
      <c r="CB53" s="81">
        <v>-1</v>
      </c>
      <c r="CC53" s="117">
        <v>0</v>
      </c>
      <c r="CD53" s="79">
        <v>0</v>
      </c>
      <c r="CE53" s="79">
        <v>0</v>
      </c>
      <c r="CF53" s="83">
        <v>0</v>
      </c>
      <c r="CG53" s="291">
        <v>-1</v>
      </c>
      <c r="CI53" s="79" t="s">
        <v>363</v>
      </c>
      <c r="CM53" s="79" t="s">
        <v>217</v>
      </c>
      <c r="CO53" s="79" t="s">
        <v>397</v>
      </c>
      <c r="CP53" s="79" t="s">
        <v>445</v>
      </c>
      <c r="CQ53" s="83">
        <v>2</v>
      </c>
      <c r="CR53" s="84">
        <v>9</v>
      </c>
      <c r="CS53" s="84">
        <v>2</v>
      </c>
      <c r="CT53" s="83">
        <v>1</v>
      </c>
      <c r="CU53" s="291">
        <v>3</v>
      </c>
      <c r="CW53" s="1" t="s">
        <v>479</v>
      </c>
      <c r="CX53" s="1" t="s">
        <v>489</v>
      </c>
      <c r="CY53" s="1" t="s">
        <v>491</v>
      </c>
      <c r="CZ53" s="233"/>
    </row>
    <row r="54" spans="1:104" x14ac:dyDescent="0.25">
      <c r="A54" s="113" t="s">
        <v>171</v>
      </c>
      <c r="B54" s="291">
        <v>4</v>
      </c>
      <c r="C54" s="114" t="s">
        <v>241</v>
      </c>
      <c r="D54" s="114" t="s">
        <v>203</v>
      </c>
      <c r="E54" s="185">
        <f t="shared" si="0"/>
        <v>5</v>
      </c>
      <c r="F54" s="290">
        <v>6.8</v>
      </c>
      <c r="G54" s="290">
        <v>6.9</v>
      </c>
      <c r="H54" s="290">
        <v>6</v>
      </c>
      <c r="I54" s="290">
        <v>7.3</v>
      </c>
      <c r="J54" s="290">
        <v>9.9</v>
      </c>
      <c r="K54" s="290">
        <v>9.9</v>
      </c>
      <c r="L54" s="292">
        <v>9.9</v>
      </c>
      <c r="M54" s="290">
        <v>-1E-4</v>
      </c>
      <c r="N54" s="292">
        <v>13.7</v>
      </c>
      <c r="O54" s="290">
        <v>-1E-4</v>
      </c>
      <c r="P54" s="292">
        <v>8.56</v>
      </c>
      <c r="Q54" s="290">
        <v>-1E-4</v>
      </c>
      <c r="R54" s="292">
        <v>32.159999999999997</v>
      </c>
      <c r="S54" s="291">
        <v>5</v>
      </c>
      <c r="U54" s="290">
        <v>7.2</v>
      </c>
      <c r="V54" s="290">
        <v>6.8</v>
      </c>
      <c r="W54" s="290">
        <v>6.6</v>
      </c>
      <c r="X54" s="290">
        <v>6.7</v>
      </c>
      <c r="Y54" s="290">
        <v>9.8000000000000007</v>
      </c>
      <c r="Z54" s="290">
        <v>9.8000000000000007</v>
      </c>
      <c r="AA54" s="292">
        <v>9.8000000000000007</v>
      </c>
      <c r="AB54" s="290">
        <v>-1E-4</v>
      </c>
      <c r="AC54" s="292">
        <v>13.5</v>
      </c>
      <c r="AD54" s="290">
        <v>-1E-4</v>
      </c>
      <c r="AE54" s="292">
        <v>8.68</v>
      </c>
      <c r="AF54" s="290">
        <v>-1E-4</v>
      </c>
      <c r="AG54" s="292">
        <v>31.98</v>
      </c>
      <c r="AI54" s="293">
        <v>64.14</v>
      </c>
      <c r="AJ54" s="291">
        <v>4</v>
      </c>
      <c r="AL54" s="290"/>
      <c r="AM54" s="290"/>
      <c r="AN54" s="290"/>
      <c r="AO54" s="290"/>
      <c r="AP54" s="290"/>
      <c r="AQ54" s="290"/>
      <c r="AR54" s="292"/>
      <c r="AS54" s="290"/>
      <c r="AT54" s="292"/>
      <c r="AU54" s="290"/>
      <c r="AV54" s="292"/>
      <c r="AW54" s="290"/>
      <c r="AX54" s="292"/>
      <c r="AZ54" s="292">
        <v>64.14</v>
      </c>
      <c r="BA54" s="291">
        <v>4</v>
      </c>
      <c r="BC54" s="291">
        <v>-1</v>
      </c>
      <c r="BE54" s="153">
        <v>23.6</v>
      </c>
      <c r="BF54" s="81">
        <v>0</v>
      </c>
      <c r="BG54" s="81">
        <v>13.6</v>
      </c>
      <c r="BH54" s="81">
        <v>-1</v>
      </c>
      <c r="BI54" s="117">
        <v>0</v>
      </c>
      <c r="BJ54" s="79">
        <v>8.6</v>
      </c>
      <c r="BK54" s="79">
        <v>0</v>
      </c>
      <c r="BL54" s="83">
        <v>0</v>
      </c>
      <c r="BM54" s="291">
        <v>-1</v>
      </c>
      <c r="BN54" s="117">
        <v>0</v>
      </c>
      <c r="BO54" s="81">
        <v>23.3</v>
      </c>
      <c r="BP54" s="81">
        <v>0</v>
      </c>
      <c r="BQ54" s="81">
        <v>13.6</v>
      </c>
      <c r="BR54" s="81">
        <v>-1</v>
      </c>
      <c r="BS54" s="117">
        <v>0</v>
      </c>
      <c r="BT54" s="79">
        <v>8.6999999999999993</v>
      </c>
      <c r="BU54" s="79">
        <v>0</v>
      </c>
      <c r="BV54" s="83">
        <v>0</v>
      </c>
      <c r="BW54" s="291">
        <v>-1</v>
      </c>
      <c r="BX54" s="117">
        <v>0</v>
      </c>
      <c r="BY54" s="81">
        <v>0</v>
      </c>
      <c r="BZ54" s="81">
        <v>0</v>
      </c>
      <c r="CA54" s="81">
        <v>0</v>
      </c>
      <c r="CB54" s="81">
        <v>-1</v>
      </c>
      <c r="CC54" s="117">
        <v>0</v>
      </c>
      <c r="CD54" s="79">
        <v>0</v>
      </c>
      <c r="CE54" s="79">
        <v>0</v>
      </c>
      <c r="CF54" s="83">
        <v>0</v>
      </c>
      <c r="CG54" s="291">
        <v>-1</v>
      </c>
      <c r="CI54" s="79" t="s">
        <v>363</v>
      </c>
      <c r="CM54" s="79" t="s">
        <v>203</v>
      </c>
      <c r="CO54" s="79" t="s">
        <v>397</v>
      </c>
      <c r="CP54" s="79" t="s">
        <v>445</v>
      </c>
      <c r="CQ54" s="83">
        <v>2</v>
      </c>
      <c r="CR54" s="84">
        <v>9</v>
      </c>
      <c r="CS54" s="84">
        <v>3</v>
      </c>
      <c r="CT54" s="83">
        <v>1</v>
      </c>
      <c r="CU54" s="291">
        <v>4</v>
      </c>
      <c r="CW54" s="1" t="s">
        <v>479</v>
      </c>
      <c r="CX54" s="1" t="s">
        <v>489</v>
      </c>
      <c r="CY54" s="1" t="s">
        <v>491</v>
      </c>
      <c r="CZ54" s="233"/>
    </row>
    <row r="55" spans="1:104" x14ac:dyDescent="0.25">
      <c r="A55" s="113" t="s">
        <v>171</v>
      </c>
      <c r="B55" s="291">
        <v>5</v>
      </c>
      <c r="C55" s="114" t="s">
        <v>242</v>
      </c>
      <c r="D55" s="114" t="s">
        <v>208</v>
      </c>
      <c r="E55" s="185">
        <f t="shared" si="0"/>
        <v>4</v>
      </c>
      <c r="F55" s="290">
        <v>7</v>
      </c>
      <c r="G55" s="290">
        <v>6.8</v>
      </c>
      <c r="H55" s="290">
        <v>6.7</v>
      </c>
      <c r="I55" s="290">
        <v>7.1</v>
      </c>
      <c r="J55" s="290">
        <v>10</v>
      </c>
      <c r="K55" s="290">
        <v>10</v>
      </c>
      <c r="L55" s="292">
        <v>10</v>
      </c>
      <c r="M55" s="290">
        <v>-1E-4</v>
      </c>
      <c r="N55" s="292">
        <v>13.8</v>
      </c>
      <c r="O55" s="290">
        <v>-1E-4</v>
      </c>
      <c r="P55" s="292">
        <v>8.5399999999999991</v>
      </c>
      <c r="Q55" s="290">
        <v>-1E-4</v>
      </c>
      <c r="R55" s="292">
        <v>32.340000000000003</v>
      </c>
      <c r="S55" s="291">
        <v>4</v>
      </c>
      <c r="U55" s="290">
        <v>7.4</v>
      </c>
      <c r="V55" s="290">
        <v>6.6</v>
      </c>
      <c r="W55" s="290">
        <v>6.7</v>
      </c>
      <c r="X55" s="290">
        <v>6.8</v>
      </c>
      <c r="Y55" s="290">
        <v>9.6</v>
      </c>
      <c r="Z55" s="290">
        <v>9.6</v>
      </c>
      <c r="AA55" s="292">
        <v>9.6</v>
      </c>
      <c r="AB55" s="290">
        <v>-1E-4</v>
      </c>
      <c r="AC55" s="292">
        <v>13.5</v>
      </c>
      <c r="AD55" s="290">
        <v>-1E-4</v>
      </c>
      <c r="AE55" s="292">
        <v>8.66</v>
      </c>
      <c r="AF55" s="290">
        <v>-1E-4</v>
      </c>
      <c r="AG55" s="292">
        <v>31.76</v>
      </c>
      <c r="AI55" s="293">
        <v>64.099999999999994</v>
      </c>
      <c r="AJ55" s="291">
        <v>5</v>
      </c>
      <c r="AL55" s="290"/>
      <c r="AM55" s="290"/>
      <c r="AN55" s="290"/>
      <c r="AO55" s="290"/>
      <c r="AP55" s="290"/>
      <c r="AQ55" s="290"/>
      <c r="AR55" s="292"/>
      <c r="AS55" s="290"/>
      <c r="AT55" s="292"/>
      <c r="AU55" s="290"/>
      <c r="AV55" s="292"/>
      <c r="AW55" s="290"/>
      <c r="AX55" s="292"/>
      <c r="AZ55" s="292">
        <v>64.099999999999994</v>
      </c>
      <c r="BA55" s="291">
        <v>5</v>
      </c>
      <c r="BC55" s="291">
        <v>-1</v>
      </c>
      <c r="BE55" s="153">
        <v>23.8</v>
      </c>
      <c r="BF55" s="81">
        <v>0</v>
      </c>
      <c r="BG55" s="81">
        <v>13.7</v>
      </c>
      <c r="BH55" s="81">
        <v>-1</v>
      </c>
      <c r="BI55" s="117">
        <v>0</v>
      </c>
      <c r="BJ55" s="79">
        <v>8.5</v>
      </c>
      <c r="BK55" s="79">
        <v>0</v>
      </c>
      <c r="BL55" s="83">
        <v>0</v>
      </c>
      <c r="BM55" s="291">
        <v>-1</v>
      </c>
      <c r="BN55" s="117">
        <v>0</v>
      </c>
      <c r="BO55" s="81">
        <v>23.1</v>
      </c>
      <c r="BP55" s="81">
        <v>0</v>
      </c>
      <c r="BQ55" s="81">
        <v>13.8</v>
      </c>
      <c r="BR55" s="81">
        <v>-1</v>
      </c>
      <c r="BS55" s="117">
        <v>0</v>
      </c>
      <c r="BT55" s="79">
        <v>8.6999999999999993</v>
      </c>
      <c r="BU55" s="79">
        <v>0</v>
      </c>
      <c r="BV55" s="83">
        <v>0</v>
      </c>
      <c r="BW55" s="291">
        <v>-1</v>
      </c>
      <c r="BX55" s="117">
        <v>0</v>
      </c>
      <c r="BY55" s="81">
        <v>0</v>
      </c>
      <c r="BZ55" s="81">
        <v>0</v>
      </c>
      <c r="CA55" s="81">
        <v>0</v>
      </c>
      <c r="CB55" s="81">
        <v>-1</v>
      </c>
      <c r="CC55" s="117">
        <v>0</v>
      </c>
      <c r="CD55" s="79">
        <v>0</v>
      </c>
      <c r="CE55" s="79">
        <v>0</v>
      </c>
      <c r="CF55" s="83">
        <v>0</v>
      </c>
      <c r="CG55" s="291">
        <v>-1</v>
      </c>
      <c r="CI55" s="79" t="s">
        <v>363</v>
      </c>
      <c r="CM55" s="79" t="s">
        <v>208</v>
      </c>
      <c r="CO55" s="79" t="s">
        <v>397</v>
      </c>
      <c r="CP55" s="79" t="s">
        <v>445</v>
      </c>
      <c r="CQ55" s="83">
        <v>2</v>
      </c>
      <c r="CR55" s="84">
        <v>9</v>
      </c>
      <c r="CS55" s="84">
        <v>4</v>
      </c>
      <c r="CT55" s="83">
        <v>1</v>
      </c>
      <c r="CU55" s="291">
        <v>5</v>
      </c>
      <c r="CW55" s="1" t="s">
        <v>479</v>
      </c>
      <c r="CX55" s="1" t="s">
        <v>489</v>
      </c>
      <c r="CY55" s="1" t="s">
        <v>491</v>
      </c>
      <c r="CZ55" s="233"/>
    </row>
    <row r="56" spans="1:104" x14ac:dyDescent="0.25">
      <c r="B56" s="291"/>
      <c r="F56" s="290"/>
      <c r="G56" s="290"/>
      <c r="H56" s="290"/>
      <c r="I56" s="290"/>
      <c r="J56" s="290"/>
      <c r="K56" s="290"/>
      <c r="L56" s="292"/>
      <c r="M56" s="290"/>
      <c r="N56" s="292"/>
      <c r="O56" s="290"/>
      <c r="P56" s="292"/>
      <c r="Q56" s="290"/>
      <c r="R56" s="292"/>
      <c r="S56" s="291"/>
      <c r="U56" s="290"/>
      <c r="V56" s="290"/>
      <c r="W56" s="290"/>
      <c r="X56" s="290"/>
      <c r="Y56" s="290"/>
      <c r="Z56" s="290"/>
      <c r="AA56" s="292"/>
      <c r="AB56" s="290"/>
      <c r="AC56" s="292"/>
      <c r="AD56" s="290"/>
      <c r="AE56" s="292"/>
      <c r="AF56" s="290"/>
      <c r="AG56" s="292"/>
      <c r="AI56" s="293"/>
      <c r="AJ56" s="291"/>
      <c r="AL56" s="290"/>
      <c r="AM56" s="290"/>
      <c r="AN56" s="290"/>
      <c r="AO56" s="290"/>
      <c r="AP56" s="290"/>
      <c r="AQ56" s="290"/>
      <c r="AR56" s="292"/>
      <c r="AS56" s="290"/>
      <c r="AT56" s="292"/>
      <c r="AU56" s="290"/>
      <c r="AV56" s="292"/>
      <c r="AW56" s="290"/>
      <c r="AX56" s="292"/>
      <c r="AZ56" s="292"/>
      <c r="BA56" s="291"/>
      <c r="BC56" s="291"/>
      <c r="BM56" s="291"/>
      <c r="BW56" s="291"/>
      <c r="CG56" s="291"/>
      <c r="CU56" s="291"/>
      <c r="CZ56" s="233"/>
    </row>
    <row r="57" spans="1:104" x14ac:dyDescent="0.25">
      <c r="A57" s="113" t="s">
        <v>172</v>
      </c>
      <c r="B57" s="291">
        <v>1</v>
      </c>
      <c r="C57" s="114" t="s">
        <v>243</v>
      </c>
      <c r="D57" s="114" t="s">
        <v>203</v>
      </c>
      <c r="E57" s="185">
        <f t="shared" si="0"/>
        <v>8</v>
      </c>
      <c r="F57" s="290">
        <v>7.5</v>
      </c>
      <c r="G57" s="290">
        <v>7</v>
      </c>
      <c r="H57" s="290">
        <v>7.3</v>
      </c>
      <c r="I57" s="290">
        <v>7.9</v>
      </c>
      <c r="J57" s="290">
        <v>9.8000000000000007</v>
      </c>
      <c r="K57" s="290">
        <v>9.8000000000000007</v>
      </c>
      <c r="L57" s="292">
        <v>9.8000000000000007</v>
      </c>
      <c r="M57" s="290">
        <v>-1E-4</v>
      </c>
      <c r="N57" s="292">
        <v>14.8</v>
      </c>
      <c r="O57" s="290">
        <v>-1E-4</v>
      </c>
      <c r="P57" s="292">
        <v>8.6</v>
      </c>
      <c r="Q57" s="290">
        <v>-1E-4</v>
      </c>
      <c r="R57" s="292">
        <v>33.200000000000003</v>
      </c>
      <c r="S57" s="291">
        <v>1</v>
      </c>
      <c r="U57" s="290">
        <v>7.3</v>
      </c>
      <c r="V57" s="290">
        <v>6.7</v>
      </c>
      <c r="W57" s="290">
        <v>7.3</v>
      </c>
      <c r="X57" s="290">
        <v>7.8</v>
      </c>
      <c r="Y57" s="290">
        <v>9.9</v>
      </c>
      <c r="Z57" s="290">
        <v>9.9</v>
      </c>
      <c r="AA57" s="292">
        <v>9.9</v>
      </c>
      <c r="AB57" s="290">
        <v>-1E-4</v>
      </c>
      <c r="AC57" s="292">
        <v>14.6</v>
      </c>
      <c r="AD57" s="290">
        <v>-1E-4</v>
      </c>
      <c r="AE57" s="292">
        <v>8.8699999999999992</v>
      </c>
      <c r="AF57" s="290">
        <v>-1E-4</v>
      </c>
      <c r="AG57" s="292">
        <v>33.369999999999997</v>
      </c>
      <c r="AI57" s="293">
        <v>66.569999999999993</v>
      </c>
      <c r="AJ57" s="291">
        <v>1</v>
      </c>
      <c r="AL57" s="290"/>
      <c r="AM57" s="290"/>
      <c r="AN57" s="290"/>
      <c r="AO57" s="290"/>
      <c r="AP57" s="290"/>
      <c r="AQ57" s="290"/>
      <c r="AR57" s="292"/>
      <c r="AS57" s="290"/>
      <c r="AT57" s="292"/>
      <c r="AU57" s="290"/>
      <c r="AV57" s="292"/>
      <c r="AW57" s="290"/>
      <c r="AX57" s="292"/>
      <c r="AZ57" s="292">
        <v>66.569999999999993</v>
      </c>
      <c r="BA57" s="291">
        <v>1</v>
      </c>
      <c r="BC57" s="291">
        <v>-1</v>
      </c>
      <c r="BE57" s="153">
        <v>24.6</v>
      </c>
      <c r="BF57" s="81">
        <v>0</v>
      </c>
      <c r="BG57" s="81">
        <v>14.8</v>
      </c>
      <c r="BH57" s="81">
        <v>-1</v>
      </c>
      <c r="BI57" s="117">
        <v>0</v>
      </c>
      <c r="BJ57" s="79">
        <v>8.6</v>
      </c>
      <c r="BK57" s="79">
        <v>0</v>
      </c>
      <c r="BL57" s="83">
        <v>0</v>
      </c>
      <c r="BM57" s="291">
        <v>-1</v>
      </c>
      <c r="BN57" s="117">
        <v>0</v>
      </c>
      <c r="BO57" s="81">
        <v>24.5</v>
      </c>
      <c r="BP57" s="81">
        <v>0</v>
      </c>
      <c r="BQ57" s="81">
        <v>14.4</v>
      </c>
      <c r="BR57" s="81">
        <v>-1</v>
      </c>
      <c r="BS57" s="117">
        <v>0</v>
      </c>
      <c r="BT57" s="79">
        <v>8.9</v>
      </c>
      <c r="BU57" s="79">
        <v>0</v>
      </c>
      <c r="BV57" s="83">
        <v>0</v>
      </c>
      <c r="BW57" s="291">
        <v>-1</v>
      </c>
      <c r="BX57" s="117">
        <v>0</v>
      </c>
      <c r="BY57" s="81">
        <v>0</v>
      </c>
      <c r="BZ57" s="81">
        <v>0</v>
      </c>
      <c r="CA57" s="81">
        <v>0</v>
      </c>
      <c r="CB57" s="81">
        <v>-1</v>
      </c>
      <c r="CC57" s="117">
        <v>0</v>
      </c>
      <c r="CD57" s="79">
        <v>0</v>
      </c>
      <c r="CE57" s="79">
        <v>0</v>
      </c>
      <c r="CF57" s="83">
        <v>0</v>
      </c>
      <c r="CG57" s="291">
        <v>-1</v>
      </c>
      <c r="CI57" s="79" t="s">
        <v>363</v>
      </c>
      <c r="CM57" s="79" t="s">
        <v>203</v>
      </c>
      <c r="CO57" s="79" t="s">
        <v>398</v>
      </c>
      <c r="CP57" s="79" t="s">
        <v>446</v>
      </c>
      <c r="CQ57" s="83">
        <v>2</v>
      </c>
      <c r="CR57" s="84">
        <v>11</v>
      </c>
      <c r="CS57" s="84">
        <v>1</v>
      </c>
      <c r="CT57" s="83">
        <v>1</v>
      </c>
      <c r="CU57" s="291">
        <v>1</v>
      </c>
      <c r="CW57" s="1" t="s">
        <v>476</v>
      </c>
      <c r="CX57" s="1" t="s">
        <v>486</v>
      </c>
      <c r="CY57" s="1" t="s">
        <v>493</v>
      </c>
      <c r="CZ57" s="233"/>
    </row>
    <row r="58" spans="1:104" x14ac:dyDescent="0.25">
      <c r="B58" s="291"/>
      <c r="F58" s="290"/>
      <c r="G58" s="290"/>
      <c r="H58" s="290"/>
      <c r="I58" s="290"/>
      <c r="J58" s="290"/>
      <c r="K58" s="290"/>
      <c r="L58" s="292"/>
      <c r="M58" s="290"/>
      <c r="N58" s="292"/>
      <c r="O58" s="290"/>
      <c r="P58" s="292"/>
      <c r="Q58" s="290"/>
      <c r="R58" s="292"/>
      <c r="S58" s="291"/>
      <c r="U58" s="290"/>
      <c r="V58" s="290"/>
      <c r="W58" s="290"/>
      <c r="X58" s="290"/>
      <c r="Y58" s="290"/>
      <c r="Z58" s="290"/>
      <c r="AA58" s="292"/>
      <c r="AB58" s="290"/>
      <c r="AC58" s="292"/>
      <c r="AD58" s="290"/>
      <c r="AE58" s="292"/>
      <c r="AF58" s="290"/>
      <c r="AG58" s="292"/>
      <c r="AI58" s="293"/>
      <c r="AJ58" s="291"/>
      <c r="AL58" s="290"/>
      <c r="AM58" s="290"/>
      <c r="AN58" s="290"/>
      <c r="AO58" s="290"/>
      <c r="AP58" s="290"/>
      <c r="AQ58" s="290"/>
      <c r="AR58" s="292"/>
      <c r="AS58" s="290"/>
      <c r="AT58" s="292"/>
      <c r="AU58" s="290"/>
      <c r="AV58" s="292"/>
      <c r="AW58" s="290"/>
      <c r="AX58" s="292"/>
      <c r="AZ58" s="292"/>
      <c r="BA58" s="291"/>
      <c r="BC58" s="291"/>
      <c r="BM58" s="291"/>
      <c r="BW58" s="291"/>
      <c r="CG58" s="291"/>
      <c r="CU58" s="291"/>
      <c r="CZ58" s="233"/>
    </row>
    <row r="59" spans="1:104" x14ac:dyDescent="0.25">
      <c r="A59" s="113" t="s">
        <v>173</v>
      </c>
      <c r="B59" s="291">
        <v>1</v>
      </c>
      <c r="C59" s="114" t="s">
        <v>244</v>
      </c>
      <c r="D59" s="114" t="s">
        <v>245</v>
      </c>
      <c r="E59" s="185">
        <f t="shared" si="0"/>
        <v>8</v>
      </c>
      <c r="F59" s="290">
        <v>6.7</v>
      </c>
      <c r="G59" s="290">
        <v>6.5</v>
      </c>
      <c r="H59" s="290">
        <v>6.4</v>
      </c>
      <c r="I59" s="290">
        <v>6.6</v>
      </c>
      <c r="J59" s="290">
        <v>9.6999999999999993</v>
      </c>
      <c r="K59" s="290">
        <v>9.6999999999999993</v>
      </c>
      <c r="L59" s="292">
        <v>9.6999999999999993</v>
      </c>
      <c r="M59" s="290">
        <v>-1E-4</v>
      </c>
      <c r="N59" s="292">
        <v>13.1</v>
      </c>
      <c r="O59" s="290">
        <v>-1E-4</v>
      </c>
      <c r="P59" s="292">
        <v>9.25</v>
      </c>
      <c r="Q59" s="290">
        <v>-1E-4</v>
      </c>
      <c r="R59" s="292">
        <v>32.049999999999997</v>
      </c>
      <c r="S59" s="291">
        <v>1</v>
      </c>
      <c r="U59" s="290">
        <v>6.6</v>
      </c>
      <c r="V59" s="290">
        <v>6</v>
      </c>
      <c r="W59" s="290">
        <v>6.5</v>
      </c>
      <c r="X59" s="290">
        <v>5.7</v>
      </c>
      <c r="Y59" s="290">
        <v>9.5</v>
      </c>
      <c r="Z59" s="290">
        <v>9.5</v>
      </c>
      <c r="AA59" s="292">
        <v>9.5</v>
      </c>
      <c r="AB59" s="290">
        <v>-1E-4</v>
      </c>
      <c r="AC59" s="292">
        <v>12.5</v>
      </c>
      <c r="AD59" s="290">
        <v>-1E-4</v>
      </c>
      <c r="AE59" s="292">
        <v>9.17</v>
      </c>
      <c r="AF59" s="290">
        <v>-1E-4</v>
      </c>
      <c r="AG59" s="292">
        <v>31.17</v>
      </c>
      <c r="AI59" s="293">
        <v>63.22</v>
      </c>
      <c r="AJ59" s="291">
        <v>1</v>
      </c>
      <c r="AL59" s="290"/>
      <c r="AM59" s="290"/>
      <c r="AN59" s="290"/>
      <c r="AO59" s="290"/>
      <c r="AP59" s="290"/>
      <c r="AQ59" s="290"/>
      <c r="AR59" s="292"/>
      <c r="AS59" s="290"/>
      <c r="AT59" s="292"/>
      <c r="AU59" s="290"/>
      <c r="AV59" s="292"/>
      <c r="AW59" s="290"/>
      <c r="AX59" s="292"/>
      <c r="AZ59" s="292">
        <v>63.22</v>
      </c>
      <c r="BA59" s="291">
        <v>1</v>
      </c>
      <c r="BC59" s="291">
        <v>-1</v>
      </c>
      <c r="BE59" s="153">
        <v>22.8</v>
      </c>
      <c r="BF59" s="81">
        <v>0</v>
      </c>
      <c r="BG59" s="81">
        <v>13</v>
      </c>
      <c r="BH59" s="81">
        <v>-1</v>
      </c>
      <c r="BI59" s="117">
        <v>0</v>
      </c>
      <c r="BJ59" s="79">
        <v>9.3000000000000007</v>
      </c>
      <c r="BK59" s="79">
        <v>0</v>
      </c>
      <c r="BL59" s="83">
        <v>0</v>
      </c>
      <c r="BM59" s="291">
        <v>-1</v>
      </c>
      <c r="BN59" s="117">
        <v>0</v>
      </c>
      <c r="BO59" s="81">
        <v>22</v>
      </c>
      <c r="BP59" s="81">
        <v>0</v>
      </c>
      <c r="BQ59" s="81">
        <v>12.5</v>
      </c>
      <c r="BR59" s="81">
        <v>-1</v>
      </c>
      <c r="BS59" s="117">
        <v>0</v>
      </c>
      <c r="BT59" s="79">
        <v>9.1999999999999993</v>
      </c>
      <c r="BU59" s="79">
        <v>0</v>
      </c>
      <c r="BV59" s="83">
        <v>0</v>
      </c>
      <c r="BW59" s="291">
        <v>-1</v>
      </c>
      <c r="BX59" s="117">
        <v>0</v>
      </c>
      <c r="BY59" s="81">
        <v>0</v>
      </c>
      <c r="BZ59" s="81">
        <v>0</v>
      </c>
      <c r="CA59" s="81">
        <v>0</v>
      </c>
      <c r="CB59" s="81">
        <v>-1</v>
      </c>
      <c r="CC59" s="117">
        <v>0</v>
      </c>
      <c r="CD59" s="79">
        <v>0</v>
      </c>
      <c r="CE59" s="79">
        <v>0</v>
      </c>
      <c r="CF59" s="83">
        <v>0</v>
      </c>
      <c r="CG59" s="291">
        <v>-1</v>
      </c>
      <c r="CI59" s="79" t="s">
        <v>363</v>
      </c>
      <c r="CM59" s="79" t="s">
        <v>245</v>
      </c>
      <c r="CO59" s="79" t="s">
        <v>399</v>
      </c>
      <c r="CP59" s="79" t="s">
        <v>447</v>
      </c>
      <c r="CQ59" s="83">
        <v>2</v>
      </c>
      <c r="CR59" s="84">
        <v>11</v>
      </c>
      <c r="CS59" s="84">
        <v>1</v>
      </c>
      <c r="CT59" s="83">
        <v>1</v>
      </c>
      <c r="CU59" s="291">
        <v>1</v>
      </c>
      <c r="CW59" s="1" t="s">
        <v>479</v>
      </c>
      <c r="CX59" s="1" t="s">
        <v>481</v>
      </c>
      <c r="CY59" s="1" t="s">
        <v>493</v>
      </c>
      <c r="CZ59" s="233"/>
    </row>
    <row r="60" spans="1:104" x14ac:dyDescent="0.25">
      <c r="B60" s="291"/>
      <c r="F60" s="290"/>
      <c r="G60" s="290"/>
      <c r="H60" s="290"/>
      <c r="I60" s="290"/>
      <c r="J60" s="290"/>
      <c r="K60" s="290"/>
      <c r="L60" s="292"/>
      <c r="M60" s="290"/>
      <c r="N60" s="292"/>
      <c r="O60" s="290"/>
      <c r="P60" s="292"/>
      <c r="Q60" s="290"/>
      <c r="R60" s="292"/>
      <c r="S60" s="291"/>
      <c r="U60" s="290"/>
      <c r="V60" s="290"/>
      <c r="W60" s="290"/>
      <c r="X60" s="290"/>
      <c r="Y60" s="290"/>
      <c r="Z60" s="290"/>
      <c r="AA60" s="292"/>
      <c r="AB60" s="290"/>
      <c r="AC60" s="292"/>
      <c r="AD60" s="290"/>
      <c r="AE60" s="292"/>
      <c r="AF60" s="290"/>
      <c r="AG60" s="292"/>
      <c r="AI60" s="293"/>
      <c r="AJ60" s="291"/>
      <c r="AL60" s="290"/>
      <c r="AM60" s="290"/>
      <c r="AN60" s="290"/>
      <c r="AO60" s="290"/>
      <c r="AP60" s="290"/>
      <c r="AQ60" s="290"/>
      <c r="AR60" s="292"/>
      <c r="AS60" s="290"/>
      <c r="AT60" s="292"/>
      <c r="AU60" s="290"/>
      <c r="AV60" s="292"/>
      <c r="AW60" s="290"/>
      <c r="AX60" s="292"/>
      <c r="AZ60" s="292"/>
      <c r="BA60" s="291"/>
      <c r="BC60" s="291"/>
      <c r="BM60" s="291"/>
      <c r="BW60" s="291"/>
      <c r="CG60" s="291"/>
      <c r="CU60" s="291"/>
      <c r="CZ60" s="233"/>
    </row>
    <row r="61" spans="1:104" x14ac:dyDescent="0.25">
      <c r="A61" s="113" t="s">
        <v>174</v>
      </c>
      <c r="B61" s="291">
        <v>1</v>
      </c>
      <c r="C61" s="114" t="s">
        <v>246</v>
      </c>
      <c r="D61" s="114" t="s">
        <v>203</v>
      </c>
      <c r="E61" s="185">
        <f t="shared" si="0"/>
        <v>8</v>
      </c>
      <c r="F61" s="290">
        <v>7.5</v>
      </c>
      <c r="G61" s="290">
        <v>6.9</v>
      </c>
      <c r="H61" s="290">
        <v>6.7</v>
      </c>
      <c r="I61" s="290">
        <v>7.3</v>
      </c>
      <c r="J61" s="290">
        <v>9.6999999999999993</v>
      </c>
      <c r="K61" s="290">
        <v>9.6999999999999993</v>
      </c>
      <c r="L61" s="292">
        <v>9.6999999999999993</v>
      </c>
      <c r="M61" s="290">
        <v>-1E-4</v>
      </c>
      <c r="N61" s="292">
        <v>14.2</v>
      </c>
      <c r="O61" s="290">
        <v>-1E-4</v>
      </c>
      <c r="P61" s="292">
        <v>9.92</v>
      </c>
      <c r="Q61" s="290">
        <v>2</v>
      </c>
      <c r="R61" s="292">
        <v>31.82</v>
      </c>
      <c r="S61" s="291">
        <v>2</v>
      </c>
      <c r="U61" s="290">
        <v>7.5</v>
      </c>
      <c r="V61" s="290">
        <v>7</v>
      </c>
      <c r="W61" s="290">
        <v>6.9</v>
      </c>
      <c r="X61" s="290">
        <v>7.5</v>
      </c>
      <c r="Y61" s="290">
        <v>9.8000000000000007</v>
      </c>
      <c r="Z61" s="290">
        <v>9.8000000000000007</v>
      </c>
      <c r="AA61" s="292">
        <v>9.8000000000000007</v>
      </c>
      <c r="AB61" s="290">
        <v>-1E-4</v>
      </c>
      <c r="AC61" s="292">
        <v>14.5</v>
      </c>
      <c r="AD61" s="290">
        <v>-1E-4</v>
      </c>
      <c r="AE61" s="292">
        <v>9.66</v>
      </c>
      <c r="AF61" s="290">
        <v>2</v>
      </c>
      <c r="AG61" s="292">
        <v>31.96</v>
      </c>
      <c r="AI61" s="293">
        <v>63.78</v>
      </c>
      <c r="AJ61" s="291">
        <v>1</v>
      </c>
      <c r="AL61" s="290"/>
      <c r="AM61" s="290"/>
      <c r="AN61" s="290"/>
      <c r="AO61" s="290"/>
      <c r="AP61" s="290"/>
      <c r="AQ61" s="290"/>
      <c r="AR61" s="292"/>
      <c r="AS61" s="290"/>
      <c r="AT61" s="292"/>
      <c r="AU61" s="290"/>
      <c r="AV61" s="292"/>
      <c r="AW61" s="290"/>
      <c r="AX61" s="292"/>
      <c r="AZ61" s="292">
        <v>63.78</v>
      </c>
      <c r="BA61" s="291">
        <v>1</v>
      </c>
      <c r="BC61" s="291">
        <v>-1</v>
      </c>
      <c r="BE61" s="153">
        <v>21.9</v>
      </c>
      <c r="BF61" s="81">
        <v>0</v>
      </c>
      <c r="BG61" s="81">
        <v>14.3</v>
      </c>
      <c r="BH61" s="81">
        <v>2</v>
      </c>
      <c r="BI61" s="117">
        <v>0</v>
      </c>
      <c r="BJ61" s="79">
        <v>9.9</v>
      </c>
      <c r="BK61" s="79">
        <v>0</v>
      </c>
      <c r="BL61" s="83">
        <v>0</v>
      </c>
      <c r="BM61" s="291">
        <v>-1</v>
      </c>
      <c r="BN61" s="117">
        <v>0</v>
      </c>
      <c r="BO61" s="81">
        <v>22.3</v>
      </c>
      <c r="BP61" s="81">
        <v>0</v>
      </c>
      <c r="BQ61" s="81">
        <v>14.3</v>
      </c>
      <c r="BR61" s="81">
        <v>2</v>
      </c>
      <c r="BS61" s="117">
        <v>0</v>
      </c>
      <c r="BT61" s="79">
        <v>9.6999999999999993</v>
      </c>
      <c r="BU61" s="79">
        <v>0</v>
      </c>
      <c r="BV61" s="83">
        <v>0</v>
      </c>
      <c r="BW61" s="291">
        <v>-1</v>
      </c>
      <c r="BX61" s="117">
        <v>0</v>
      </c>
      <c r="BY61" s="81">
        <v>0</v>
      </c>
      <c r="BZ61" s="81">
        <v>0</v>
      </c>
      <c r="CA61" s="81">
        <v>0</v>
      </c>
      <c r="CB61" s="81">
        <v>-1</v>
      </c>
      <c r="CC61" s="117">
        <v>0</v>
      </c>
      <c r="CD61" s="79">
        <v>0</v>
      </c>
      <c r="CE61" s="79">
        <v>0</v>
      </c>
      <c r="CF61" s="83">
        <v>0</v>
      </c>
      <c r="CG61" s="291">
        <v>-1</v>
      </c>
      <c r="CI61" s="79" t="s">
        <v>363</v>
      </c>
      <c r="CM61" s="79" t="s">
        <v>203</v>
      </c>
      <c r="CO61" s="79" t="s">
        <v>400</v>
      </c>
      <c r="CP61" s="79" t="s">
        <v>448</v>
      </c>
      <c r="CQ61" s="83">
        <v>2</v>
      </c>
      <c r="CR61" s="84">
        <v>11</v>
      </c>
      <c r="CS61" s="84">
        <v>2</v>
      </c>
      <c r="CT61" s="83">
        <v>1</v>
      </c>
      <c r="CU61" s="291">
        <v>1</v>
      </c>
      <c r="CW61" s="1" t="s">
        <v>479</v>
      </c>
      <c r="CX61" s="1" t="s">
        <v>488</v>
      </c>
      <c r="CY61" s="1" t="s">
        <v>493</v>
      </c>
      <c r="CZ61" s="233"/>
    </row>
    <row r="62" spans="1:104" x14ac:dyDescent="0.25">
      <c r="A62" s="113" t="s">
        <v>174</v>
      </c>
      <c r="B62" s="291">
        <v>2</v>
      </c>
      <c r="C62" s="114" t="s">
        <v>247</v>
      </c>
      <c r="D62" s="114" t="s">
        <v>248</v>
      </c>
      <c r="E62" s="185">
        <f t="shared" si="0"/>
        <v>7</v>
      </c>
      <c r="F62" s="290">
        <v>6.7</v>
      </c>
      <c r="G62" s="290">
        <v>6.1</v>
      </c>
      <c r="H62" s="290">
        <v>6.5</v>
      </c>
      <c r="I62" s="290">
        <v>7.1</v>
      </c>
      <c r="J62" s="290">
        <v>9.6999999999999993</v>
      </c>
      <c r="K62" s="290">
        <v>9.6999999999999993</v>
      </c>
      <c r="L62" s="292">
        <v>9.6999999999999993</v>
      </c>
      <c r="M62" s="290">
        <v>-1E-4</v>
      </c>
      <c r="N62" s="292">
        <v>13.2</v>
      </c>
      <c r="O62" s="290">
        <v>-1E-4</v>
      </c>
      <c r="P62" s="292">
        <v>9.5299999999999994</v>
      </c>
      <c r="Q62" s="290">
        <v>-1E-4</v>
      </c>
      <c r="R62" s="292">
        <v>32.43</v>
      </c>
      <c r="S62" s="291">
        <v>1</v>
      </c>
      <c r="U62" s="290">
        <v>6.2</v>
      </c>
      <c r="V62" s="290">
        <v>6.2</v>
      </c>
      <c r="W62" s="290">
        <v>5.8</v>
      </c>
      <c r="X62" s="290">
        <v>6.5</v>
      </c>
      <c r="Y62" s="290">
        <v>9.9</v>
      </c>
      <c r="Z62" s="290">
        <v>9.9</v>
      </c>
      <c r="AA62" s="292">
        <v>9.9</v>
      </c>
      <c r="AB62" s="290">
        <v>-1E-4</v>
      </c>
      <c r="AC62" s="292">
        <v>12.4</v>
      </c>
      <c r="AD62" s="290">
        <v>-1E-4</v>
      </c>
      <c r="AE62" s="292">
        <v>7.98</v>
      </c>
      <c r="AF62" s="290">
        <v>-1E-4</v>
      </c>
      <c r="AG62" s="292">
        <v>30.28</v>
      </c>
      <c r="AI62" s="293">
        <v>62.71</v>
      </c>
      <c r="AJ62" s="291">
        <v>2</v>
      </c>
      <c r="AL62" s="290"/>
      <c r="AM62" s="290"/>
      <c r="AN62" s="290"/>
      <c r="AO62" s="290"/>
      <c r="AP62" s="290"/>
      <c r="AQ62" s="290"/>
      <c r="AR62" s="292"/>
      <c r="AS62" s="290"/>
      <c r="AT62" s="292"/>
      <c r="AU62" s="290"/>
      <c r="AV62" s="292"/>
      <c r="AW62" s="290"/>
      <c r="AX62" s="292"/>
      <c r="AZ62" s="292">
        <v>62.71</v>
      </c>
      <c r="BA62" s="291">
        <v>2</v>
      </c>
      <c r="BC62" s="291">
        <v>-1</v>
      </c>
      <c r="BE62" s="153">
        <v>22.9</v>
      </c>
      <c r="BF62" s="81">
        <v>0</v>
      </c>
      <c r="BG62" s="81">
        <v>13.3</v>
      </c>
      <c r="BH62" s="81">
        <v>-1</v>
      </c>
      <c r="BI62" s="117">
        <v>0</v>
      </c>
      <c r="BJ62" s="79">
        <v>9.5</v>
      </c>
      <c r="BK62" s="79">
        <v>0</v>
      </c>
      <c r="BL62" s="83">
        <v>0</v>
      </c>
      <c r="BM62" s="291">
        <v>-1</v>
      </c>
      <c r="BN62" s="117">
        <v>0</v>
      </c>
      <c r="BO62" s="81">
        <v>22.3</v>
      </c>
      <c r="BP62" s="81">
        <v>0</v>
      </c>
      <c r="BQ62" s="81">
        <v>12</v>
      </c>
      <c r="BR62" s="81">
        <v>-1</v>
      </c>
      <c r="BS62" s="117">
        <v>0</v>
      </c>
      <c r="BT62" s="79">
        <v>8</v>
      </c>
      <c r="BU62" s="79">
        <v>0</v>
      </c>
      <c r="BV62" s="83">
        <v>0</v>
      </c>
      <c r="BW62" s="291">
        <v>-1</v>
      </c>
      <c r="BX62" s="117">
        <v>0</v>
      </c>
      <c r="BY62" s="81">
        <v>0</v>
      </c>
      <c r="BZ62" s="81">
        <v>0</v>
      </c>
      <c r="CA62" s="81">
        <v>0</v>
      </c>
      <c r="CB62" s="81">
        <v>-1</v>
      </c>
      <c r="CC62" s="117">
        <v>0</v>
      </c>
      <c r="CD62" s="79">
        <v>0</v>
      </c>
      <c r="CE62" s="79">
        <v>0</v>
      </c>
      <c r="CF62" s="83">
        <v>0</v>
      </c>
      <c r="CG62" s="291">
        <v>-1</v>
      </c>
      <c r="CI62" s="79" t="s">
        <v>363</v>
      </c>
      <c r="CM62" s="79" t="s">
        <v>248</v>
      </c>
      <c r="CO62" s="79" t="s">
        <v>401</v>
      </c>
      <c r="CP62" s="79" t="s">
        <v>448</v>
      </c>
      <c r="CQ62" s="83">
        <v>2</v>
      </c>
      <c r="CR62" s="84">
        <v>11</v>
      </c>
      <c r="CS62" s="84">
        <v>1</v>
      </c>
      <c r="CT62" s="83">
        <v>1</v>
      </c>
      <c r="CU62" s="291">
        <v>2</v>
      </c>
      <c r="CW62" s="1" t="s">
        <v>476</v>
      </c>
      <c r="CX62" s="1" t="s">
        <v>488</v>
      </c>
      <c r="CY62" s="1" t="s">
        <v>493</v>
      </c>
      <c r="CZ62" s="233"/>
    </row>
    <row r="63" spans="1:104" x14ac:dyDescent="0.25">
      <c r="A63" s="113" t="s">
        <v>174</v>
      </c>
      <c r="B63" s="291">
        <v>3</v>
      </c>
      <c r="C63" s="114" t="s">
        <v>249</v>
      </c>
      <c r="D63" s="114" t="s">
        <v>203</v>
      </c>
      <c r="E63" s="185">
        <f t="shared" si="0"/>
        <v>6</v>
      </c>
      <c r="F63" s="290">
        <v>6.6</v>
      </c>
      <c r="G63" s="290">
        <v>6.1</v>
      </c>
      <c r="H63" s="290">
        <v>6.4</v>
      </c>
      <c r="I63" s="290">
        <v>6.2</v>
      </c>
      <c r="J63" s="290">
        <v>9.9</v>
      </c>
      <c r="K63" s="290">
        <v>9.9</v>
      </c>
      <c r="L63" s="292">
        <v>9.9</v>
      </c>
      <c r="M63" s="290">
        <v>-1E-4</v>
      </c>
      <c r="N63" s="292">
        <v>12.6</v>
      </c>
      <c r="O63" s="290">
        <v>-1E-4</v>
      </c>
      <c r="P63" s="292">
        <v>7.14</v>
      </c>
      <c r="Q63" s="290">
        <v>-1E-4</v>
      </c>
      <c r="R63" s="292">
        <v>29.64</v>
      </c>
      <c r="S63" s="291">
        <v>3</v>
      </c>
      <c r="U63" s="290">
        <v>6.6</v>
      </c>
      <c r="V63" s="290">
        <v>6.2</v>
      </c>
      <c r="W63" s="290">
        <v>6.2</v>
      </c>
      <c r="X63" s="290">
        <v>6.5</v>
      </c>
      <c r="Y63" s="290">
        <v>10</v>
      </c>
      <c r="Z63" s="290">
        <v>10</v>
      </c>
      <c r="AA63" s="292">
        <v>10</v>
      </c>
      <c r="AB63" s="290">
        <v>-1E-4</v>
      </c>
      <c r="AC63" s="292">
        <v>12.7</v>
      </c>
      <c r="AD63" s="290">
        <v>-1E-4</v>
      </c>
      <c r="AE63" s="292">
        <v>7.24</v>
      </c>
      <c r="AF63" s="290">
        <v>2</v>
      </c>
      <c r="AG63" s="292">
        <v>27.94</v>
      </c>
      <c r="AI63" s="293">
        <v>57.58</v>
      </c>
      <c r="AJ63" s="291">
        <v>3</v>
      </c>
      <c r="AL63" s="290"/>
      <c r="AM63" s="290"/>
      <c r="AN63" s="290"/>
      <c r="AO63" s="290"/>
      <c r="AP63" s="290"/>
      <c r="AQ63" s="290"/>
      <c r="AR63" s="292"/>
      <c r="AS63" s="290"/>
      <c r="AT63" s="292"/>
      <c r="AU63" s="290"/>
      <c r="AV63" s="292"/>
      <c r="AW63" s="290"/>
      <c r="AX63" s="292"/>
      <c r="AZ63" s="292">
        <v>57.58</v>
      </c>
      <c r="BA63" s="291">
        <v>3</v>
      </c>
      <c r="BC63" s="291">
        <v>-1</v>
      </c>
      <c r="BE63" s="153">
        <v>22.5</v>
      </c>
      <c r="BF63" s="81">
        <v>0</v>
      </c>
      <c r="BG63" s="81">
        <v>12.6</v>
      </c>
      <c r="BH63" s="81">
        <v>-1</v>
      </c>
      <c r="BI63" s="117">
        <v>0</v>
      </c>
      <c r="BJ63" s="79">
        <v>7.1</v>
      </c>
      <c r="BK63" s="79">
        <v>0</v>
      </c>
      <c r="BL63" s="83">
        <v>0</v>
      </c>
      <c r="BM63" s="291">
        <v>-1</v>
      </c>
      <c r="BN63" s="117">
        <v>0</v>
      </c>
      <c r="BO63" s="81">
        <v>20.7</v>
      </c>
      <c r="BP63" s="81">
        <v>0</v>
      </c>
      <c r="BQ63" s="81">
        <v>12.6</v>
      </c>
      <c r="BR63" s="81">
        <v>2</v>
      </c>
      <c r="BS63" s="117">
        <v>0</v>
      </c>
      <c r="BT63" s="79">
        <v>7.2</v>
      </c>
      <c r="BU63" s="79">
        <v>0</v>
      </c>
      <c r="BV63" s="83">
        <v>0</v>
      </c>
      <c r="BW63" s="291">
        <v>-1</v>
      </c>
      <c r="BX63" s="117">
        <v>0</v>
      </c>
      <c r="BY63" s="81">
        <v>0</v>
      </c>
      <c r="BZ63" s="81">
        <v>0</v>
      </c>
      <c r="CA63" s="81">
        <v>0</v>
      </c>
      <c r="CB63" s="81">
        <v>-1</v>
      </c>
      <c r="CC63" s="117">
        <v>0</v>
      </c>
      <c r="CD63" s="79">
        <v>0</v>
      </c>
      <c r="CE63" s="79">
        <v>0</v>
      </c>
      <c r="CF63" s="83">
        <v>0</v>
      </c>
      <c r="CG63" s="291">
        <v>-1</v>
      </c>
      <c r="CI63" s="79" t="s">
        <v>363</v>
      </c>
      <c r="CM63" s="79" t="s">
        <v>203</v>
      </c>
      <c r="CO63" s="79" t="s">
        <v>401</v>
      </c>
      <c r="CP63" s="79" t="s">
        <v>448</v>
      </c>
      <c r="CQ63" s="83">
        <v>2</v>
      </c>
      <c r="CR63" s="84">
        <v>11</v>
      </c>
      <c r="CS63" s="84">
        <v>3</v>
      </c>
      <c r="CT63" s="83">
        <v>1</v>
      </c>
      <c r="CU63" s="291">
        <v>3</v>
      </c>
      <c r="CW63" s="1" t="s">
        <v>476</v>
      </c>
      <c r="CX63" s="1" t="s">
        <v>488</v>
      </c>
      <c r="CY63" s="1" t="s">
        <v>493</v>
      </c>
      <c r="CZ63" s="233"/>
    </row>
    <row r="64" spans="1:104" x14ac:dyDescent="0.25">
      <c r="B64" s="291"/>
      <c r="F64" s="290"/>
      <c r="G64" s="290"/>
      <c r="H64" s="290"/>
      <c r="I64" s="290"/>
      <c r="J64" s="290"/>
      <c r="K64" s="290"/>
      <c r="L64" s="292"/>
      <c r="M64" s="290"/>
      <c r="N64" s="292"/>
      <c r="O64" s="290"/>
      <c r="P64" s="292"/>
      <c r="Q64" s="290"/>
      <c r="R64" s="292"/>
      <c r="S64" s="291"/>
      <c r="U64" s="290"/>
      <c r="V64" s="290"/>
      <c r="W64" s="290"/>
      <c r="X64" s="290"/>
      <c r="Y64" s="290"/>
      <c r="Z64" s="290"/>
      <c r="AA64" s="292"/>
      <c r="AB64" s="290"/>
      <c r="AC64" s="292"/>
      <c r="AD64" s="290"/>
      <c r="AE64" s="292"/>
      <c r="AF64" s="290"/>
      <c r="AG64" s="292"/>
      <c r="AI64" s="293"/>
      <c r="AJ64" s="291"/>
      <c r="AL64" s="290"/>
      <c r="AM64" s="290"/>
      <c r="AN64" s="290"/>
      <c r="AO64" s="290"/>
      <c r="AP64" s="290"/>
      <c r="AQ64" s="290"/>
      <c r="AR64" s="292"/>
      <c r="AS64" s="290"/>
      <c r="AT64" s="292"/>
      <c r="AU64" s="290"/>
      <c r="AV64" s="292"/>
      <c r="AW64" s="290"/>
      <c r="AX64" s="292"/>
      <c r="AZ64" s="292"/>
      <c r="BA64" s="291"/>
      <c r="BC64" s="291"/>
      <c r="BM64" s="291"/>
      <c r="BW64" s="291"/>
      <c r="CG64" s="291"/>
      <c r="CU64" s="291"/>
      <c r="CZ64" s="233"/>
    </row>
    <row r="65" spans="1:104" s="341" customFormat="1" x14ac:dyDescent="0.25">
      <c r="A65" s="333" t="s">
        <v>175</v>
      </c>
      <c r="B65" s="334">
        <v>1</v>
      </c>
      <c r="C65" s="335" t="s">
        <v>250</v>
      </c>
      <c r="D65" s="335" t="s">
        <v>208</v>
      </c>
      <c r="E65" s="336">
        <f t="shared" si="0"/>
        <v>8</v>
      </c>
      <c r="F65" s="337">
        <v>7.6</v>
      </c>
      <c r="G65" s="337">
        <v>6.9</v>
      </c>
      <c r="H65" s="337">
        <v>7.1</v>
      </c>
      <c r="I65" s="337">
        <v>7.2</v>
      </c>
      <c r="J65" s="337">
        <v>9.9</v>
      </c>
      <c r="K65" s="337">
        <v>9.9</v>
      </c>
      <c r="L65" s="338">
        <v>9.9</v>
      </c>
      <c r="M65" s="337">
        <v>-1E-4</v>
      </c>
      <c r="N65" s="338">
        <v>14.3</v>
      </c>
      <c r="O65" s="337">
        <v>-1E-4</v>
      </c>
      <c r="P65" s="338">
        <v>9.51</v>
      </c>
      <c r="Q65" s="337">
        <v>-1E-4</v>
      </c>
      <c r="R65" s="338">
        <v>33.71</v>
      </c>
      <c r="S65" s="334">
        <v>1</v>
      </c>
      <c r="T65" s="339"/>
      <c r="U65" s="337">
        <v>7</v>
      </c>
      <c r="V65" s="337">
        <v>6.7</v>
      </c>
      <c r="W65" s="337">
        <v>6.5</v>
      </c>
      <c r="X65" s="337">
        <v>6.5</v>
      </c>
      <c r="Y65" s="337">
        <v>9.6999999999999993</v>
      </c>
      <c r="Z65" s="337">
        <v>9.6999999999999993</v>
      </c>
      <c r="AA65" s="338">
        <v>9.6999999999999993</v>
      </c>
      <c r="AB65" s="337">
        <v>2.9</v>
      </c>
      <c r="AC65" s="338">
        <v>13.2</v>
      </c>
      <c r="AD65" s="337">
        <v>-1E-4</v>
      </c>
      <c r="AE65" s="338">
        <v>10.74</v>
      </c>
      <c r="AF65" s="337">
        <v>-1E-4</v>
      </c>
      <c r="AG65" s="338">
        <v>36.54</v>
      </c>
      <c r="AH65" s="339"/>
      <c r="AI65" s="340">
        <v>70.25</v>
      </c>
      <c r="AJ65" s="334">
        <v>1</v>
      </c>
      <c r="AL65" s="337"/>
      <c r="AM65" s="337"/>
      <c r="AN65" s="337"/>
      <c r="AO65" s="337"/>
      <c r="AP65" s="337"/>
      <c r="AQ65" s="337"/>
      <c r="AR65" s="338"/>
      <c r="AS65" s="337"/>
      <c r="AT65" s="338"/>
      <c r="AU65" s="337"/>
      <c r="AV65" s="338"/>
      <c r="AW65" s="337"/>
      <c r="AX65" s="338"/>
      <c r="AZ65" s="338">
        <v>70.25</v>
      </c>
      <c r="BA65" s="334">
        <v>1</v>
      </c>
      <c r="BC65" s="334">
        <v>-1</v>
      </c>
      <c r="BD65" s="342"/>
      <c r="BE65" s="343">
        <v>24.2</v>
      </c>
      <c r="BF65" s="343">
        <v>0</v>
      </c>
      <c r="BG65" s="343">
        <v>14.5</v>
      </c>
      <c r="BH65" s="343">
        <v>-1</v>
      </c>
      <c r="BI65" s="344">
        <v>0</v>
      </c>
      <c r="BJ65" s="341">
        <v>9.5</v>
      </c>
      <c r="BK65" s="341">
        <v>0</v>
      </c>
      <c r="BL65" s="342">
        <v>0</v>
      </c>
      <c r="BM65" s="334">
        <v>-1</v>
      </c>
      <c r="BN65" s="344">
        <v>0</v>
      </c>
      <c r="BO65" s="343">
        <v>25.8</v>
      </c>
      <c r="BP65" s="343">
        <v>0</v>
      </c>
      <c r="BQ65" s="343">
        <v>13.1</v>
      </c>
      <c r="BR65" s="343">
        <v>-1</v>
      </c>
      <c r="BS65" s="344">
        <v>0</v>
      </c>
      <c r="BT65" s="341">
        <v>10.7</v>
      </c>
      <c r="BU65" s="341">
        <v>0</v>
      </c>
      <c r="BV65" s="342">
        <v>0</v>
      </c>
      <c r="BW65" s="334">
        <v>-1</v>
      </c>
      <c r="BX65" s="344">
        <v>0</v>
      </c>
      <c r="BY65" s="343">
        <v>0</v>
      </c>
      <c r="BZ65" s="343">
        <v>0</v>
      </c>
      <c r="CA65" s="343">
        <v>0</v>
      </c>
      <c r="CB65" s="343">
        <v>-1</v>
      </c>
      <c r="CC65" s="344">
        <v>0</v>
      </c>
      <c r="CD65" s="341">
        <v>0</v>
      </c>
      <c r="CE65" s="341">
        <v>0</v>
      </c>
      <c r="CF65" s="342">
        <v>0</v>
      </c>
      <c r="CG65" s="334">
        <v>-1</v>
      </c>
      <c r="CI65" s="341" t="s">
        <v>363</v>
      </c>
      <c r="CM65" s="341" t="s">
        <v>208</v>
      </c>
      <c r="CO65" s="341" t="s">
        <v>402</v>
      </c>
      <c r="CP65" s="341" t="s">
        <v>449</v>
      </c>
      <c r="CQ65" s="342">
        <v>2</v>
      </c>
      <c r="CR65" s="345">
        <v>13.35</v>
      </c>
      <c r="CS65" s="345">
        <v>1</v>
      </c>
      <c r="CT65" s="342">
        <v>1</v>
      </c>
      <c r="CU65" s="334">
        <v>1</v>
      </c>
      <c r="CV65" s="346"/>
      <c r="CW65" s="346" t="s">
        <v>476</v>
      </c>
      <c r="CX65" s="346" t="s">
        <v>489</v>
      </c>
      <c r="CY65" s="346" t="s">
        <v>494</v>
      </c>
      <c r="CZ65" s="347"/>
    </row>
    <row r="66" spans="1:104" x14ac:dyDescent="0.25">
      <c r="B66" s="291"/>
      <c r="F66" s="290"/>
      <c r="G66" s="290"/>
      <c r="H66" s="290"/>
      <c r="I66" s="290"/>
      <c r="J66" s="290"/>
      <c r="K66" s="290"/>
      <c r="L66" s="292"/>
      <c r="M66" s="290"/>
      <c r="N66" s="292"/>
      <c r="O66" s="290"/>
      <c r="P66" s="292"/>
      <c r="Q66" s="290"/>
      <c r="R66" s="292"/>
      <c r="S66" s="291"/>
      <c r="U66" s="290"/>
      <c r="V66" s="290"/>
      <c r="W66" s="290"/>
      <c r="X66" s="290"/>
      <c r="Y66" s="290"/>
      <c r="Z66" s="290"/>
      <c r="AA66" s="292"/>
      <c r="AB66" s="290"/>
      <c r="AC66" s="292"/>
      <c r="AD66" s="290"/>
      <c r="AE66" s="292"/>
      <c r="AF66" s="290"/>
      <c r="AG66" s="292"/>
      <c r="AI66" s="293"/>
      <c r="AJ66" s="291"/>
      <c r="AL66" s="290"/>
      <c r="AM66" s="290"/>
      <c r="AN66" s="290"/>
      <c r="AO66" s="290"/>
      <c r="AP66" s="290"/>
      <c r="AQ66" s="290"/>
      <c r="AR66" s="292"/>
      <c r="AS66" s="290"/>
      <c r="AT66" s="292"/>
      <c r="AU66" s="290"/>
      <c r="AV66" s="292"/>
      <c r="AW66" s="290"/>
      <c r="AX66" s="292"/>
      <c r="AZ66" s="292"/>
      <c r="BA66" s="291"/>
      <c r="BC66" s="291"/>
      <c r="BM66" s="291"/>
      <c r="BW66" s="291"/>
      <c r="CG66" s="291"/>
      <c r="CU66" s="291"/>
      <c r="CZ66" s="233"/>
    </row>
    <row r="67" spans="1:104" s="341" customFormat="1" x14ac:dyDescent="0.25">
      <c r="A67" s="333" t="s">
        <v>176</v>
      </c>
      <c r="B67" s="334">
        <v>1</v>
      </c>
      <c r="C67" s="335" t="s">
        <v>251</v>
      </c>
      <c r="D67" s="335" t="s">
        <v>205</v>
      </c>
      <c r="E67" s="336">
        <f t="shared" si="0"/>
        <v>8</v>
      </c>
      <c r="F67" s="337">
        <v>7.6</v>
      </c>
      <c r="G67" s="337">
        <v>7.2</v>
      </c>
      <c r="H67" s="337">
        <v>6.9</v>
      </c>
      <c r="I67" s="337">
        <v>7</v>
      </c>
      <c r="J67" s="337">
        <v>9.4</v>
      </c>
      <c r="K67" s="337">
        <v>9.4</v>
      </c>
      <c r="L67" s="338">
        <v>9.4</v>
      </c>
      <c r="M67" s="337">
        <v>-1E-4</v>
      </c>
      <c r="N67" s="338">
        <v>14.2</v>
      </c>
      <c r="O67" s="337">
        <v>-1E-4</v>
      </c>
      <c r="P67" s="338">
        <v>10.51</v>
      </c>
      <c r="Q67" s="337">
        <v>-1E-4</v>
      </c>
      <c r="R67" s="338">
        <v>34.11</v>
      </c>
      <c r="S67" s="334">
        <v>3</v>
      </c>
      <c r="T67" s="339"/>
      <c r="U67" s="337">
        <v>8.1999999999999993</v>
      </c>
      <c r="V67" s="337">
        <v>7.4</v>
      </c>
      <c r="W67" s="337">
        <v>7.1</v>
      </c>
      <c r="X67" s="337">
        <v>7.6</v>
      </c>
      <c r="Y67" s="337">
        <v>9.8000000000000007</v>
      </c>
      <c r="Z67" s="337">
        <v>9.8000000000000007</v>
      </c>
      <c r="AA67" s="338">
        <v>9.8000000000000007</v>
      </c>
      <c r="AB67" s="337">
        <v>3.2</v>
      </c>
      <c r="AC67" s="338">
        <v>15</v>
      </c>
      <c r="AD67" s="337">
        <v>-1E-4</v>
      </c>
      <c r="AE67" s="338">
        <v>11.44</v>
      </c>
      <c r="AF67" s="337">
        <v>-1E-4</v>
      </c>
      <c r="AG67" s="338">
        <v>39.44</v>
      </c>
      <c r="AH67" s="339"/>
      <c r="AI67" s="340">
        <v>73.55</v>
      </c>
      <c r="AJ67" s="334">
        <v>1</v>
      </c>
      <c r="AL67" s="337"/>
      <c r="AM67" s="337"/>
      <c r="AN67" s="337"/>
      <c r="AO67" s="337"/>
      <c r="AP67" s="337"/>
      <c r="AQ67" s="337"/>
      <c r="AR67" s="338"/>
      <c r="AS67" s="337"/>
      <c r="AT67" s="338"/>
      <c r="AU67" s="337"/>
      <c r="AV67" s="338"/>
      <c r="AW67" s="337"/>
      <c r="AX67" s="338"/>
      <c r="AZ67" s="338">
        <v>73.55</v>
      </c>
      <c r="BA67" s="334">
        <v>1</v>
      </c>
      <c r="BC67" s="334">
        <v>-1</v>
      </c>
      <c r="BD67" s="342"/>
      <c r="BE67" s="343">
        <v>23.6</v>
      </c>
      <c r="BF67" s="343">
        <v>0</v>
      </c>
      <c r="BG67" s="343">
        <v>14.3</v>
      </c>
      <c r="BH67" s="343">
        <v>-1</v>
      </c>
      <c r="BI67" s="344">
        <v>0</v>
      </c>
      <c r="BJ67" s="341">
        <v>10.5</v>
      </c>
      <c r="BK67" s="341">
        <v>0</v>
      </c>
      <c r="BL67" s="342">
        <v>0</v>
      </c>
      <c r="BM67" s="334">
        <v>-1</v>
      </c>
      <c r="BN67" s="344">
        <v>0</v>
      </c>
      <c r="BO67" s="343">
        <v>28</v>
      </c>
      <c r="BP67" s="343">
        <v>0</v>
      </c>
      <c r="BQ67" s="343">
        <v>14.9</v>
      </c>
      <c r="BR67" s="343">
        <v>-1</v>
      </c>
      <c r="BS67" s="344">
        <v>0</v>
      </c>
      <c r="BT67" s="341">
        <v>11.4</v>
      </c>
      <c r="BU67" s="341">
        <v>0</v>
      </c>
      <c r="BV67" s="342">
        <v>0</v>
      </c>
      <c r="BW67" s="334">
        <v>-1</v>
      </c>
      <c r="BX67" s="344">
        <v>0</v>
      </c>
      <c r="BY67" s="343">
        <v>0</v>
      </c>
      <c r="BZ67" s="343">
        <v>0</v>
      </c>
      <c r="CA67" s="343">
        <v>0</v>
      </c>
      <c r="CB67" s="343">
        <v>-1</v>
      </c>
      <c r="CC67" s="344">
        <v>0</v>
      </c>
      <c r="CD67" s="341">
        <v>0</v>
      </c>
      <c r="CE67" s="341">
        <v>0</v>
      </c>
      <c r="CF67" s="342">
        <v>0</v>
      </c>
      <c r="CG67" s="334">
        <v>-1</v>
      </c>
      <c r="CI67" s="341" t="s">
        <v>363</v>
      </c>
      <c r="CM67" s="341" t="s">
        <v>205</v>
      </c>
      <c r="CO67" s="341" t="s">
        <v>403</v>
      </c>
      <c r="CP67" s="341" t="s">
        <v>450</v>
      </c>
      <c r="CQ67" s="342">
        <v>2</v>
      </c>
      <c r="CR67" s="345">
        <v>13.35</v>
      </c>
      <c r="CS67" s="345">
        <v>4</v>
      </c>
      <c r="CT67" s="342">
        <v>1</v>
      </c>
      <c r="CU67" s="334">
        <v>1</v>
      </c>
      <c r="CV67" s="346"/>
      <c r="CW67" s="346" t="s">
        <v>479</v>
      </c>
      <c r="CX67" s="346" t="s">
        <v>486</v>
      </c>
      <c r="CY67" s="346" t="s">
        <v>494</v>
      </c>
      <c r="CZ67" s="347"/>
    </row>
    <row r="68" spans="1:104" s="341" customFormat="1" x14ac:dyDescent="0.25">
      <c r="A68" s="333" t="s">
        <v>176</v>
      </c>
      <c r="B68" s="334">
        <v>2</v>
      </c>
      <c r="C68" s="335" t="s">
        <v>252</v>
      </c>
      <c r="D68" s="335" t="s">
        <v>208</v>
      </c>
      <c r="E68" s="336">
        <f t="shared" si="0"/>
        <v>7</v>
      </c>
      <c r="F68" s="337">
        <v>7.4</v>
      </c>
      <c r="G68" s="337">
        <v>7.2</v>
      </c>
      <c r="H68" s="337">
        <v>7.2</v>
      </c>
      <c r="I68" s="337">
        <v>6.9</v>
      </c>
      <c r="J68" s="337">
        <v>9.8000000000000007</v>
      </c>
      <c r="K68" s="337">
        <v>9.8000000000000007</v>
      </c>
      <c r="L68" s="338">
        <v>9.8000000000000007</v>
      </c>
      <c r="M68" s="337">
        <v>-1E-4</v>
      </c>
      <c r="N68" s="338">
        <v>14.4</v>
      </c>
      <c r="O68" s="337">
        <v>-1E-4</v>
      </c>
      <c r="P68" s="338">
        <v>10.41</v>
      </c>
      <c r="Q68" s="337">
        <v>-1E-4</v>
      </c>
      <c r="R68" s="338">
        <v>34.61</v>
      </c>
      <c r="S68" s="334">
        <v>2</v>
      </c>
      <c r="T68" s="339"/>
      <c r="U68" s="337">
        <v>7.1</v>
      </c>
      <c r="V68" s="337">
        <v>6.6</v>
      </c>
      <c r="W68" s="337">
        <v>6.4</v>
      </c>
      <c r="X68" s="337">
        <v>7.3</v>
      </c>
      <c r="Y68" s="337">
        <v>9.8000000000000007</v>
      </c>
      <c r="Z68" s="337">
        <v>9.8000000000000007</v>
      </c>
      <c r="AA68" s="338">
        <v>9.8000000000000007</v>
      </c>
      <c r="AB68" s="337">
        <v>3.3</v>
      </c>
      <c r="AC68" s="338">
        <v>13.7</v>
      </c>
      <c r="AD68" s="337">
        <v>-1E-4</v>
      </c>
      <c r="AE68" s="338">
        <v>11.3</v>
      </c>
      <c r="AF68" s="337">
        <v>-1E-4</v>
      </c>
      <c r="AG68" s="338">
        <v>38.1</v>
      </c>
      <c r="AH68" s="339"/>
      <c r="AI68" s="340">
        <v>72.709999999999994</v>
      </c>
      <c r="AJ68" s="334">
        <v>2</v>
      </c>
      <c r="AL68" s="337"/>
      <c r="AM68" s="337"/>
      <c r="AN68" s="337"/>
      <c r="AO68" s="337"/>
      <c r="AP68" s="337"/>
      <c r="AQ68" s="337"/>
      <c r="AR68" s="338"/>
      <c r="AS68" s="337"/>
      <c r="AT68" s="338"/>
      <c r="AU68" s="337"/>
      <c r="AV68" s="338"/>
      <c r="AW68" s="337"/>
      <c r="AX68" s="338"/>
      <c r="AZ68" s="338">
        <v>72.709999999999994</v>
      </c>
      <c r="BA68" s="334">
        <v>2</v>
      </c>
      <c r="BC68" s="334">
        <v>-1</v>
      </c>
      <c r="BD68" s="342"/>
      <c r="BE68" s="343">
        <v>24.2</v>
      </c>
      <c r="BF68" s="343">
        <v>0</v>
      </c>
      <c r="BG68" s="343">
        <v>14.4</v>
      </c>
      <c r="BH68" s="343">
        <v>-1</v>
      </c>
      <c r="BI68" s="344">
        <v>0</v>
      </c>
      <c r="BJ68" s="341">
        <v>10.4</v>
      </c>
      <c r="BK68" s="341">
        <v>0</v>
      </c>
      <c r="BL68" s="342">
        <v>0</v>
      </c>
      <c r="BM68" s="334">
        <v>-1</v>
      </c>
      <c r="BN68" s="344">
        <v>0</v>
      </c>
      <c r="BO68" s="343">
        <v>26.8</v>
      </c>
      <c r="BP68" s="343">
        <v>0</v>
      </c>
      <c r="BQ68" s="343">
        <v>13.8</v>
      </c>
      <c r="BR68" s="343">
        <v>-1</v>
      </c>
      <c r="BS68" s="344">
        <v>0</v>
      </c>
      <c r="BT68" s="341">
        <v>11.3</v>
      </c>
      <c r="BU68" s="341">
        <v>0</v>
      </c>
      <c r="BV68" s="342">
        <v>0</v>
      </c>
      <c r="BW68" s="334">
        <v>-1</v>
      </c>
      <c r="BX68" s="344">
        <v>0</v>
      </c>
      <c r="BY68" s="343">
        <v>0</v>
      </c>
      <c r="BZ68" s="343">
        <v>0</v>
      </c>
      <c r="CA68" s="343">
        <v>0</v>
      </c>
      <c r="CB68" s="343">
        <v>-1</v>
      </c>
      <c r="CC68" s="344">
        <v>0</v>
      </c>
      <c r="CD68" s="341">
        <v>0</v>
      </c>
      <c r="CE68" s="341">
        <v>0</v>
      </c>
      <c r="CF68" s="342">
        <v>0</v>
      </c>
      <c r="CG68" s="334">
        <v>-1</v>
      </c>
      <c r="CI68" s="341" t="s">
        <v>363</v>
      </c>
      <c r="CM68" s="341" t="s">
        <v>208</v>
      </c>
      <c r="CO68" s="341" t="s">
        <v>403</v>
      </c>
      <c r="CP68" s="341" t="s">
        <v>450</v>
      </c>
      <c r="CQ68" s="342">
        <v>2</v>
      </c>
      <c r="CR68" s="345">
        <v>13.35</v>
      </c>
      <c r="CS68" s="345">
        <v>3</v>
      </c>
      <c r="CT68" s="342">
        <v>1</v>
      </c>
      <c r="CU68" s="334">
        <v>2</v>
      </c>
      <c r="CV68" s="346"/>
      <c r="CW68" s="346" t="s">
        <v>479</v>
      </c>
      <c r="CX68" s="346" t="s">
        <v>486</v>
      </c>
      <c r="CY68" s="346" t="s">
        <v>494</v>
      </c>
      <c r="CZ68" s="347"/>
    </row>
    <row r="69" spans="1:104" x14ac:dyDescent="0.25">
      <c r="A69" s="113" t="s">
        <v>176</v>
      </c>
      <c r="B69" s="291">
        <v>3</v>
      </c>
      <c r="C69" s="114" t="s">
        <v>253</v>
      </c>
      <c r="D69" s="114" t="s">
        <v>248</v>
      </c>
      <c r="E69" s="185">
        <f t="shared" si="0"/>
        <v>6</v>
      </c>
      <c r="F69" s="290">
        <v>7.7</v>
      </c>
      <c r="G69" s="290">
        <v>7.6</v>
      </c>
      <c r="H69" s="290">
        <v>7.5</v>
      </c>
      <c r="I69" s="290">
        <v>7.3</v>
      </c>
      <c r="J69" s="290">
        <v>9.6</v>
      </c>
      <c r="K69" s="290">
        <v>9.6</v>
      </c>
      <c r="L69" s="292">
        <v>9.6</v>
      </c>
      <c r="M69" s="290">
        <v>-1E-4</v>
      </c>
      <c r="N69" s="292">
        <v>15.1</v>
      </c>
      <c r="O69" s="290">
        <v>-1E-4</v>
      </c>
      <c r="P69" s="292">
        <v>10.09</v>
      </c>
      <c r="Q69" s="290">
        <v>-1E-4</v>
      </c>
      <c r="R69" s="292">
        <v>34.79</v>
      </c>
      <c r="S69" s="291">
        <v>1</v>
      </c>
      <c r="U69" s="290">
        <v>7.2</v>
      </c>
      <c r="V69" s="290">
        <v>6.4</v>
      </c>
      <c r="W69" s="290">
        <v>6.2</v>
      </c>
      <c r="X69" s="290">
        <v>6.6</v>
      </c>
      <c r="Y69" s="290">
        <v>9.4</v>
      </c>
      <c r="Z69" s="290">
        <v>9.4</v>
      </c>
      <c r="AA69" s="292">
        <v>9.4</v>
      </c>
      <c r="AB69" s="290">
        <v>3.9</v>
      </c>
      <c r="AC69" s="292">
        <v>13</v>
      </c>
      <c r="AD69" s="290">
        <v>-1E-4</v>
      </c>
      <c r="AE69" s="292">
        <v>10.54</v>
      </c>
      <c r="AF69" s="290">
        <v>-1E-4</v>
      </c>
      <c r="AG69" s="292">
        <v>36.840000000000003</v>
      </c>
      <c r="AI69" s="293">
        <v>71.63</v>
      </c>
      <c r="AJ69" s="291">
        <v>3</v>
      </c>
      <c r="AL69" s="290"/>
      <c r="AM69" s="290"/>
      <c r="AN69" s="290"/>
      <c r="AO69" s="290"/>
      <c r="AP69" s="290"/>
      <c r="AQ69" s="290"/>
      <c r="AR69" s="292"/>
      <c r="AS69" s="290"/>
      <c r="AT69" s="292"/>
      <c r="AU69" s="290"/>
      <c r="AV69" s="292"/>
      <c r="AW69" s="290"/>
      <c r="AX69" s="292"/>
      <c r="AZ69" s="292">
        <v>71.63</v>
      </c>
      <c r="BA69" s="291">
        <v>3</v>
      </c>
      <c r="BC69" s="291">
        <v>-1</v>
      </c>
      <c r="BE69" s="153">
        <v>24.7</v>
      </c>
      <c r="BF69" s="81">
        <v>0</v>
      </c>
      <c r="BG69" s="81">
        <v>15.2</v>
      </c>
      <c r="BH69" s="81">
        <v>-1</v>
      </c>
      <c r="BI69" s="117">
        <v>0</v>
      </c>
      <c r="BJ69" s="79">
        <v>10.1</v>
      </c>
      <c r="BK69" s="79">
        <v>0</v>
      </c>
      <c r="BL69" s="83">
        <v>0</v>
      </c>
      <c r="BM69" s="291">
        <v>-1</v>
      </c>
      <c r="BN69" s="117">
        <v>0</v>
      </c>
      <c r="BO69" s="81">
        <v>26.3</v>
      </c>
      <c r="BP69" s="81">
        <v>0</v>
      </c>
      <c r="BQ69" s="81">
        <v>13.3</v>
      </c>
      <c r="BR69" s="81">
        <v>-1</v>
      </c>
      <c r="BS69" s="117">
        <v>0</v>
      </c>
      <c r="BT69" s="79">
        <v>10.5</v>
      </c>
      <c r="BU69" s="79">
        <v>0</v>
      </c>
      <c r="BV69" s="83">
        <v>0</v>
      </c>
      <c r="BW69" s="291">
        <v>-1</v>
      </c>
      <c r="BX69" s="117">
        <v>0</v>
      </c>
      <c r="BY69" s="81">
        <v>0</v>
      </c>
      <c r="BZ69" s="81">
        <v>0</v>
      </c>
      <c r="CA69" s="81">
        <v>0</v>
      </c>
      <c r="CB69" s="81">
        <v>-1</v>
      </c>
      <c r="CC69" s="117">
        <v>0</v>
      </c>
      <c r="CD69" s="79">
        <v>0</v>
      </c>
      <c r="CE69" s="79">
        <v>0</v>
      </c>
      <c r="CF69" s="83">
        <v>0</v>
      </c>
      <c r="CG69" s="291">
        <v>-1</v>
      </c>
      <c r="CI69" s="79" t="s">
        <v>363</v>
      </c>
      <c r="CM69" s="79" t="s">
        <v>248</v>
      </c>
      <c r="CO69" s="79" t="s">
        <v>403</v>
      </c>
      <c r="CP69" s="79" t="s">
        <v>450</v>
      </c>
      <c r="CQ69" s="83">
        <v>2</v>
      </c>
      <c r="CR69" s="84">
        <v>13.35</v>
      </c>
      <c r="CS69" s="84">
        <v>5</v>
      </c>
      <c r="CT69" s="83">
        <v>1</v>
      </c>
      <c r="CU69" s="291">
        <v>3</v>
      </c>
      <c r="CW69" s="1" t="s">
        <v>479</v>
      </c>
      <c r="CX69" s="1" t="s">
        <v>486</v>
      </c>
      <c r="CY69" s="1" t="s">
        <v>494</v>
      </c>
      <c r="CZ69" s="233"/>
    </row>
    <row r="70" spans="1:104" x14ac:dyDescent="0.25">
      <c r="A70" s="113" t="s">
        <v>176</v>
      </c>
      <c r="B70" s="291">
        <v>4</v>
      </c>
      <c r="C70" s="114" t="s">
        <v>254</v>
      </c>
      <c r="D70" s="114" t="s">
        <v>205</v>
      </c>
      <c r="E70" s="185">
        <f t="shared" si="0"/>
        <v>5</v>
      </c>
      <c r="F70" s="290">
        <v>1.5</v>
      </c>
      <c r="G70" s="290">
        <v>1.4</v>
      </c>
      <c r="H70" s="290">
        <v>1.5</v>
      </c>
      <c r="I70" s="290">
        <v>1.6</v>
      </c>
      <c r="J70" s="290">
        <v>2</v>
      </c>
      <c r="K70" s="290">
        <v>2</v>
      </c>
      <c r="L70" s="292">
        <v>2</v>
      </c>
      <c r="M70" s="290">
        <v>-1E-4</v>
      </c>
      <c r="N70" s="292">
        <v>3</v>
      </c>
      <c r="O70" s="290">
        <v>-1E-4</v>
      </c>
      <c r="P70" s="292">
        <v>19.5</v>
      </c>
      <c r="Q70" s="290">
        <v>-1E-4</v>
      </c>
      <c r="R70" s="292">
        <v>24.5</v>
      </c>
      <c r="S70" s="291">
        <v>4</v>
      </c>
      <c r="U70" s="290">
        <v>7.6</v>
      </c>
      <c r="V70" s="290">
        <v>7.3</v>
      </c>
      <c r="W70" s="290">
        <v>7.1</v>
      </c>
      <c r="X70" s="290">
        <v>7</v>
      </c>
      <c r="Y70" s="290">
        <v>9.6999999999999993</v>
      </c>
      <c r="Z70" s="290">
        <v>9.6999999999999993</v>
      </c>
      <c r="AA70" s="292">
        <v>9.6999999999999993</v>
      </c>
      <c r="AB70" s="290">
        <v>2.2999999999999998</v>
      </c>
      <c r="AC70" s="292">
        <v>14.4</v>
      </c>
      <c r="AD70" s="290">
        <v>-1E-4</v>
      </c>
      <c r="AE70" s="292">
        <v>9.86</v>
      </c>
      <c r="AF70" s="290">
        <v>-1E-4</v>
      </c>
      <c r="AG70" s="292">
        <v>36.26</v>
      </c>
      <c r="AI70" s="293">
        <v>60.76</v>
      </c>
      <c r="AJ70" s="291">
        <v>4</v>
      </c>
      <c r="AL70" s="290"/>
      <c r="AM70" s="290"/>
      <c r="AN70" s="290"/>
      <c r="AO70" s="290"/>
      <c r="AP70" s="290"/>
      <c r="AQ70" s="290"/>
      <c r="AR70" s="292"/>
      <c r="AS70" s="290"/>
      <c r="AT70" s="292"/>
      <c r="AU70" s="290"/>
      <c r="AV70" s="292"/>
      <c r="AW70" s="290"/>
      <c r="AX70" s="292"/>
      <c r="AZ70" s="292">
        <v>60.76</v>
      </c>
      <c r="BA70" s="291">
        <v>4</v>
      </c>
      <c r="BC70" s="291">
        <v>-1</v>
      </c>
      <c r="BE70" s="153">
        <v>5</v>
      </c>
      <c r="BF70" s="81">
        <v>0</v>
      </c>
      <c r="BG70" s="81">
        <v>3</v>
      </c>
      <c r="BH70" s="81">
        <v>-1</v>
      </c>
      <c r="BI70" s="117">
        <v>0</v>
      </c>
      <c r="BJ70" s="79">
        <v>19.5</v>
      </c>
      <c r="BK70" s="79">
        <v>0</v>
      </c>
      <c r="BL70" s="83">
        <v>0</v>
      </c>
      <c r="BM70" s="291">
        <v>2</v>
      </c>
      <c r="BN70" s="117">
        <v>0</v>
      </c>
      <c r="BO70" s="81">
        <v>26.4</v>
      </c>
      <c r="BP70" s="81">
        <v>0</v>
      </c>
      <c r="BQ70" s="81">
        <v>14.4</v>
      </c>
      <c r="BR70" s="81">
        <v>-1</v>
      </c>
      <c r="BS70" s="117">
        <v>0</v>
      </c>
      <c r="BT70" s="79">
        <v>9.9</v>
      </c>
      <c r="BU70" s="79">
        <v>0</v>
      </c>
      <c r="BV70" s="83">
        <v>0</v>
      </c>
      <c r="BW70" s="291">
        <v>-1</v>
      </c>
      <c r="BX70" s="117">
        <v>0</v>
      </c>
      <c r="BY70" s="81">
        <v>0</v>
      </c>
      <c r="BZ70" s="81">
        <v>0</v>
      </c>
      <c r="CA70" s="81">
        <v>0</v>
      </c>
      <c r="CB70" s="81">
        <v>-1</v>
      </c>
      <c r="CC70" s="117">
        <v>0</v>
      </c>
      <c r="CD70" s="79">
        <v>0</v>
      </c>
      <c r="CE70" s="79">
        <v>0</v>
      </c>
      <c r="CF70" s="83">
        <v>0</v>
      </c>
      <c r="CG70" s="291">
        <v>-1</v>
      </c>
      <c r="CM70" s="79" t="s">
        <v>205</v>
      </c>
      <c r="CO70" s="79" t="s">
        <v>403</v>
      </c>
      <c r="CP70" s="79" t="s">
        <v>450</v>
      </c>
      <c r="CQ70" s="83">
        <v>2</v>
      </c>
      <c r="CR70" s="84">
        <v>13.35</v>
      </c>
      <c r="CS70" s="84">
        <v>1</v>
      </c>
      <c r="CT70" s="83">
        <v>1</v>
      </c>
      <c r="CU70" s="291">
        <v>4</v>
      </c>
      <c r="CW70" s="1" t="s">
        <v>479</v>
      </c>
      <c r="CX70" s="1" t="s">
        <v>486</v>
      </c>
      <c r="CY70" s="1" t="s">
        <v>494</v>
      </c>
      <c r="CZ70" s="233"/>
    </row>
    <row r="71" spans="1:104" x14ac:dyDescent="0.25">
      <c r="A71" s="113" t="s">
        <v>176</v>
      </c>
      <c r="B71" s="291">
        <v>5</v>
      </c>
      <c r="C71" s="114" t="s">
        <v>255</v>
      </c>
      <c r="D71" s="114" t="s">
        <v>203</v>
      </c>
      <c r="E71" s="185">
        <f t="shared" si="0"/>
        <v>4</v>
      </c>
      <c r="F71" s="290">
        <v>-1E-4</v>
      </c>
      <c r="G71" s="290">
        <v>-1E-4</v>
      </c>
      <c r="H71" s="290">
        <v>-1E-4</v>
      </c>
      <c r="I71" s="290">
        <v>-1E-4</v>
      </c>
      <c r="J71" s="290">
        <v>0</v>
      </c>
      <c r="K71" s="290">
        <v>0</v>
      </c>
      <c r="L71" s="292">
        <v>0</v>
      </c>
      <c r="M71" s="290">
        <v>-1E-4</v>
      </c>
      <c r="N71" s="292">
        <v>0</v>
      </c>
      <c r="O71" s="290">
        <v>-1E-4</v>
      </c>
      <c r="P71" s="292">
        <v>-1E-4</v>
      </c>
      <c r="Q71" s="290">
        <v>-1E-4</v>
      </c>
      <c r="R71" s="292">
        <v>0</v>
      </c>
      <c r="S71" s="291">
        <v>5</v>
      </c>
      <c r="U71" s="290">
        <v>7.7</v>
      </c>
      <c r="V71" s="290">
        <v>7.6</v>
      </c>
      <c r="W71" s="290">
        <v>7.3</v>
      </c>
      <c r="X71" s="290">
        <v>7.7</v>
      </c>
      <c r="Y71" s="290">
        <v>9.9</v>
      </c>
      <c r="Z71" s="290">
        <v>9.9</v>
      </c>
      <c r="AA71" s="292">
        <v>9.9</v>
      </c>
      <c r="AB71" s="290">
        <v>1.7</v>
      </c>
      <c r="AC71" s="292">
        <v>15.3</v>
      </c>
      <c r="AD71" s="290">
        <v>-1E-4</v>
      </c>
      <c r="AE71" s="292">
        <v>9.6300000000000008</v>
      </c>
      <c r="AF71" s="290">
        <v>2.2000000000000002</v>
      </c>
      <c r="AG71" s="292">
        <v>34.33</v>
      </c>
      <c r="AI71" s="293">
        <v>34.33</v>
      </c>
      <c r="AJ71" s="291">
        <v>5</v>
      </c>
      <c r="AL71" s="290"/>
      <c r="AM71" s="290"/>
      <c r="AN71" s="290"/>
      <c r="AO71" s="290"/>
      <c r="AP71" s="290"/>
      <c r="AQ71" s="290"/>
      <c r="AR71" s="292"/>
      <c r="AS71" s="290"/>
      <c r="AT71" s="292"/>
      <c r="AU71" s="290"/>
      <c r="AV71" s="292"/>
      <c r="AW71" s="290"/>
      <c r="AX71" s="292"/>
      <c r="AZ71" s="292">
        <v>34.33</v>
      </c>
      <c r="BA71" s="291">
        <v>5</v>
      </c>
      <c r="BC71" s="291">
        <v>-1</v>
      </c>
      <c r="BE71" s="153">
        <v>0</v>
      </c>
      <c r="BF71" s="81">
        <v>0</v>
      </c>
      <c r="BG71" s="81">
        <v>20</v>
      </c>
      <c r="BH71" s="81">
        <v>-1</v>
      </c>
      <c r="BI71" s="117">
        <v>0</v>
      </c>
      <c r="BJ71" s="79">
        <v>0</v>
      </c>
      <c r="BK71" s="79">
        <v>0</v>
      </c>
      <c r="BL71" s="83">
        <v>0</v>
      </c>
      <c r="BM71" s="291">
        <v>0</v>
      </c>
      <c r="BN71" s="117">
        <v>0</v>
      </c>
      <c r="BO71" s="81">
        <v>24.7</v>
      </c>
      <c r="BP71" s="81">
        <v>0</v>
      </c>
      <c r="BQ71" s="81">
        <v>15.2</v>
      </c>
      <c r="BR71" s="81">
        <v>2.2000000000000002</v>
      </c>
      <c r="BS71" s="117">
        <v>0</v>
      </c>
      <c r="BT71" s="79">
        <v>9.6</v>
      </c>
      <c r="BU71" s="79">
        <v>0</v>
      </c>
      <c r="BV71" s="83">
        <v>0</v>
      </c>
      <c r="BW71" s="291">
        <v>-1</v>
      </c>
      <c r="BX71" s="117">
        <v>0</v>
      </c>
      <c r="BY71" s="81">
        <v>0</v>
      </c>
      <c r="BZ71" s="81">
        <v>0</v>
      </c>
      <c r="CA71" s="81">
        <v>0</v>
      </c>
      <c r="CB71" s="81">
        <v>-1</v>
      </c>
      <c r="CC71" s="117">
        <v>0</v>
      </c>
      <c r="CD71" s="79">
        <v>0</v>
      </c>
      <c r="CE71" s="79">
        <v>0</v>
      </c>
      <c r="CF71" s="83">
        <v>0</v>
      </c>
      <c r="CG71" s="291">
        <v>-1</v>
      </c>
      <c r="CM71" s="79" t="s">
        <v>203</v>
      </c>
      <c r="CO71" s="79" t="s">
        <v>403</v>
      </c>
      <c r="CP71" s="79" t="s">
        <v>450</v>
      </c>
      <c r="CQ71" s="83">
        <v>2</v>
      </c>
      <c r="CR71" s="84">
        <v>13.35</v>
      </c>
      <c r="CS71" s="84">
        <v>2</v>
      </c>
      <c r="CT71" s="83">
        <v>1</v>
      </c>
      <c r="CU71" s="291">
        <v>5</v>
      </c>
      <c r="CW71" s="1" t="s">
        <v>479</v>
      </c>
      <c r="CX71" s="1" t="s">
        <v>486</v>
      </c>
      <c r="CY71" s="1" t="s">
        <v>494</v>
      </c>
      <c r="CZ71" s="233"/>
    </row>
    <row r="72" spans="1:104" x14ac:dyDescent="0.25">
      <c r="B72" s="291"/>
      <c r="F72" s="290"/>
      <c r="G72" s="290"/>
      <c r="H72" s="290"/>
      <c r="I72" s="290"/>
      <c r="J72" s="290"/>
      <c r="K72" s="290"/>
      <c r="L72" s="292"/>
      <c r="M72" s="290"/>
      <c r="N72" s="292"/>
      <c r="O72" s="290"/>
      <c r="P72" s="292"/>
      <c r="Q72" s="290"/>
      <c r="R72" s="292"/>
      <c r="S72" s="291"/>
      <c r="U72" s="290"/>
      <c r="V72" s="290"/>
      <c r="W72" s="290"/>
      <c r="X72" s="290"/>
      <c r="Y72" s="290"/>
      <c r="Z72" s="290"/>
      <c r="AA72" s="292"/>
      <c r="AB72" s="290"/>
      <c r="AC72" s="292"/>
      <c r="AD72" s="290"/>
      <c r="AE72" s="292"/>
      <c r="AF72" s="290"/>
      <c r="AG72" s="292"/>
      <c r="AI72" s="293"/>
      <c r="AJ72" s="291"/>
      <c r="AL72" s="290"/>
      <c r="AM72" s="290"/>
      <c r="AN72" s="290"/>
      <c r="AO72" s="290"/>
      <c r="AP72" s="290"/>
      <c r="AQ72" s="290"/>
      <c r="AR72" s="292"/>
      <c r="AS72" s="290"/>
      <c r="AT72" s="292"/>
      <c r="AU72" s="290"/>
      <c r="AV72" s="292"/>
      <c r="AW72" s="290"/>
      <c r="AX72" s="292"/>
      <c r="AZ72" s="292"/>
      <c r="BA72" s="291"/>
      <c r="BC72" s="291"/>
      <c r="BM72" s="291"/>
      <c r="BW72" s="291"/>
      <c r="CG72" s="291"/>
      <c r="CU72" s="291"/>
      <c r="CZ72" s="233"/>
    </row>
    <row r="73" spans="1:104" s="341" customFormat="1" x14ac:dyDescent="0.25">
      <c r="A73" s="333" t="s">
        <v>177</v>
      </c>
      <c r="B73" s="334">
        <v>1</v>
      </c>
      <c r="C73" s="335" t="s">
        <v>256</v>
      </c>
      <c r="D73" s="335" t="s">
        <v>208</v>
      </c>
      <c r="E73" s="336">
        <f t="shared" si="0"/>
        <v>8</v>
      </c>
      <c r="F73" s="337">
        <v>8.1999999999999993</v>
      </c>
      <c r="G73" s="337">
        <v>7.3</v>
      </c>
      <c r="H73" s="337">
        <v>7.5</v>
      </c>
      <c r="I73" s="337">
        <v>7.2</v>
      </c>
      <c r="J73" s="337">
        <v>9.8000000000000007</v>
      </c>
      <c r="K73" s="337">
        <v>9.8000000000000007</v>
      </c>
      <c r="L73" s="338">
        <v>9.8000000000000007</v>
      </c>
      <c r="M73" s="337">
        <v>-1E-4</v>
      </c>
      <c r="N73" s="338">
        <v>14.8</v>
      </c>
      <c r="O73" s="337">
        <v>-1E-4</v>
      </c>
      <c r="P73" s="338">
        <v>11.81</v>
      </c>
      <c r="Q73" s="337">
        <v>-1E-4</v>
      </c>
      <c r="R73" s="338">
        <v>36.409999999999997</v>
      </c>
      <c r="S73" s="334">
        <v>2</v>
      </c>
      <c r="T73" s="339"/>
      <c r="U73" s="337">
        <v>7.9</v>
      </c>
      <c r="V73" s="337">
        <v>6.7</v>
      </c>
      <c r="W73" s="337">
        <v>7.5</v>
      </c>
      <c r="X73" s="337">
        <v>7.1</v>
      </c>
      <c r="Y73" s="337">
        <v>9.9</v>
      </c>
      <c r="Z73" s="337">
        <v>9.9</v>
      </c>
      <c r="AA73" s="338">
        <v>9.9</v>
      </c>
      <c r="AB73" s="337">
        <v>2.2000000000000002</v>
      </c>
      <c r="AC73" s="338">
        <v>14.6</v>
      </c>
      <c r="AD73" s="337">
        <v>-1E-4</v>
      </c>
      <c r="AE73" s="338">
        <v>12.53</v>
      </c>
      <c r="AF73" s="337">
        <v>-1E-4</v>
      </c>
      <c r="AG73" s="338">
        <v>39.229999999999997</v>
      </c>
      <c r="AH73" s="339"/>
      <c r="AI73" s="340">
        <v>75.64</v>
      </c>
      <c r="AJ73" s="334">
        <v>1</v>
      </c>
      <c r="AL73" s="337"/>
      <c r="AM73" s="337"/>
      <c r="AN73" s="337"/>
      <c r="AO73" s="337"/>
      <c r="AP73" s="337"/>
      <c r="AQ73" s="337"/>
      <c r="AR73" s="338"/>
      <c r="AS73" s="337"/>
      <c r="AT73" s="338"/>
      <c r="AU73" s="337"/>
      <c r="AV73" s="338"/>
      <c r="AW73" s="337"/>
      <c r="AX73" s="338"/>
      <c r="AZ73" s="338">
        <v>75.64</v>
      </c>
      <c r="BA73" s="334">
        <v>1</v>
      </c>
      <c r="BC73" s="334">
        <v>-1</v>
      </c>
      <c r="BD73" s="342"/>
      <c r="BE73" s="343">
        <v>24.6</v>
      </c>
      <c r="BF73" s="343">
        <v>0</v>
      </c>
      <c r="BG73" s="343">
        <v>15.1</v>
      </c>
      <c r="BH73" s="343">
        <v>-1</v>
      </c>
      <c r="BI73" s="344">
        <v>0</v>
      </c>
      <c r="BJ73" s="341">
        <v>11.8</v>
      </c>
      <c r="BK73" s="341">
        <v>0</v>
      </c>
      <c r="BL73" s="342">
        <v>0</v>
      </c>
      <c r="BM73" s="334">
        <v>-1</v>
      </c>
      <c r="BN73" s="344">
        <v>0</v>
      </c>
      <c r="BO73" s="343">
        <v>26.7</v>
      </c>
      <c r="BP73" s="343">
        <v>0</v>
      </c>
      <c r="BQ73" s="343">
        <v>14.5</v>
      </c>
      <c r="BR73" s="343">
        <v>-1</v>
      </c>
      <c r="BS73" s="344">
        <v>0</v>
      </c>
      <c r="BT73" s="341">
        <v>12.5</v>
      </c>
      <c r="BU73" s="341">
        <v>0</v>
      </c>
      <c r="BV73" s="342">
        <v>0</v>
      </c>
      <c r="BW73" s="334">
        <v>-1</v>
      </c>
      <c r="BX73" s="344">
        <v>0</v>
      </c>
      <c r="BY73" s="343">
        <v>0</v>
      </c>
      <c r="BZ73" s="343">
        <v>0</v>
      </c>
      <c r="CA73" s="343">
        <v>0</v>
      </c>
      <c r="CB73" s="343">
        <v>-1</v>
      </c>
      <c r="CC73" s="344">
        <v>0</v>
      </c>
      <c r="CD73" s="341">
        <v>0</v>
      </c>
      <c r="CE73" s="341">
        <v>0</v>
      </c>
      <c r="CF73" s="342">
        <v>0</v>
      </c>
      <c r="CG73" s="334">
        <v>-1</v>
      </c>
      <c r="CI73" s="341" t="s">
        <v>363</v>
      </c>
      <c r="CM73" s="341" t="s">
        <v>365</v>
      </c>
      <c r="CO73" s="341" t="s">
        <v>404</v>
      </c>
      <c r="CP73" s="341" t="s">
        <v>451</v>
      </c>
      <c r="CQ73" s="342">
        <v>2</v>
      </c>
      <c r="CR73" s="345">
        <v>12.3</v>
      </c>
      <c r="CS73" s="345">
        <v>6</v>
      </c>
      <c r="CT73" s="342">
        <v>1</v>
      </c>
      <c r="CU73" s="334">
        <v>1</v>
      </c>
      <c r="CV73" s="346"/>
      <c r="CW73" s="346" t="s">
        <v>479</v>
      </c>
      <c r="CX73" s="346" t="s">
        <v>495</v>
      </c>
      <c r="CY73" s="346" t="s">
        <v>494</v>
      </c>
      <c r="CZ73" s="347"/>
    </row>
    <row r="74" spans="1:104" s="341" customFormat="1" x14ac:dyDescent="0.25">
      <c r="A74" s="333" t="s">
        <v>177</v>
      </c>
      <c r="B74" s="334">
        <v>2</v>
      </c>
      <c r="C74" s="335" t="s">
        <v>257</v>
      </c>
      <c r="D74" s="335" t="s">
        <v>203</v>
      </c>
      <c r="E74" s="336">
        <f t="shared" si="0"/>
        <v>7</v>
      </c>
      <c r="F74" s="337">
        <v>7.9</v>
      </c>
      <c r="G74" s="337">
        <v>7.2</v>
      </c>
      <c r="H74" s="337">
        <v>7.2</v>
      </c>
      <c r="I74" s="337">
        <v>7</v>
      </c>
      <c r="J74" s="337">
        <v>9.6</v>
      </c>
      <c r="K74" s="337">
        <v>9.6</v>
      </c>
      <c r="L74" s="338">
        <v>9.6</v>
      </c>
      <c r="M74" s="337">
        <v>-1E-4</v>
      </c>
      <c r="N74" s="338">
        <v>14.4</v>
      </c>
      <c r="O74" s="337">
        <v>-1E-4</v>
      </c>
      <c r="P74" s="338">
        <v>12.17</v>
      </c>
      <c r="Q74" s="337">
        <v>-1E-4</v>
      </c>
      <c r="R74" s="338">
        <v>36.17</v>
      </c>
      <c r="S74" s="334">
        <v>3</v>
      </c>
      <c r="T74" s="339"/>
      <c r="U74" s="337">
        <v>7</v>
      </c>
      <c r="V74" s="337">
        <v>7.1</v>
      </c>
      <c r="W74" s="337">
        <v>6.7</v>
      </c>
      <c r="X74" s="337">
        <v>6.4</v>
      </c>
      <c r="Y74" s="337">
        <v>9.1999999999999993</v>
      </c>
      <c r="Z74" s="337">
        <v>9.1999999999999993</v>
      </c>
      <c r="AA74" s="338">
        <v>9.1999999999999993</v>
      </c>
      <c r="AB74" s="337">
        <v>4.5</v>
      </c>
      <c r="AC74" s="338">
        <v>13.7</v>
      </c>
      <c r="AD74" s="337">
        <v>-1E-4</v>
      </c>
      <c r="AE74" s="338">
        <v>11.41</v>
      </c>
      <c r="AF74" s="337">
        <v>-1E-4</v>
      </c>
      <c r="AG74" s="338">
        <v>38.81</v>
      </c>
      <c r="AH74" s="339"/>
      <c r="AI74" s="340">
        <v>74.98</v>
      </c>
      <c r="AJ74" s="334">
        <v>2</v>
      </c>
      <c r="AL74" s="337"/>
      <c r="AM74" s="337"/>
      <c r="AN74" s="337"/>
      <c r="AO74" s="337"/>
      <c r="AP74" s="337"/>
      <c r="AQ74" s="337"/>
      <c r="AR74" s="338"/>
      <c r="AS74" s="337"/>
      <c r="AT74" s="338"/>
      <c r="AU74" s="337"/>
      <c r="AV74" s="338"/>
      <c r="AW74" s="337"/>
      <c r="AX74" s="338"/>
      <c r="AZ74" s="338">
        <v>74.98</v>
      </c>
      <c r="BA74" s="334">
        <v>2</v>
      </c>
      <c r="BC74" s="334">
        <v>-1</v>
      </c>
      <c r="BD74" s="342"/>
      <c r="BE74" s="343">
        <v>24</v>
      </c>
      <c r="BF74" s="343">
        <v>0</v>
      </c>
      <c r="BG74" s="343">
        <v>14.8</v>
      </c>
      <c r="BH74" s="343">
        <v>-1</v>
      </c>
      <c r="BI74" s="344">
        <v>0</v>
      </c>
      <c r="BJ74" s="341">
        <v>12.2</v>
      </c>
      <c r="BK74" s="341">
        <v>0</v>
      </c>
      <c r="BL74" s="342">
        <v>0</v>
      </c>
      <c r="BM74" s="334">
        <v>-1</v>
      </c>
      <c r="BN74" s="344">
        <v>0</v>
      </c>
      <c r="BO74" s="343">
        <v>27.4</v>
      </c>
      <c r="BP74" s="343">
        <v>0</v>
      </c>
      <c r="BQ74" s="343">
        <v>13.9</v>
      </c>
      <c r="BR74" s="343">
        <v>-1</v>
      </c>
      <c r="BS74" s="344">
        <v>0</v>
      </c>
      <c r="BT74" s="341">
        <v>11.4</v>
      </c>
      <c r="BU74" s="341">
        <v>0</v>
      </c>
      <c r="BV74" s="342">
        <v>0</v>
      </c>
      <c r="BW74" s="334">
        <v>-1</v>
      </c>
      <c r="BX74" s="344">
        <v>0</v>
      </c>
      <c r="BY74" s="343">
        <v>0</v>
      </c>
      <c r="BZ74" s="343">
        <v>0</v>
      </c>
      <c r="CA74" s="343">
        <v>0</v>
      </c>
      <c r="CB74" s="343">
        <v>-1</v>
      </c>
      <c r="CC74" s="344">
        <v>0</v>
      </c>
      <c r="CD74" s="341">
        <v>0</v>
      </c>
      <c r="CE74" s="341">
        <v>0</v>
      </c>
      <c r="CF74" s="342">
        <v>0</v>
      </c>
      <c r="CG74" s="334">
        <v>-1</v>
      </c>
      <c r="CI74" s="341" t="s">
        <v>363</v>
      </c>
      <c r="CM74" s="341" t="s">
        <v>366</v>
      </c>
      <c r="CO74" s="341" t="s">
        <v>404</v>
      </c>
      <c r="CP74" s="341" t="s">
        <v>451</v>
      </c>
      <c r="CQ74" s="342">
        <v>2</v>
      </c>
      <c r="CR74" s="345">
        <v>12.3</v>
      </c>
      <c r="CS74" s="345">
        <v>10</v>
      </c>
      <c r="CT74" s="342">
        <v>1</v>
      </c>
      <c r="CU74" s="334">
        <v>2</v>
      </c>
      <c r="CV74" s="346"/>
      <c r="CW74" s="346" t="s">
        <v>479</v>
      </c>
      <c r="CX74" s="346" t="s">
        <v>495</v>
      </c>
      <c r="CY74" s="346" t="s">
        <v>494</v>
      </c>
      <c r="CZ74" s="347"/>
    </row>
    <row r="75" spans="1:104" x14ac:dyDescent="0.25">
      <c r="A75" s="113" t="s">
        <v>177</v>
      </c>
      <c r="B75" s="291">
        <v>3</v>
      </c>
      <c r="C75" s="114" t="s">
        <v>258</v>
      </c>
      <c r="D75" s="114" t="s">
        <v>208</v>
      </c>
      <c r="E75" s="185">
        <f t="shared" si="0"/>
        <v>6</v>
      </c>
      <c r="F75" s="290">
        <v>7.6</v>
      </c>
      <c r="G75" s="290">
        <v>6.7</v>
      </c>
      <c r="H75" s="290">
        <v>7.5</v>
      </c>
      <c r="I75" s="290">
        <v>7.8</v>
      </c>
      <c r="J75" s="290">
        <v>9.8000000000000007</v>
      </c>
      <c r="K75" s="290">
        <v>9.8000000000000007</v>
      </c>
      <c r="L75" s="292">
        <v>9.8000000000000007</v>
      </c>
      <c r="M75" s="290">
        <v>-1E-4</v>
      </c>
      <c r="N75" s="292">
        <v>15.1</v>
      </c>
      <c r="O75" s="290">
        <v>-1E-4</v>
      </c>
      <c r="P75" s="292">
        <v>11.85</v>
      </c>
      <c r="Q75" s="290">
        <v>-1E-4</v>
      </c>
      <c r="R75" s="292">
        <v>36.75</v>
      </c>
      <c r="S75" s="291">
        <v>1</v>
      </c>
      <c r="U75" s="290">
        <v>7.5</v>
      </c>
      <c r="V75" s="290">
        <v>6.6</v>
      </c>
      <c r="W75" s="290">
        <v>7.4</v>
      </c>
      <c r="X75" s="290">
        <v>7</v>
      </c>
      <c r="Y75" s="290">
        <v>9.6999999999999993</v>
      </c>
      <c r="Z75" s="290">
        <v>9.6999999999999993</v>
      </c>
      <c r="AA75" s="292">
        <v>9.6999999999999993</v>
      </c>
      <c r="AB75" s="290">
        <v>2.2999999999999998</v>
      </c>
      <c r="AC75" s="292">
        <v>14.4</v>
      </c>
      <c r="AD75" s="290">
        <v>-1E-4</v>
      </c>
      <c r="AE75" s="292">
        <v>11.74</v>
      </c>
      <c r="AF75" s="290">
        <v>-1E-4</v>
      </c>
      <c r="AG75" s="292">
        <v>38.14</v>
      </c>
      <c r="AI75" s="293">
        <v>74.89</v>
      </c>
      <c r="AJ75" s="291">
        <v>3</v>
      </c>
      <c r="AL75" s="290"/>
      <c r="AM75" s="290"/>
      <c r="AN75" s="290"/>
      <c r="AO75" s="290"/>
      <c r="AP75" s="290"/>
      <c r="AQ75" s="290"/>
      <c r="AR75" s="292"/>
      <c r="AS75" s="290"/>
      <c r="AT75" s="292"/>
      <c r="AU75" s="290"/>
      <c r="AV75" s="292"/>
      <c r="AW75" s="290"/>
      <c r="AX75" s="292"/>
      <c r="AZ75" s="292">
        <v>74.89</v>
      </c>
      <c r="BA75" s="291">
        <v>3</v>
      </c>
      <c r="BC75" s="291">
        <v>-1</v>
      </c>
      <c r="BE75" s="153">
        <v>24.9</v>
      </c>
      <c r="BF75" s="81">
        <v>0</v>
      </c>
      <c r="BG75" s="81">
        <v>14.9</v>
      </c>
      <c r="BH75" s="81">
        <v>-1</v>
      </c>
      <c r="BI75" s="117">
        <v>0</v>
      </c>
      <c r="BJ75" s="79">
        <v>11.9</v>
      </c>
      <c r="BK75" s="79">
        <v>0</v>
      </c>
      <c r="BL75" s="83">
        <v>0</v>
      </c>
      <c r="BM75" s="291">
        <v>-1</v>
      </c>
      <c r="BN75" s="117">
        <v>0</v>
      </c>
      <c r="BO75" s="81">
        <v>26.4</v>
      </c>
      <c r="BP75" s="81">
        <v>0</v>
      </c>
      <c r="BQ75" s="81">
        <v>14.3</v>
      </c>
      <c r="BR75" s="81">
        <v>-1</v>
      </c>
      <c r="BS75" s="117">
        <v>0</v>
      </c>
      <c r="BT75" s="79">
        <v>11.7</v>
      </c>
      <c r="BU75" s="79">
        <v>0</v>
      </c>
      <c r="BV75" s="83">
        <v>0</v>
      </c>
      <c r="BW75" s="291">
        <v>-1</v>
      </c>
      <c r="BX75" s="117">
        <v>0</v>
      </c>
      <c r="BY75" s="81">
        <v>0</v>
      </c>
      <c r="BZ75" s="81">
        <v>0</v>
      </c>
      <c r="CA75" s="81">
        <v>0</v>
      </c>
      <c r="CB75" s="81">
        <v>-1</v>
      </c>
      <c r="CC75" s="117">
        <v>0</v>
      </c>
      <c r="CD75" s="79">
        <v>0</v>
      </c>
      <c r="CE75" s="79">
        <v>0</v>
      </c>
      <c r="CF75" s="83">
        <v>0</v>
      </c>
      <c r="CG75" s="291">
        <v>-1</v>
      </c>
      <c r="CI75" s="79" t="s">
        <v>363</v>
      </c>
      <c r="CM75" s="79" t="s">
        <v>365</v>
      </c>
      <c r="CO75" s="79" t="s">
        <v>404</v>
      </c>
      <c r="CP75" s="79" t="s">
        <v>451</v>
      </c>
      <c r="CQ75" s="83">
        <v>2</v>
      </c>
      <c r="CR75" s="84">
        <v>12.3</v>
      </c>
      <c r="CS75" s="84">
        <v>1</v>
      </c>
      <c r="CT75" s="83">
        <v>1</v>
      </c>
      <c r="CU75" s="291">
        <v>3</v>
      </c>
      <c r="CW75" s="1" t="s">
        <v>479</v>
      </c>
      <c r="CX75" s="1" t="s">
        <v>495</v>
      </c>
      <c r="CY75" s="1" t="s">
        <v>494</v>
      </c>
      <c r="CZ75" s="233"/>
    </row>
    <row r="76" spans="1:104" x14ac:dyDescent="0.25">
      <c r="A76" s="113" t="s">
        <v>177</v>
      </c>
      <c r="B76" s="291">
        <v>4</v>
      </c>
      <c r="C76" s="114" t="s">
        <v>259</v>
      </c>
      <c r="D76" s="114" t="s">
        <v>203</v>
      </c>
      <c r="E76" s="185">
        <f t="shared" si="0"/>
        <v>5</v>
      </c>
      <c r="F76" s="290">
        <v>7.8</v>
      </c>
      <c r="G76" s="290">
        <v>7.1</v>
      </c>
      <c r="H76" s="290">
        <v>7.2</v>
      </c>
      <c r="I76" s="290">
        <v>7.3</v>
      </c>
      <c r="J76" s="290">
        <v>9.6999999999999993</v>
      </c>
      <c r="K76" s="290">
        <v>9.6999999999999993</v>
      </c>
      <c r="L76" s="292">
        <v>9.6999999999999993</v>
      </c>
      <c r="M76" s="290">
        <v>-1E-4</v>
      </c>
      <c r="N76" s="292">
        <v>14.5</v>
      </c>
      <c r="O76" s="290">
        <v>-1E-4</v>
      </c>
      <c r="P76" s="292">
        <v>11.53</v>
      </c>
      <c r="Q76" s="290">
        <v>-1E-4</v>
      </c>
      <c r="R76" s="292">
        <v>35.729999999999997</v>
      </c>
      <c r="S76" s="291">
        <v>4</v>
      </c>
      <c r="U76" s="290">
        <v>7.2</v>
      </c>
      <c r="V76" s="290">
        <v>6.5</v>
      </c>
      <c r="W76" s="290">
        <v>6.9</v>
      </c>
      <c r="X76" s="290">
        <v>7.3</v>
      </c>
      <c r="Y76" s="290">
        <v>9.5</v>
      </c>
      <c r="Z76" s="290">
        <v>9.5</v>
      </c>
      <c r="AA76" s="292">
        <v>9.5</v>
      </c>
      <c r="AB76" s="290">
        <v>3.8</v>
      </c>
      <c r="AC76" s="292">
        <v>14.1</v>
      </c>
      <c r="AD76" s="290">
        <v>-1E-4</v>
      </c>
      <c r="AE76" s="292">
        <v>10.68</v>
      </c>
      <c r="AF76" s="290">
        <v>-1E-4</v>
      </c>
      <c r="AG76" s="292">
        <v>38.08</v>
      </c>
      <c r="AI76" s="293">
        <v>73.81</v>
      </c>
      <c r="AJ76" s="291">
        <v>4</v>
      </c>
      <c r="AL76" s="290"/>
      <c r="AM76" s="290"/>
      <c r="AN76" s="290"/>
      <c r="AO76" s="290"/>
      <c r="AP76" s="290"/>
      <c r="AQ76" s="290"/>
      <c r="AR76" s="292"/>
      <c r="AS76" s="290"/>
      <c r="AT76" s="292"/>
      <c r="AU76" s="290"/>
      <c r="AV76" s="292"/>
      <c r="AW76" s="290"/>
      <c r="AX76" s="292"/>
      <c r="AZ76" s="292">
        <v>73.81</v>
      </c>
      <c r="BA76" s="291">
        <v>4</v>
      </c>
      <c r="BC76" s="291">
        <v>-1</v>
      </c>
      <c r="BE76" s="153">
        <v>24.2</v>
      </c>
      <c r="BF76" s="81">
        <v>0</v>
      </c>
      <c r="BG76" s="81">
        <v>14.8</v>
      </c>
      <c r="BH76" s="81">
        <v>-1</v>
      </c>
      <c r="BI76" s="117">
        <v>0</v>
      </c>
      <c r="BJ76" s="79">
        <v>11.5</v>
      </c>
      <c r="BK76" s="79">
        <v>0</v>
      </c>
      <c r="BL76" s="83">
        <v>0</v>
      </c>
      <c r="BM76" s="291">
        <v>-1</v>
      </c>
      <c r="BN76" s="117">
        <v>0</v>
      </c>
      <c r="BO76" s="81">
        <v>27.4</v>
      </c>
      <c r="BP76" s="81">
        <v>0</v>
      </c>
      <c r="BQ76" s="81">
        <v>14.1</v>
      </c>
      <c r="BR76" s="81">
        <v>-1</v>
      </c>
      <c r="BS76" s="117">
        <v>0</v>
      </c>
      <c r="BT76" s="79">
        <v>10.7</v>
      </c>
      <c r="BU76" s="79">
        <v>0</v>
      </c>
      <c r="BV76" s="83">
        <v>0</v>
      </c>
      <c r="BW76" s="291">
        <v>-1</v>
      </c>
      <c r="BX76" s="117">
        <v>0</v>
      </c>
      <c r="BY76" s="81">
        <v>0</v>
      </c>
      <c r="BZ76" s="81">
        <v>0</v>
      </c>
      <c r="CA76" s="81">
        <v>0</v>
      </c>
      <c r="CB76" s="81">
        <v>-1</v>
      </c>
      <c r="CC76" s="117">
        <v>0</v>
      </c>
      <c r="CD76" s="79">
        <v>0</v>
      </c>
      <c r="CE76" s="79">
        <v>0</v>
      </c>
      <c r="CF76" s="83">
        <v>0</v>
      </c>
      <c r="CG76" s="291">
        <v>-1</v>
      </c>
      <c r="CI76" s="79" t="s">
        <v>363</v>
      </c>
      <c r="CM76" s="79" t="s">
        <v>366</v>
      </c>
      <c r="CO76" s="79" t="s">
        <v>404</v>
      </c>
      <c r="CP76" s="79" t="s">
        <v>451</v>
      </c>
      <c r="CQ76" s="83">
        <v>2</v>
      </c>
      <c r="CR76" s="84">
        <v>12.3</v>
      </c>
      <c r="CS76" s="84">
        <v>14</v>
      </c>
      <c r="CT76" s="83">
        <v>1</v>
      </c>
      <c r="CU76" s="291">
        <v>4</v>
      </c>
      <c r="CW76" s="1" t="s">
        <v>479</v>
      </c>
      <c r="CX76" s="1" t="s">
        <v>495</v>
      </c>
      <c r="CY76" s="1" t="s">
        <v>494</v>
      </c>
      <c r="CZ76" s="233"/>
    </row>
    <row r="77" spans="1:104" x14ac:dyDescent="0.25">
      <c r="A77" s="113" t="s">
        <v>177</v>
      </c>
      <c r="B77" s="291">
        <v>5</v>
      </c>
      <c r="C77" s="114" t="s">
        <v>260</v>
      </c>
      <c r="D77" s="114" t="s">
        <v>208</v>
      </c>
      <c r="E77" s="185">
        <f t="shared" si="0"/>
        <v>4</v>
      </c>
      <c r="F77" s="290">
        <v>7.8</v>
      </c>
      <c r="G77" s="290">
        <v>7.2</v>
      </c>
      <c r="H77" s="290">
        <v>7.3</v>
      </c>
      <c r="I77" s="290">
        <v>7.2</v>
      </c>
      <c r="J77" s="290">
        <v>9.9</v>
      </c>
      <c r="K77" s="290">
        <v>9.9</v>
      </c>
      <c r="L77" s="292">
        <v>9.9</v>
      </c>
      <c r="M77" s="290">
        <v>-1E-4</v>
      </c>
      <c r="N77" s="292">
        <v>14.5</v>
      </c>
      <c r="O77" s="290">
        <v>-1E-4</v>
      </c>
      <c r="P77" s="292">
        <v>10.98</v>
      </c>
      <c r="Q77" s="290">
        <v>-1E-4</v>
      </c>
      <c r="R77" s="292">
        <v>35.380000000000003</v>
      </c>
      <c r="S77" s="291">
        <v>6</v>
      </c>
      <c r="U77" s="290">
        <v>7.5</v>
      </c>
      <c r="V77" s="290">
        <v>6.5</v>
      </c>
      <c r="W77" s="290">
        <v>6.8</v>
      </c>
      <c r="X77" s="290">
        <v>6.7</v>
      </c>
      <c r="Y77" s="290">
        <v>9.5</v>
      </c>
      <c r="Z77" s="290">
        <v>9.5</v>
      </c>
      <c r="AA77" s="292">
        <v>9.5</v>
      </c>
      <c r="AB77" s="290">
        <v>2.2999999999999998</v>
      </c>
      <c r="AC77" s="292">
        <v>13.5</v>
      </c>
      <c r="AD77" s="290">
        <v>-1E-4</v>
      </c>
      <c r="AE77" s="292">
        <v>11.77</v>
      </c>
      <c r="AF77" s="290">
        <v>-1E-4</v>
      </c>
      <c r="AG77" s="292">
        <v>37.07</v>
      </c>
      <c r="AI77" s="293">
        <v>72.45</v>
      </c>
      <c r="AJ77" s="291">
        <v>5</v>
      </c>
      <c r="AL77" s="290"/>
      <c r="AM77" s="290"/>
      <c r="AN77" s="290"/>
      <c r="AO77" s="290"/>
      <c r="AP77" s="290"/>
      <c r="AQ77" s="290"/>
      <c r="AR77" s="292"/>
      <c r="AS77" s="290"/>
      <c r="AT77" s="292"/>
      <c r="AU77" s="290"/>
      <c r="AV77" s="292"/>
      <c r="AW77" s="290"/>
      <c r="AX77" s="292"/>
      <c r="AZ77" s="292">
        <v>72.45</v>
      </c>
      <c r="BA77" s="291">
        <v>5</v>
      </c>
      <c r="BC77" s="291">
        <v>-1</v>
      </c>
      <c r="BE77" s="153">
        <v>24.4</v>
      </c>
      <c r="BF77" s="81">
        <v>0</v>
      </c>
      <c r="BG77" s="81">
        <v>14.8</v>
      </c>
      <c r="BH77" s="81">
        <v>-1</v>
      </c>
      <c r="BI77" s="117">
        <v>0</v>
      </c>
      <c r="BJ77" s="79">
        <v>11</v>
      </c>
      <c r="BK77" s="79">
        <v>0</v>
      </c>
      <c r="BL77" s="83">
        <v>0</v>
      </c>
      <c r="BM77" s="291">
        <v>-1</v>
      </c>
      <c r="BN77" s="117">
        <v>0</v>
      </c>
      <c r="BO77" s="81">
        <v>25.3</v>
      </c>
      <c r="BP77" s="81">
        <v>0</v>
      </c>
      <c r="BQ77" s="81">
        <v>13.6</v>
      </c>
      <c r="BR77" s="81">
        <v>-1</v>
      </c>
      <c r="BS77" s="117">
        <v>0</v>
      </c>
      <c r="BT77" s="79">
        <v>11.8</v>
      </c>
      <c r="BU77" s="79">
        <v>0</v>
      </c>
      <c r="BV77" s="83">
        <v>0</v>
      </c>
      <c r="BW77" s="291">
        <v>-1</v>
      </c>
      <c r="BX77" s="117">
        <v>0</v>
      </c>
      <c r="BY77" s="81">
        <v>0</v>
      </c>
      <c r="BZ77" s="81">
        <v>0</v>
      </c>
      <c r="CA77" s="81">
        <v>0</v>
      </c>
      <c r="CB77" s="81">
        <v>-1</v>
      </c>
      <c r="CC77" s="117">
        <v>0</v>
      </c>
      <c r="CD77" s="79">
        <v>0</v>
      </c>
      <c r="CE77" s="79">
        <v>0</v>
      </c>
      <c r="CF77" s="83">
        <v>0</v>
      </c>
      <c r="CG77" s="291">
        <v>-1</v>
      </c>
      <c r="CI77" s="79" t="s">
        <v>363</v>
      </c>
      <c r="CM77" s="79" t="s">
        <v>365</v>
      </c>
      <c r="CO77" s="79" t="s">
        <v>404</v>
      </c>
      <c r="CP77" s="79" t="s">
        <v>451</v>
      </c>
      <c r="CQ77" s="83">
        <v>2</v>
      </c>
      <c r="CR77" s="84">
        <v>12.3</v>
      </c>
      <c r="CS77" s="84">
        <v>4</v>
      </c>
      <c r="CT77" s="83">
        <v>1</v>
      </c>
      <c r="CU77" s="291">
        <v>5</v>
      </c>
      <c r="CW77" s="1" t="s">
        <v>479</v>
      </c>
      <c r="CX77" s="1" t="s">
        <v>495</v>
      </c>
      <c r="CY77" s="1" t="s">
        <v>494</v>
      </c>
      <c r="CZ77" s="233"/>
    </row>
    <row r="78" spans="1:104" x14ac:dyDescent="0.25">
      <c r="A78" s="113" t="s">
        <v>177</v>
      </c>
      <c r="B78" s="291">
        <v>6</v>
      </c>
      <c r="C78" s="114" t="s">
        <v>261</v>
      </c>
      <c r="D78" s="114" t="s">
        <v>203</v>
      </c>
      <c r="E78" s="185">
        <f t="shared" si="0"/>
        <v>3</v>
      </c>
      <c r="F78" s="290">
        <v>7.5</v>
      </c>
      <c r="G78" s="290">
        <v>7</v>
      </c>
      <c r="H78" s="290">
        <v>7</v>
      </c>
      <c r="I78" s="290">
        <v>6.9</v>
      </c>
      <c r="J78" s="290">
        <v>9.8000000000000007</v>
      </c>
      <c r="K78" s="290">
        <v>9.8000000000000007</v>
      </c>
      <c r="L78" s="292">
        <v>9.8000000000000007</v>
      </c>
      <c r="M78" s="290">
        <v>-1E-4</v>
      </c>
      <c r="N78" s="292">
        <v>14</v>
      </c>
      <c r="O78" s="290">
        <v>-1E-4</v>
      </c>
      <c r="P78" s="292">
        <v>10.58</v>
      </c>
      <c r="Q78" s="290">
        <v>-1E-4</v>
      </c>
      <c r="R78" s="292">
        <v>34.380000000000003</v>
      </c>
      <c r="S78" s="291">
        <v>8</v>
      </c>
      <c r="U78" s="290">
        <v>6.9</v>
      </c>
      <c r="V78" s="290">
        <v>6.4</v>
      </c>
      <c r="W78" s="290">
        <v>6.5</v>
      </c>
      <c r="X78" s="290">
        <v>6.8</v>
      </c>
      <c r="Y78" s="290">
        <v>9.9</v>
      </c>
      <c r="Z78" s="290">
        <v>9.9</v>
      </c>
      <c r="AA78" s="292">
        <v>9.9</v>
      </c>
      <c r="AB78" s="290">
        <v>4.4000000000000004</v>
      </c>
      <c r="AC78" s="292">
        <v>13.3</v>
      </c>
      <c r="AD78" s="290">
        <v>-1E-4</v>
      </c>
      <c r="AE78" s="292">
        <v>10.33</v>
      </c>
      <c r="AF78" s="290">
        <v>-1E-4</v>
      </c>
      <c r="AG78" s="292">
        <v>37.93</v>
      </c>
      <c r="AI78" s="293">
        <v>72.31</v>
      </c>
      <c r="AJ78" s="291">
        <v>6</v>
      </c>
      <c r="AL78" s="290"/>
      <c r="AM78" s="290"/>
      <c r="AN78" s="290"/>
      <c r="AO78" s="290"/>
      <c r="AP78" s="290"/>
      <c r="AQ78" s="290"/>
      <c r="AR78" s="292"/>
      <c r="AS78" s="290"/>
      <c r="AT78" s="292"/>
      <c r="AU78" s="290"/>
      <c r="AV78" s="292"/>
      <c r="AW78" s="290"/>
      <c r="AX78" s="292"/>
      <c r="AZ78" s="292">
        <v>72.31</v>
      </c>
      <c r="BA78" s="291">
        <v>6</v>
      </c>
      <c r="BC78" s="291">
        <v>-1</v>
      </c>
      <c r="BE78" s="153">
        <v>23.8</v>
      </c>
      <c r="BF78" s="81">
        <v>0</v>
      </c>
      <c r="BG78" s="81">
        <v>14.1</v>
      </c>
      <c r="BH78" s="81">
        <v>-1</v>
      </c>
      <c r="BI78" s="117">
        <v>0</v>
      </c>
      <c r="BJ78" s="79">
        <v>10.6</v>
      </c>
      <c r="BK78" s="79">
        <v>0</v>
      </c>
      <c r="BL78" s="83">
        <v>0</v>
      </c>
      <c r="BM78" s="291">
        <v>-1</v>
      </c>
      <c r="BN78" s="117">
        <v>0</v>
      </c>
      <c r="BO78" s="81">
        <v>27.6</v>
      </c>
      <c r="BP78" s="81">
        <v>0</v>
      </c>
      <c r="BQ78" s="81">
        <v>13.5</v>
      </c>
      <c r="BR78" s="81">
        <v>-1</v>
      </c>
      <c r="BS78" s="117">
        <v>0</v>
      </c>
      <c r="BT78" s="79">
        <v>10.3</v>
      </c>
      <c r="BU78" s="79">
        <v>0</v>
      </c>
      <c r="BV78" s="83">
        <v>0</v>
      </c>
      <c r="BW78" s="291">
        <v>-1</v>
      </c>
      <c r="BX78" s="117">
        <v>0</v>
      </c>
      <c r="BY78" s="81">
        <v>0</v>
      </c>
      <c r="BZ78" s="81">
        <v>0</v>
      </c>
      <c r="CA78" s="81">
        <v>0</v>
      </c>
      <c r="CB78" s="81">
        <v>-1</v>
      </c>
      <c r="CC78" s="117">
        <v>0</v>
      </c>
      <c r="CD78" s="79">
        <v>0</v>
      </c>
      <c r="CE78" s="79">
        <v>0</v>
      </c>
      <c r="CF78" s="83">
        <v>0</v>
      </c>
      <c r="CG78" s="291">
        <v>-1</v>
      </c>
      <c r="CI78" s="79" t="s">
        <v>363</v>
      </c>
      <c r="CM78" s="79" t="s">
        <v>366</v>
      </c>
      <c r="CO78" s="79" t="s">
        <v>404</v>
      </c>
      <c r="CP78" s="79" t="s">
        <v>451</v>
      </c>
      <c r="CQ78" s="83">
        <v>2</v>
      </c>
      <c r="CR78" s="84">
        <v>12.3</v>
      </c>
      <c r="CS78" s="84">
        <v>8</v>
      </c>
      <c r="CT78" s="83">
        <v>1</v>
      </c>
      <c r="CU78" s="291">
        <v>6</v>
      </c>
      <c r="CW78" s="1" t="s">
        <v>479</v>
      </c>
      <c r="CX78" s="1" t="s">
        <v>495</v>
      </c>
      <c r="CY78" s="1" t="s">
        <v>494</v>
      </c>
      <c r="CZ78" s="233"/>
    </row>
    <row r="79" spans="1:104" x14ac:dyDescent="0.25">
      <c r="A79" s="113" t="s">
        <v>177</v>
      </c>
      <c r="B79" s="291">
        <v>7</v>
      </c>
      <c r="C79" s="114" t="s">
        <v>262</v>
      </c>
      <c r="D79" s="114" t="s">
        <v>203</v>
      </c>
      <c r="E79" s="185">
        <f t="shared" si="0"/>
        <v>2</v>
      </c>
      <c r="F79" s="290">
        <v>7.5</v>
      </c>
      <c r="G79" s="290">
        <v>7.3</v>
      </c>
      <c r="H79" s="290">
        <v>7.5</v>
      </c>
      <c r="I79" s="290">
        <v>7.4</v>
      </c>
      <c r="J79" s="290">
        <v>9.8000000000000007</v>
      </c>
      <c r="K79" s="290">
        <v>9.8000000000000007</v>
      </c>
      <c r="L79" s="292">
        <v>9.8000000000000007</v>
      </c>
      <c r="M79" s="290">
        <v>-1E-4</v>
      </c>
      <c r="N79" s="292">
        <v>14.9</v>
      </c>
      <c r="O79" s="290">
        <v>-1E-4</v>
      </c>
      <c r="P79" s="292">
        <v>10.19</v>
      </c>
      <c r="Q79" s="290">
        <v>-1E-4</v>
      </c>
      <c r="R79" s="292">
        <v>34.89</v>
      </c>
      <c r="S79" s="291">
        <v>7</v>
      </c>
      <c r="U79" s="290">
        <v>7</v>
      </c>
      <c r="V79" s="290">
        <v>6.6</v>
      </c>
      <c r="W79" s="290">
        <v>6.9</v>
      </c>
      <c r="X79" s="290">
        <v>6.8</v>
      </c>
      <c r="Y79" s="290">
        <v>9.8000000000000007</v>
      </c>
      <c r="Z79" s="290">
        <v>9.8000000000000007</v>
      </c>
      <c r="AA79" s="292">
        <v>9.8000000000000007</v>
      </c>
      <c r="AB79" s="290">
        <v>3.2</v>
      </c>
      <c r="AC79" s="292">
        <v>13.7</v>
      </c>
      <c r="AD79" s="290">
        <v>-1E-4</v>
      </c>
      <c r="AE79" s="292">
        <v>10</v>
      </c>
      <c r="AF79" s="290">
        <v>-1E-4</v>
      </c>
      <c r="AG79" s="292">
        <v>36.700000000000003</v>
      </c>
      <c r="AI79" s="293">
        <v>71.59</v>
      </c>
      <c r="AJ79" s="291">
        <v>7</v>
      </c>
      <c r="AL79" s="290"/>
      <c r="AM79" s="290"/>
      <c r="AN79" s="290"/>
      <c r="AO79" s="290"/>
      <c r="AP79" s="290"/>
      <c r="AQ79" s="290"/>
      <c r="AR79" s="292"/>
      <c r="AS79" s="290"/>
      <c r="AT79" s="292"/>
      <c r="AU79" s="290"/>
      <c r="AV79" s="292"/>
      <c r="AW79" s="290"/>
      <c r="AX79" s="292"/>
      <c r="AZ79" s="292">
        <v>71.59</v>
      </c>
      <c r="BA79" s="291">
        <v>7</v>
      </c>
      <c r="BC79" s="291">
        <v>-1</v>
      </c>
      <c r="BE79" s="153">
        <v>24.7</v>
      </c>
      <c r="BF79" s="81">
        <v>0</v>
      </c>
      <c r="BG79" s="81">
        <v>14.9</v>
      </c>
      <c r="BH79" s="81">
        <v>-1</v>
      </c>
      <c r="BI79" s="117">
        <v>0</v>
      </c>
      <c r="BJ79" s="79">
        <v>10.199999999999999</v>
      </c>
      <c r="BK79" s="79">
        <v>0</v>
      </c>
      <c r="BL79" s="83">
        <v>0</v>
      </c>
      <c r="BM79" s="291">
        <v>-1</v>
      </c>
      <c r="BN79" s="117">
        <v>0</v>
      </c>
      <c r="BO79" s="81">
        <v>26.7</v>
      </c>
      <c r="BP79" s="81">
        <v>0</v>
      </c>
      <c r="BQ79" s="81">
        <v>13.6</v>
      </c>
      <c r="BR79" s="81">
        <v>-1</v>
      </c>
      <c r="BS79" s="117">
        <v>0</v>
      </c>
      <c r="BT79" s="79">
        <v>10</v>
      </c>
      <c r="BU79" s="79">
        <v>0</v>
      </c>
      <c r="BV79" s="83">
        <v>0</v>
      </c>
      <c r="BW79" s="291">
        <v>-1</v>
      </c>
      <c r="BX79" s="117">
        <v>0</v>
      </c>
      <c r="BY79" s="81">
        <v>0</v>
      </c>
      <c r="BZ79" s="81">
        <v>0</v>
      </c>
      <c r="CA79" s="81">
        <v>0</v>
      </c>
      <c r="CB79" s="81">
        <v>-1</v>
      </c>
      <c r="CC79" s="117">
        <v>0</v>
      </c>
      <c r="CD79" s="79">
        <v>0</v>
      </c>
      <c r="CE79" s="79">
        <v>0</v>
      </c>
      <c r="CF79" s="83">
        <v>0</v>
      </c>
      <c r="CG79" s="291">
        <v>-1</v>
      </c>
      <c r="CI79" s="79" t="s">
        <v>363</v>
      </c>
      <c r="CM79" s="79" t="s">
        <v>203</v>
      </c>
      <c r="CO79" s="79" t="s">
        <v>404</v>
      </c>
      <c r="CP79" s="79" t="s">
        <v>451</v>
      </c>
      <c r="CQ79" s="83">
        <v>2</v>
      </c>
      <c r="CR79" s="84">
        <v>12.3</v>
      </c>
      <c r="CS79" s="84">
        <v>9</v>
      </c>
      <c r="CT79" s="83">
        <v>1</v>
      </c>
      <c r="CU79" s="291">
        <v>7</v>
      </c>
      <c r="CW79" s="1" t="s">
        <v>479</v>
      </c>
      <c r="CX79" s="1" t="s">
        <v>495</v>
      </c>
      <c r="CY79" s="1" t="s">
        <v>494</v>
      </c>
      <c r="CZ79" s="233"/>
    </row>
    <row r="80" spans="1:104" x14ac:dyDescent="0.25">
      <c r="A80" s="113" t="s">
        <v>177</v>
      </c>
      <c r="B80" s="291">
        <v>8</v>
      </c>
      <c r="C80" s="114" t="s">
        <v>263</v>
      </c>
      <c r="D80" s="114" t="s">
        <v>210</v>
      </c>
      <c r="E80" s="185">
        <f t="shared" si="0"/>
        <v>1</v>
      </c>
      <c r="F80" s="290">
        <v>7.6</v>
      </c>
      <c r="G80" s="290">
        <v>6.7</v>
      </c>
      <c r="H80" s="290">
        <v>7.3</v>
      </c>
      <c r="I80" s="290">
        <v>7.3</v>
      </c>
      <c r="J80" s="290">
        <v>9.6999999999999993</v>
      </c>
      <c r="K80" s="290">
        <v>9.6999999999999993</v>
      </c>
      <c r="L80" s="292">
        <v>9.6999999999999993</v>
      </c>
      <c r="M80" s="290">
        <v>-1E-4</v>
      </c>
      <c r="N80" s="292">
        <v>14.6</v>
      </c>
      <c r="O80" s="290">
        <v>-1E-4</v>
      </c>
      <c r="P80" s="292">
        <v>9.82</v>
      </c>
      <c r="Q80" s="290">
        <v>-1E-4</v>
      </c>
      <c r="R80" s="292">
        <v>34.119999999999997</v>
      </c>
      <c r="S80" s="291">
        <v>9</v>
      </c>
      <c r="U80" s="290">
        <v>7.5</v>
      </c>
      <c r="V80" s="290">
        <v>6.5</v>
      </c>
      <c r="W80" s="290">
        <v>6.7</v>
      </c>
      <c r="X80" s="290">
        <v>7.5</v>
      </c>
      <c r="Y80" s="290">
        <v>9.4</v>
      </c>
      <c r="Z80" s="290">
        <v>9.4</v>
      </c>
      <c r="AA80" s="292">
        <v>9.4</v>
      </c>
      <c r="AB80" s="290">
        <v>3.3</v>
      </c>
      <c r="AC80" s="292">
        <v>14.2</v>
      </c>
      <c r="AD80" s="290">
        <v>-1E-4</v>
      </c>
      <c r="AE80" s="292">
        <v>10.1</v>
      </c>
      <c r="AF80" s="290">
        <v>-1E-4</v>
      </c>
      <c r="AG80" s="292">
        <v>37</v>
      </c>
      <c r="AI80" s="293">
        <v>71.12</v>
      </c>
      <c r="AJ80" s="291">
        <v>8</v>
      </c>
      <c r="AL80" s="290"/>
      <c r="AM80" s="290"/>
      <c r="AN80" s="290"/>
      <c r="AO80" s="290"/>
      <c r="AP80" s="290"/>
      <c r="AQ80" s="290"/>
      <c r="AR80" s="292"/>
      <c r="AS80" s="290"/>
      <c r="AT80" s="292"/>
      <c r="AU80" s="290"/>
      <c r="AV80" s="292"/>
      <c r="AW80" s="290"/>
      <c r="AX80" s="292"/>
      <c r="AZ80" s="292">
        <v>71.12</v>
      </c>
      <c r="BA80" s="291">
        <v>8</v>
      </c>
      <c r="BC80" s="291">
        <v>-1</v>
      </c>
      <c r="BE80" s="153">
        <v>24.3</v>
      </c>
      <c r="BF80" s="81">
        <v>0</v>
      </c>
      <c r="BG80" s="81">
        <v>14.5</v>
      </c>
      <c r="BH80" s="81">
        <v>-1</v>
      </c>
      <c r="BI80" s="117">
        <v>0</v>
      </c>
      <c r="BJ80" s="79">
        <v>9.8000000000000007</v>
      </c>
      <c r="BK80" s="79">
        <v>0</v>
      </c>
      <c r="BL80" s="83">
        <v>0</v>
      </c>
      <c r="BM80" s="291">
        <v>-1</v>
      </c>
      <c r="BN80" s="117">
        <v>0</v>
      </c>
      <c r="BO80" s="81">
        <v>26.9</v>
      </c>
      <c r="BP80" s="81">
        <v>0</v>
      </c>
      <c r="BQ80" s="81">
        <v>14.1</v>
      </c>
      <c r="BR80" s="81">
        <v>-1</v>
      </c>
      <c r="BS80" s="117">
        <v>0</v>
      </c>
      <c r="BT80" s="79">
        <v>10.1</v>
      </c>
      <c r="BU80" s="79">
        <v>0</v>
      </c>
      <c r="BV80" s="83">
        <v>0</v>
      </c>
      <c r="BW80" s="291">
        <v>-1</v>
      </c>
      <c r="BX80" s="117">
        <v>0</v>
      </c>
      <c r="BY80" s="81">
        <v>0</v>
      </c>
      <c r="BZ80" s="81">
        <v>0</v>
      </c>
      <c r="CA80" s="81">
        <v>0</v>
      </c>
      <c r="CB80" s="81">
        <v>-1</v>
      </c>
      <c r="CC80" s="117">
        <v>0</v>
      </c>
      <c r="CD80" s="79">
        <v>0</v>
      </c>
      <c r="CE80" s="79">
        <v>0</v>
      </c>
      <c r="CF80" s="83">
        <v>0</v>
      </c>
      <c r="CG80" s="291">
        <v>-1</v>
      </c>
      <c r="CI80" s="79" t="s">
        <v>363</v>
      </c>
      <c r="CM80" s="79" t="s">
        <v>210</v>
      </c>
      <c r="CO80" s="79" t="s">
        <v>404</v>
      </c>
      <c r="CP80" s="79" t="s">
        <v>451</v>
      </c>
      <c r="CQ80" s="83">
        <v>2</v>
      </c>
      <c r="CR80" s="84">
        <v>12.3</v>
      </c>
      <c r="CS80" s="84">
        <v>15</v>
      </c>
      <c r="CT80" s="83">
        <v>1</v>
      </c>
      <c r="CU80" s="291">
        <v>8</v>
      </c>
      <c r="CW80" s="1" t="s">
        <v>479</v>
      </c>
      <c r="CX80" s="1" t="s">
        <v>495</v>
      </c>
      <c r="CY80" s="1" t="s">
        <v>494</v>
      </c>
      <c r="CZ80" s="233"/>
    </row>
    <row r="81" spans="1:104" x14ac:dyDescent="0.25">
      <c r="A81" s="113" t="s">
        <v>177</v>
      </c>
      <c r="B81" s="291">
        <v>9</v>
      </c>
      <c r="C81" s="114" t="s">
        <v>264</v>
      </c>
      <c r="D81" s="114" t="s">
        <v>208</v>
      </c>
      <c r="E81" s="185">
        <f t="shared" si="0"/>
        <v>0</v>
      </c>
      <c r="F81" s="290">
        <v>7.5</v>
      </c>
      <c r="G81" s="290">
        <v>7.2</v>
      </c>
      <c r="H81" s="290">
        <v>6.9</v>
      </c>
      <c r="I81" s="290">
        <v>6.9</v>
      </c>
      <c r="J81" s="290">
        <v>9.3000000000000007</v>
      </c>
      <c r="K81" s="290">
        <v>9.3000000000000007</v>
      </c>
      <c r="L81" s="292">
        <v>9.3000000000000007</v>
      </c>
      <c r="M81" s="290">
        <v>-1E-4</v>
      </c>
      <c r="N81" s="292">
        <v>14.1</v>
      </c>
      <c r="O81" s="290">
        <v>-1E-4</v>
      </c>
      <c r="P81" s="292">
        <v>10.69</v>
      </c>
      <c r="Q81" s="290">
        <v>-1E-4</v>
      </c>
      <c r="R81" s="292">
        <v>34.090000000000003</v>
      </c>
      <c r="S81" s="291">
        <v>10</v>
      </c>
      <c r="U81" s="290">
        <v>7.6</v>
      </c>
      <c r="V81" s="290">
        <v>6.9</v>
      </c>
      <c r="W81" s="290">
        <v>6.5</v>
      </c>
      <c r="X81" s="290">
        <v>6.9</v>
      </c>
      <c r="Y81" s="290">
        <v>9.8000000000000007</v>
      </c>
      <c r="Z81" s="290">
        <v>9.8000000000000007</v>
      </c>
      <c r="AA81" s="292">
        <v>9.8000000000000007</v>
      </c>
      <c r="AB81" s="290">
        <v>2</v>
      </c>
      <c r="AC81" s="292">
        <v>13.8</v>
      </c>
      <c r="AD81" s="290">
        <v>-1E-4</v>
      </c>
      <c r="AE81" s="292">
        <v>11.04</v>
      </c>
      <c r="AF81" s="290">
        <v>-1E-4</v>
      </c>
      <c r="AG81" s="292">
        <v>36.64</v>
      </c>
      <c r="AI81" s="293">
        <v>70.73</v>
      </c>
      <c r="AJ81" s="291">
        <v>9</v>
      </c>
      <c r="AL81" s="290"/>
      <c r="AM81" s="290"/>
      <c r="AN81" s="290"/>
      <c r="AO81" s="290"/>
      <c r="AP81" s="290"/>
      <c r="AQ81" s="290"/>
      <c r="AR81" s="292"/>
      <c r="AS81" s="290"/>
      <c r="AT81" s="292"/>
      <c r="AU81" s="290"/>
      <c r="AV81" s="292"/>
      <c r="AW81" s="290"/>
      <c r="AX81" s="292"/>
      <c r="AZ81" s="292">
        <v>70.73</v>
      </c>
      <c r="BA81" s="291">
        <v>9</v>
      </c>
      <c r="BC81" s="291">
        <v>-1</v>
      </c>
      <c r="BE81" s="153">
        <v>23.4</v>
      </c>
      <c r="BF81" s="81">
        <v>0</v>
      </c>
      <c r="BG81" s="81">
        <v>14.2</v>
      </c>
      <c r="BH81" s="81">
        <v>-1</v>
      </c>
      <c r="BI81" s="117">
        <v>0</v>
      </c>
      <c r="BJ81" s="79">
        <v>10.7</v>
      </c>
      <c r="BK81" s="79">
        <v>0</v>
      </c>
      <c r="BL81" s="83">
        <v>0</v>
      </c>
      <c r="BM81" s="291">
        <v>-1</v>
      </c>
      <c r="BN81" s="117">
        <v>0</v>
      </c>
      <c r="BO81" s="81">
        <v>25.6</v>
      </c>
      <c r="BP81" s="81">
        <v>0</v>
      </c>
      <c r="BQ81" s="81">
        <v>13.8</v>
      </c>
      <c r="BR81" s="81">
        <v>-1</v>
      </c>
      <c r="BS81" s="117">
        <v>0</v>
      </c>
      <c r="BT81" s="79">
        <v>11</v>
      </c>
      <c r="BU81" s="79">
        <v>0</v>
      </c>
      <c r="BV81" s="83">
        <v>0</v>
      </c>
      <c r="BW81" s="291">
        <v>-1</v>
      </c>
      <c r="BX81" s="117">
        <v>0</v>
      </c>
      <c r="BY81" s="81">
        <v>0</v>
      </c>
      <c r="BZ81" s="81">
        <v>0</v>
      </c>
      <c r="CA81" s="81">
        <v>0</v>
      </c>
      <c r="CB81" s="81">
        <v>-1</v>
      </c>
      <c r="CC81" s="117">
        <v>0</v>
      </c>
      <c r="CD81" s="79">
        <v>0</v>
      </c>
      <c r="CE81" s="79">
        <v>0</v>
      </c>
      <c r="CF81" s="83">
        <v>0</v>
      </c>
      <c r="CG81" s="291">
        <v>-1</v>
      </c>
      <c r="CI81" s="79" t="s">
        <v>363</v>
      </c>
      <c r="CM81" s="79" t="s">
        <v>365</v>
      </c>
      <c r="CO81" s="79" t="s">
        <v>404</v>
      </c>
      <c r="CP81" s="79" t="s">
        <v>451</v>
      </c>
      <c r="CQ81" s="83">
        <v>2</v>
      </c>
      <c r="CR81" s="84">
        <v>12.3</v>
      </c>
      <c r="CS81" s="84">
        <v>7</v>
      </c>
      <c r="CT81" s="83">
        <v>1</v>
      </c>
      <c r="CU81" s="291">
        <v>9</v>
      </c>
      <c r="CW81" s="1" t="s">
        <v>479</v>
      </c>
      <c r="CX81" s="1" t="s">
        <v>495</v>
      </c>
      <c r="CY81" s="1" t="s">
        <v>494</v>
      </c>
      <c r="CZ81" s="233"/>
    </row>
    <row r="82" spans="1:104" x14ac:dyDescent="0.25">
      <c r="A82" s="113" t="s">
        <v>177</v>
      </c>
      <c r="B82" s="291">
        <v>10</v>
      </c>
      <c r="C82" s="114" t="s">
        <v>265</v>
      </c>
      <c r="D82" s="114" t="s">
        <v>266</v>
      </c>
      <c r="E82" s="185">
        <f t="shared" si="0"/>
        <v>0</v>
      </c>
      <c r="F82" s="290">
        <v>7.5</v>
      </c>
      <c r="G82" s="290">
        <v>7</v>
      </c>
      <c r="H82" s="290">
        <v>6.9</v>
      </c>
      <c r="I82" s="290">
        <v>6.8</v>
      </c>
      <c r="J82" s="290">
        <v>9.9</v>
      </c>
      <c r="K82" s="290">
        <v>9.9</v>
      </c>
      <c r="L82" s="292">
        <v>9.9</v>
      </c>
      <c r="M82" s="290">
        <v>-1E-4</v>
      </c>
      <c r="N82" s="292">
        <v>13.9</v>
      </c>
      <c r="O82" s="290">
        <v>-1E-4</v>
      </c>
      <c r="P82" s="292">
        <v>9.85</v>
      </c>
      <c r="Q82" s="290">
        <v>-1E-4</v>
      </c>
      <c r="R82" s="292">
        <v>33.65</v>
      </c>
      <c r="S82" s="291">
        <v>11</v>
      </c>
      <c r="U82" s="290">
        <v>6.8</v>
      </c>
      <c r="V82" s="290">
        <v>6.4</v>
      </c>
      <c r="W82" s="290">
        <v>6</v>
      </c>
      <c r="X82" s="290">
        <v>6.8</v>
      </c>
      <c r="Y82" s="290">
        <v>9.8000000000000007</v>
      </c>
      <c r="Z82" s="290">
        <v>9.8000000000000007</v>
      </c>
      <c r="AA82" s="292">
        <v>9.8000000000000007</v>
      </c>
      <c r="AB82" s="290">
        <v>3.3</v>
      </c>
      <c r="AC82" s="292">
        <v>13.2</v>
      </c>
      <c r="AD82" s="290">
        <v>-1E-4</v>
      </c>
      <c r="AE82" s="292">
        <v>9.73</v>
      </c>
      <c r="AF82" s="290">
        <v>-1E-4</v>
      </c>
      <c r="AG82" s="292">
        <v>36.03</v>
      </c>
      <c r="AI82" s="293">
        <v>69.680000000000007</v>
      </c>
      <c r="AJ82" s="291">
        <v>10</v>
      </c>
      <c r="AL82" s="290"/>
      <c r="AM82" s="290"/>
      <c r="AN82" s="290"/>
      <c r="AO82" s="290"/>
      <c r="AP82" s="290"/>
      <c r="AQ82" s="290"/>
      <c r="AR82" s="292"/>
      <c r="AS82" s="290"/>
      <c r="AT82" s="292"/>
      <c r="AU82" s="290"/>
      <c r="AV82" s="292"/>
      <c r="AW82" s="290"/>
      <c r="AX82" s="292"/>
      <c r="AZ82" s="292">
        <v>69.680000000000007</v>
      </c>
      <c r="BA82" s="291">
        <v>10</v>
      </c>
      <c r="BC82" s="291">
        <v>-1</v>
      </c>
      <c r="BE82" s="153">
        <v>23.8</v>
      </c>
      <c r="BF82" s="81">
        <v>0</v>
      </c>
      <c r="BG82" s="81">
        <v>14</v>
      </c>
      <c r="BH82" s="81">
        <v>-1</v>
      </c>
      <c r="BI82" s="117">
        <v>0</v>
      </c>
      <c r="BJ82" s="79">
        <v>9.9</v>
      </c>
      <c r="BK82" s="79">
        <v>0</v>
      </c>
      <c r="BL82" s="83">
        <v>0</v>
      </c>
      <c r="BM82" s="291">
        <v>-1</v>
      </c>
      <c r="BN82" s="117">
        <v>0</v>
      </c>
      <c r="BO82" s="81">
        <v>26.3</v>
      </c>
      <c r="BP82" s="81">
        <v>0</v>
      </c>
      <c r="BQ82" s="81">
        <v>13.1</v>
      </c>
      <c r="BR82" s="81">
        <v>-1</v>
      </c>
      <c r="BS82" s="117">
        <v>0</v>
      </c>
      <c r="BT82" s="79">
        <v>9.6999999999999993</v>
      </c>
      <c r="BU82" s="79">
        <v>0</v>
      </c>
      <c r="BV82" s="83">
        <v>0</v>
      </c>
      <c r="BW82" s="291">
        <v>-1</v>
      </c>
      <c r="BX82" s="117">
        <v>0</v>
      </c>
      <c r="BY82" s="81">
        <v>0</v>
      </c>
      <c r="BZ82" s="81">
        <v>0</v>
      </c>
      <c r="CA82" s="81">
        <v>0</v>
      </c>
      <c r="CB82" s="81">
        <v>-1</v>
      </c>
      <c r="CC82" s="117">
        <v>0</v>
      </c>
      <c r="CD82" s="79">
        <v>0</v>
      </c>
      <c r="CE82" s="79">
        <v>0</v>
      </c>
      <c r="CF82" s="83">
        <v>0</v>
      </c>
      <c r="CG82" s="291">
        <v>-1</v>
      </c>
      <c r="CI82" s="79" t="s">
        <v>363</v>
      </c>
      <c r="CM82" s="79" t="s">
        <v>367</v>
      </c>
      <c r="CO82" s="79" t="s">
        <v>404</v>
      </c>
      <c r="CP82" s="79" t="s">
        <v>451</v>
      </c>
      <c r="CQ82" s="83">
        <v>2</v>
      </c>
      <c r="CR82" s="84">
        <v>12.3</v>
      </c>
      <c r="CS82" s="84">
        <v>12</v>
      </c>
      <c r="CT82" s="83">
        <v>1</v>
      </c>
      <c r="CU82" s="291">
        <v>10</v>
      </c>
      <c r="CW82" s="1" t="s">
        <v>479</v>
      </c>
      <c r="CX82" s="1" t="s">
        <v>495</v>
      </c>
      <c r="CY82" s="1" t="s">
        <v>494</v>
      </c>
      <c r="CZ82" s="233"/>
    </row>
    <row r="83" spans="1:104" x14ac:dyDescent="0.25">
      <c r="A83" s="113" t="s">
        <v>177</v>
      </c>
      <c r="B83" s="291">
        <v>11</v>
      </c>
      <c r="C83" s="114" t="s">
        <v>267</v>
      </c>
      <c r="D83" s="114" t="s">
        <v>266</v>
      </c>
      <c r="E83" s="185">
        <f t="shared" si="0"/>
        <v>0</v>
      </c>
      <c r="F83" s="290">
        <v>7.4</v>
      </c>
      <c r="G83" s="290">
        <v>7</v>
      </c>
      <c r="H83" s="290">
        <v>7</v>
      </c>
      <c r="I83" s="290">
        <v>7.2</v>
      </c>
      <c r="J83" s="290">
        <v>9.3000000000000007</v>
      </c>
      <c r="K83" s="290">
        <v>9.3000000000000007</v>
      </c>
      <c r="L83" s="292">
        <v>9.3000000000000007</v>
      </c>
      <c r="M83" s="290">
        <v>-1E-4</v>
      </c>
      <c r="N83" s="292">
        <v>14.2</v>
      </c>
      <c r="O83" s="290">
        <v>-1E-4</v>
      </c>
      <c r="P83" s="292">
        <v>10.050000000000001</v>
      </c>
      <c r="Q83" s="290">
        <v>-1E-4</v>
      </c>
      <c r="R83" s="292">
        <v>33.549999999999997</v>
      </c>
      <c r="S83" s="291">
        <v>12</v>
      </c>
      <c r="U83" s="290">
        <v>7</v>
      </c>
      <c r="V83" s="290">
        <v>6.2</v>
      </c>
      <c r="W83" s="290">
        <v>6.1</v>
      </c>
      <c r="X83" s="290">
        <v>6.2</v>
      </c>
      <c r="Y83" s="290">
        <v>9.6999999999999993</v>
      </c>
      <c r="Z83" s="290">
        <v>9.6999999999999993</v>
      </c>
      <c r="AA83" s="292">
        <v>9.6999999999999993</v>
      </c>
      <c r="AB83" s="290">
        <v>2.8</v>
      </c>
      <c r="AC83" s="292">
        <v>12.4</v>
      </c>
      <c r="AD83" s="290">
        <v>-1E-4</v>
      </c>
      <c r="AE83" s="292">
        <v>9.8000000000000007</v>
      </c>
      <c r="AF83" s="290">
        <v>-1E-4</v>
      </c>
      <c r="AG83" s="292">
        <v>34.700000000000003</v>
      </c>
      <c r="AI83" s="293">
        <v>68.25</v>
      </c>
      <c r="AJ83" s="291">
        <v>11</v>
      </c>
      <c r="AL83" s="290"/>
      <c r="AM83" s="290"/>
      <c r="AN83" s="290"/>
      <c r="AO83" s="290"/>
      <c r="AP83" s="290"/>
      <c r="AQ83" s="290"/>
      <c r="AR83" s="292"/>
      <c r="AS83" s="290"/>
      <c r="AT83" s="292"/>
      <c r="AU83" s="290"/>
      <c r="AV83" s="292"/>
      <c r="AW83" s="290"/>
      <c r="AX83" s="292"/>
      <c r="AZ83" s="292">
        <v>68.25</v>
      </c>
      <c r="BA83" s="291">
        <v>11</v>
      </c>
      <c r="BC83" s="291">
        <v>-1</v>
      </c>
      <c r="BE83" s="153">
        <v>23.5</v>
      </c>
      <c r="BF83" s="81">
        <v>0</v>
      </c>
      <c r="BG83" s="81">
        <v>14.5</v>
      </c>
      <c r="BH83" s="81">
        <v>-1</v>
      </c>
      <c r="BI83" s="117">
        <v>0</v>
      </c>
      <c r="BJ83" s="79">
        <v>10.1</v>
      </c>
      <c r="BK83" s="79">
        <v>0</v>
      </c>
      <c r="BL83" s="83">
        <v>0</v>
      </c>
      <c r="BM83" s="291">
        <v>-1</v>
      </c>
      <c r="BN83" s="117">
        <v>0</v>
      </c>
      <c r="BO83" s="81">
        <v>24.9</v>
      </c>
      <c r="BP83" s="81">
        <v>0</v>
      </c>
      <c r="BQ83" s="81">
        <v>12.4</v>
      </c>
      <c r="BR83" s="81">
        <v>-1</v>
      </c>
      <c r="BS83" s="117">
        <v>0</v>
      </c>
      <c r="BT83" s="79">
        <v>9.8000000000000007</v>
      </c>
      <c r="BU83" s="79">
        <v>0</v>
      </c>
      <c r="BV83" s="83">
        <v>0</v>
      </c>
      <c r="BW83" s="291">
        <v>-1</v>
      </c>
      <c r="BX83" s="117">
        <v>0</v>
      </c>
      <c r="BY83" s="81">
        <v>0</v>
      </c>
      <c r="BZ83" s="81">
        <v>0</v>
      </c>
      <c r="CA83" s="81">
        <v>0</v>
      </c>
      <c r="CB83" s="81">
        <v>-1</v>
      </c>
      <c r="CC83" s="117">
        <v>0</v>
      </c>
      <c r="CD83" s="79">
        <v>0</v>
      </c>
      <c r="CE83" s="79">
        <v>0</v>
      </c>
      <c r="CF83" s="83">
        <v>0</v>
      </c>
      <c r="CG83" s="291">
        <v>-1</v>
      </c>
      <c r="CI83" s="79" t="s">
        <v>363</v>
      </c>
      <c r="CM83" s="79" t="s">
        <v>367</v>
      </c>
      <c r="CO83" s="79" t="s">
        <v>404</v>
      </c>
      <c r="CP83" s="79" t="s">
        <v>451</v>
      </c>
      <c r="CQ83" s="83">
        <v>2</v>
      </c>
      <c r="CR83" s="84">
        <v>12.3</v>
      </c>
      <c r="CS83" s="84">
        <v>11</v>
      </c>
      <c r="CT83" s="83">
        <v>1</v>
      </c>
      <c r="CU83" s="291">
        <v>11</v>
      </c>
      <c r="CW83" s="1" t="s">
        <v>479</v>
      </c>
      <c r="CX83" s="1" t="s">
        <v>495</v>
      </c>
      <c r="CY83" s="1" t="s">
        <v>494</v>
      </c>
      <c r="CZ83" s="233"/>
    </row>
    <row r="84" spans="1:104" x14ac:dyDescent="0.25">
      <c r="A84" s="113" t="s">
        <v>177</v>
      </c>
      <c r="B84" s="291">
        <v>12</v>
      </c>
      <c r="C84" s="114" t="s">
        <v>268</v>
      </c>
      <c r="D84" s="114" t="s">
        <v>266</v>
      </c>
      <c r="E84" s="185">
        <f t="shared" si="0"/>
        <v>0</v>
      </c>
      <c r="F84" s="290">
        <v>7.5</v>
      </c>
      <c r="G84" s="290">
        <v>6.7</v>
      </c>
      <c r="H84" s="290">
        <v>6.8</v>
      </c>
      <c r="I84" s="290">
        <v>6.8</v>
      </c>
      <c r="J84" s="290">
        <v>9.6999999999999993</v>
      </c>
      <c r="K84" s="290">
        <v>9.6999999999999993</v>
      </c>
      <c r="L84" s="292">
        <v>9.6999999999999993</v>
      </c>
      <c r="M84" s="290">
        <v>-1E-4</v>
      </c>
      <c r="N84" s="292">
        <v>13.6</v>
      </c>
      <c r="O84" s="290">
        <v>-1E-4</v>
      </c>
      <c r="P84" s="292">
        <v>8.82</v>
      </c>
      <c r="Q84" s="290">
        <v>-1E-4</v>
      </c>
      <c r="R84" s="292">
        <v>32.119999999999997</v>
      </c>
      <c r="S84" s="291">
        <v>13</v>
      </c>
      <c r="U84" s="290">
        <v>7.2</v>
      </c>
      <c r="V84" s="290">
        <v>6.6</v>
      </c>
      <c r="W84" s="290">
        <v>6.8</v>
      </c>
      <c r="X84" s="290">
        <v>6.7</v>
      </c>
      <c r="Y84" s="290">
        <v>9.5</v>
      </c>
      <c r="Z84" s="290">
        <v>9.5</v>
      </c>
      <c r="AA84" s="292">
        <v>9.5</v>
      </c>
      <c r="AB84" s="290">
        <v>3.3</v>
      </c>
      <c r="AC84" s="292">
        <v>13.5</v>
      </c>
      <c r="AD84" s="290">
        <v>-1E-4</v>
      </c>
      <c r="AE84" s="292">
        <v>8.8699999999999992</v>
      </c>
      <c r="AF84" s="290">
        <v>-1E-4</v>
      </c>
      <c r="AG84" s="292">
        <v>35.17</v>
      </c>
      <c r="AI84" s="293">
        <v>67.290000000000006</v>
      </c>
      <c r="AJ84" s="291">
        <v>12</v>
      </c>
      <c r="AL84" s="290"/>
      <c r="AM84" s="290"/>
      <c r="AN84" s="290"/>
      <c r="AO84" s="290"/>
      <c r="AP84" s="290"/>
      <c r="AQ84" s="290"/>
      <c r="AR84" s="292"/>
      <c r="AS84" s="290"/>
      <c r="AT84" s="292"/>
      <c r="AU84" s="290"/>
      <c r="AV84" s="292"/>
      <c r="AW84" s="290"/>
      <c r="AX84" s="292"/>
      <c r="AZ84" s="292">
        <v>67.290000000000006</v>
      </c>
      <c r="BA84" s="291">
        <v>12</v>
      </c>
      <c r="BC84" s="291">
        <v>-1</v>
      </c>
      <c r="BE84" s="153">
        <v>23.3</v>
      </c>
      <c r="BF84" s="81">
        <v>0</v>
      </c>
      <c r="BG84" s="81">
        <v>13.8</v>
      </c>
      <c r="BH84" s="81">
        <v>-1</v>
      </c>
      <c r="BI84" s="117">
        <v>0</v>
      </c>
      <c r="BJ84" s="79">
        <v>8.8000000000000007</v>
      </c>
      <c r="BK84" s="79">
        <v>0</v>
      </c>
      <c r="BL84" s="83">
        <v>0</v>
      </c>
      <c r="BM84" s="291">
        <v>-1</v>
      </c>
      <c r="BN84" s="117">
        <v>0</v>
      </c>
      <c r="BO84" s="81">
        <v>26.3</v>
      </c>
      <c r="BP84" s="81">
        <v>0</v>
      </c>
      <c r="BQ84" s="81">
        <v>13.7</v>
      </c>
      <c r="BR84" s="81">
        <v>-1</v>
      </c>
      <c r="BS84" s="117">
        <v>0</v>
      </c>
      <c r="BT84" s="79">
        <v>8.9</v>
      </c>
      <c r="BU84" s="79">
        <v>0</v>
      </c>
      <c r="BV84" s="83">
        <v>0</v>
      </c>
      <c r="BW84" s="291">
        <v>-1</v>
      </c>
      <c r="BX84" s="117">
        <v>0</v>
      </c>
      <c r="BY84" s="81">
        <v>0</v>
      </c>
      <c r="BZ84" s="81">
        <v>0</v>
      </c>
      <c r="CA84" s="81">
        <v>0</v>
      </c>
      <c r="CB84" s="81">
        <v>-1</v>
      </c>
      <c r="CC84" s="117">
        <v>0</v>
      </c>
      <c r="CD84" s="79">
        <v>0</v>
      </c>
      <c r="CE84" s="79">
        <v>0</v>
      </c>
      <c r="CF84" s="83">
        <v>0</v>
      </c>
      <c r="CG84" s="291">
        <v>-1</v>
      </c>
      <c r="CI84" s="79" t="s">
        <v>363</v>
      </c>
      <c r="CM84" s="79" t="s">
        <v>367</v>
      </c>
      <c r="CO84" s="79" t="s">
        <v>404</v>
      </c>
      <c r="CP84" s="79" t="s">
        <v>451</v>
      </c>
      <c r="CQ84" s="83">
        <v>2</v>
      </c>
      <c r="CR84" s="84">
        <v>12.3</v>
      </c>
      <c r="CS84" s="84">
        <v>13</v>
      </c>
      <c r="CT84" s="83">
        <v>1</v>
      </c>
      <c r="CU84" s="291">
        <v>12</v>
      </c>
      <c r="CW84" s="1" t="s">
        <v>479</v>
      </c>
      <c r="CX84" s="1" t="s">
        <v>495</v>
      </c>
      <c r="CY84" s="1" t="s">
        <v>494</v>
      </c>
      <c r="CZ84" s="233"/>
    </row>
    <row r="85" spans="1:104" x14ac:dyDescent="0.25">
      <c r="A85" s="113" t="s">
        <v>177</v>
      </c>
      <c r="B85" s="291">
        <v>13</v>
      </c>
      <c r="C85" s="114" t="s">
        <v>269</v>
      </c>
      <c r="D85" s="114" t="s">
        <v>203</v>
      </c>
      <c r="E85" s="185">
        <f t="shared" si="0"/>
        <v>0</v>
      </c>
      <c r="F85" s="290">
        <v>7.6</v>
      </c>
      <c r="G85" s="290">
        <v>7.2</v>
      </c>
      <c r="H85" s="290">
        <v>7.1</v>
      </c>
      <c r="I85" s="290">
        <v>7.7</v>
      </c>
      <c r="J85" s="290">
        <v>9.6999999999999993</v>
      </c>
      <c r="K85" s="290">
        <v>9.6999999999999993</v>
      </c>
      <c r="L85" s="292">
        <v>9.6999999999999993</v>
      </c>
      <c r="M85" s="290">
        <v>-1E-4</v>
      </c>
      <c r="N85" s="292">
        <v>14.8</v>
      </c>
      <c r="O85" s="290">
        <v>-1E-4</v>
      </c>
      <c r="P85" s="292">
        <v>11.01</v>
      </c>
      <c r="Q85" s="290">
        <v>-1E-4</v>
      </c>
      <c r="R85" s="292">
        <v>35.51</v>
      </c>
      <c r="S85" s="291">
        <v>5</v>
      </c>
      <c r="U85" s="290">
        <v>5.2</v>
      </c>
      <c r="V85" s="290">
        <v>4.5999999999999996</v>
      </c>
      <c r="W85" s="290">
        <v>4.2</v>
      </c>
      <c r="X85" s="290">
        <v>4.5999999999999996</v>
      </c>
      <c r="Y85" s="290">
        <v>6.6</v>
      </c>
      <c r="Z85" s="290">
        <v>6.6</v>
      </c>
      <c r="AA85" s="292">
        <v>6.6</v>
      </c>
      <c r="AB85" s="290">
        <v>2.5</v>
      </c>
      <c r="AC85" s="292">
        <v>9.1999999999999993</v>
      </c>
      <c r="AD85" s="290">
        <v>-1E-4</v>
      </c>
      <c r="AE85" s="292">
        <v>7.72</v>
      </c>
      <c r="AF85" s="290">
        <v>-1E-4</v>
      </c>
      <c r="AG85" s="292">
        <v>26.02</v>
      </c>
      <c r="AI85" s="293">
        <v>61.53</v>
      </c>
      <c r="AJ85" s="291">
        <v>13</v>
      </c>
      <c r="AL85" s="290"/>
      <c r="AM85" s="290"/>
      <c r="AN85" s="290"/>
      <c r="AO85" s="290"/>
      <c r="AP85" s="290"/>
      <c r="AQ85" s="290"/>
      <c r="AR85" s="292"/>
      <c r="AS85" s="290"/>
      <c r="AT85" s="292"/>
      <c r="AU85" s="290"/>
      <c r="AV85" s="292"/>
      <c r="AW85" s="290"/>
      <c r="AX85" s="292"/>
      <c r="AZ85" s="292">
        <v>61.53</v>
      </c>
      <c r="BA85" s="291">
        <v>13</v>
      </c>
      <c r="BC85" s="291">
        <v>-1</v>
      </c>
      <c r="BE85" s="153">
        <v>24.5</v>
      </c>
      <c r="BF85" s="81">
        <v>0</v>
      </c>
      <c r="BG85" s="81">
        <v>14.8</v>
      </c>
      <c r="BH85" s="81">
        <v>-1</v>
      </c>
      <c r="BI85" s="117">
        <v>0</v>
      </c>
      <c r="BJ85" s="79">
        <v>11</v>
      </c>
      <c r="BK85" s="79">
        <v>0</v>
      </c>
      <c r="BL85" s="83">
        <v>0</v>
      </c>
      <c r="BM85" s="291">
        <v>-1</v>
      </c>
      <c r="BN85" s="117">
        <v>0</v>
      </c>
      <c r="BO85" s="81">
        <v>18.3</v>
      </c>
      <c r="BP85" s="81">
        <v>0</v>
      </c>
      <c r="BQ85" s="81">
        <v>9.1999999999999993</v>
      </c>
      <c r="BR85" s="81">
        <v>-1</v>
      </c>
      <c r="BS85" s="117">
        <v>0</v>
      </c>
      <c r="BT85" s="79">
        <v>7.7</v>
      </c>
      <c r="BU85" s="79">
        <v>0</v>
      </c>
      <c r="BV85" s="83">
        <v>0</v>
      </c>
      <c r="BW85" s="291">
        <v>7</v>
      </c>
      <c r="BX85" s="117">
        <v>0</v>
      </c>
      <c r="BY85" s="81">
        <v>0</v>
      </c>
      <c r="BZ85" s="81">
        <v>0</v>
      </c>
      <c r="CA85" s="81">
        <v>0</v>
      </c>
      <c r="CB85" s="81">
        <v>-1</v>
      </c>
      <c r="CC85" s="117">
        <v>0</v>
      </c>
      <c r="CD85" s="79">
        <v>0</v>
      </c>
      <c r="CE85" s="79">
        <v>0</v>
      </c>
      <c r="CF85" s="83">
        <v>0</v>
      </c>
      <c r="CG85" s="291">
        <v>-1</v>
      </c>
      <c r="CM85" s="79" t="s">
        <v>366</v>
      </c>
      <c r="CO85" s="79" t="s">
        <v>404</v>
      </c>
      <c r="CP85" s="79" t="s">
        <v>451</v>
      </c>
      <c r="CQ85" s="83">
        <v>2</v>
      </c>
      <c r="CR85" s="84">
        <v>12.3</v>
      </c>
      <c r="CS85" s="84">
        <v>2</v>
      </c>
      <c r="CT85" s="83">
        <v>1</v>
      </c>
      <c r="CU85" s="291">
        <v>13</v>
      </c>
      <c r="CW85" s="1" t="s">
        <v>479</v>
      </c>
      <c r="CX85" s="1" t="s">
        <v>495</v>
      </c>
      <c r="CY85" s="1" t="s">
        <v>494</v>
      </c>
      <c r="CZ85" s="233"/>
    </row>
    <row r="86" spans="1:104" x14ac:dyDescent="0.25">
      <c r="A86" s="113" t="s">
        <v>177</v>
      </c>
      <c r="B86" s="291">
        <v>14</v>
      </c>
      <c r="C86" s="114" t="s">
        <v>270</v>
      </c>
      <c r="D86" s="114" t="s">
        <v>266</v>
      </c>
      <c r="E86" s="185">
        <f t="shared" si="0"/>
        <v>0</v>
      </c>
      <c r="F86" s="290">
        <v>3.2</v>
      </c>
      <c r="G86" s="290">
        <v>3</v>
      </c>
      <c r="H86" s="290">
        <v>3</v>
      </c>
      <c r="I86" s="290">
        <v>2.9</v>
      </c>
      <c r="J86" s="290">
        <v>3.9</v>
      </c>
      <c r="K86" s="290">
        <v>3.9</v>
      </c>
      <c r="L86" s="292">
        <v>3.9</v>
      </c>
      <c r="M86" s="290">
        <v>-1E-4</v>
      </c>
      <c r="N86" s="292">
        <v>6</v>
      </c>
      <c r="O86" s="290">
        <v>-1E-4</v>
      </c>
      <c r="P86" s="292">
        <v>4.1100000000000003</v>
      </c>
      <c r="Q86" s="290">
        <v>-1E-4</v>
      </c>
      <c r="R86" s="292">
        <v>14.01</v>
      </c>
      <c r="S86" s="291">
        <v>14</v>
      </c>
      <c r="U86" s="290">
        <v>7.8</v>
      </c>
      <c r="V86" s="290">
        <v>6.9</v>
      </c>
      <c r="W86" s="290">
        <v>7.2</v>
      </c>
      <c r="X86" s="290">
        <v>7</v>
      </c>
      <c r="Y86" s="290">
        <v>9.9</v>
      </c>
      <c r="Z86" s="290">
        <v>9.9</v>
      </c>
      <c r="AA86" s="292">
        <v>9.9</v>
      </c>
      <c r="AB86" s="290">
        <v>4.4000000000000004</v>
      </c>
      <c r="AC86" s="292">
        <v>14.2</v>
      </c>
      <c r="AD86" s="290">
        <v>-1E-4</v>
      </c>
      <c r="AE86" s="292">
        <v>10.89</v>
      </c>
      <c r="AF86" s="290">
        <v>-1E-4</v>
      </c>
      <c r="AG86" s="292">
        <v>39.39</v>
      </c>
      <c r="AI86" s="293">
        <v>53.4</v>
      </c>
      <c r="AJ86" s="291">
        <v>14</v>
      </c>
      <c r="AL86" s="290"/>
      <c r="AM86" s="290"/>
      <c r="AN86" s="290"/>
      <c r="AO86" s="290"/>
      <c r="AP86" s="290"/>
      <c r="AQ86" s="290"/>
      <c r="AR86" s="292"/>
      <c r="AS86" s="290"/>
      <c r="AT86" s="292"/>
      <c r="AU86" s="290"/>
      <c r="AV86" s="292"/>
      <c r="AW86" s="290"/>
      <c r="AX86" s="292"/>
      <c r="AZ86" s="292">
        <v>53.4</v>
      </c>
      <c r="BA86" s="291">
        <v>14</v>
      </c>
      <c r="BC86" s="291">
        <v>-1</v>
      </c>
      <c r="BE86" s="153">
        <v>9.9</v>
      </c>
      <c r="BF86" s="81">
        <v>0</v>
      </c>
      <c r="BG86" s="81">
        <v>6</v>
      </c>
      <c r="BH86" s="81">
        <v>-1</v>
      </c>
      <c r="BI86" s="117">
        <v>0</v>
      </c>
      <c r="BJ86" s="79">
        <v>4.0999999999999996</v>
      </c>
      <c r="BK86" s="79">
        <v>0</v>
      </c>
      <c r="BL86" s="83">
        <v>0</v>
      </c>
      <c r="BM86" s="291">
        <v>4</v>
      </c>
      <c r="BN86" s="117">
        <v>0</v>
      </c>
      <c r="BO86" s="81">
        <v>28.5</v>
      </c>
      <c r="BP86" s="81">
        <v>0</v>
      </c>
      <c r="BQ86" s="81">
        <v>14.4</v>
      </c>
      <c r="BR86" s="81">
        <v>-1</v>
      </c>
      <c r="BS86" s="117">
        <v>0</v>
      </c>
      <c r="BT86" s="79">
        <v>10.9</v>
      </c>
      <c r="BU86" s="79">
        <v>0</v>
      </c>
      <c r="BV86" s="83">
        <v>0</v>
      </c>
      <c r="BW86" s="291">
        <v>-1</v>
      </c>
      <c r="BX86" s="117">
        <v>0</v>
      </c>
      <c r="BY86" s="81">
        <v>0</v>
      </c>
      <c r="BZ86" s="81">
        <v>0</v>
      </c>
      <c r="CA86" s="81">
        <v>0</v>
      </c>
      <c r="CB86" s="81">
        <v>-1</v>
      </c>
      <c r="CC86" s="117">
        <v>0</v>
      </c>
      <c r="CD86" s="79">
        <v>0</v>
      </c>
      <c r="CE86" s="79">
        <v>0</v>
      </c>
      <c r="CF86" s="83">
        <v>0</v>
      </c>
      <c r="CG86" s="291">
        <v>-1</v>
      </c>
      <c r="CM86" s="79" t="s">
        <v>367</v>
      </c>
      <c r="CO86" s="79" t="s">
        <v>404</v>
      </c>
      <c r="CP86" s="79" t="s">
        <v>451</v>
      </c>
      <c r="CQ86" s="83">
        <v>2</v>
      </c>
      <c r="CR86" s="84">
        <v>12.3</v>
      </c>
      <c r="CS86" s="84">
        <v>5</v>
      </c>
      <c r="CT86" s="83">
        <v>1</v>
      </c>
      <c r="CU86" s="291">
        <v>14</v>
      </c>
      <c r="CW86" s="1" t="s">
        <v>479</v>
      </c>
      <c r="CX86" s="1" t="s">
        <v>495</v>
      </c>
      <c r="CY86" s="1" t="s">
        <v>494</v>
      </c>
      <c r="CZ86" s="233"/>
    </row>
    <row r="87" spans="1:104" x14ac:dyDescent="0.25">
      <c r="A87" s="113" t="s">
        <v>177</v>
      </c>
      <c r="B87" s="291">
        <v>-1E-4</v>
      </c>
      <c r="C87" s="114" t="s">
        <v>271</v>
      </c>
      <c r="D87" s="114" t="s">
        <v>210</v>
      </c>
      <c r="E87" s="185">
        <f t="shared" si="0"/>
        <v>0</v>
      </c>
      <c r="F87" s="290">
        <v>-1E-4</v>
      </c>
      <c r="G87" s="290">
        <v>-1E-4</v>
      </c>
      <c r="H87" s="290">
        <v>-1E-4</v>
      </c>
      <c r="I87" s="290">
        <v>-1E-4</v>
      </c>
      <c r="J87" s="290">
        <v>-1E-4</v>
      </c>
      <c r="K87" s="290">
        <v>-1E-4</v>
      </c>
      <c r="L87" s="292">
        <v>-1E-4</v>
      </c>
      <c r="M87" s="290">
        <v>-1E-4</v>
      </c>
      <c r="N87" s="292">
        <v>-1E-4</v>
      </c>
      <c r="O87" s="290">
        <v>-1E-4</v>
      </c>
      <c r="P87" s="292">
        <v>-1E-4</v>
      </c>
      <c r="Q87" s="290">
        <v>-1E-4</v>
      </c>
      <c r="R87" s="292">
        <v>-1E-4</v>
      </c>
      <c r="S87" s="291">
        <v>-1E-4</v>
      </c>
      <c r="U87" s="290">
        <v>-1E-4</v>
      </c>
      <c r="V87" s="290">
        <v>-1E-4</v>
      </c>
      <c r="W87" s="290">
        <v>-1E-4</v>
      </c>
      <c r="X87" s="290">
        <v>-1E-4</v>
      </c>
      <c r="Y87" s="290">
        <v>-1E-4</v>
      </c>
      <c r="Z87" s="290">
        <v>-1E-4</v>
      </c>
      <c r="AA87" s="292">
        <v>-1E-4</v>
      </c>
      <c r="AB87" s="290">
        <v>-1E-4</v>
      </c>
      <c r="AC87" s="292">
        <v>-1E-4</v>
      </c>
      <c r="AD87" s="290">
        <v>-1E-4</v>
      </c>
      <c r="AE87" s="292">
        <v>-1E-4</v>
      </c>
      <c r="AF87" s="290">
        <v>-1E-4</v>
      </c>
      <c r="AG87" s="292">
        <v>-1E-4</v>
      </c>
      <c r="AI87" s="293">
        <v>-1E-4</v>
      </c>
      <c r="AJ87" s="291">
        <v>-1E-4</v>
      </c>
      <c r="AL87" s="290"/>
      <c r="AM87" s="290"/>
      <c r="AN87" s="290"/>
      <c r="AO87" s="290"/>
      <c r="AP87" s="290"/>
      <c r="AQ87" s="290"/>
      <c r="AR87" s="292"/>
      <c r="AS87" s="290"/>
      <c r="AT87" s="292"/>
      <c r="AU87" s="290"/>
      <c r="AV87" s="292"/>
      <c r="AW87" s="290"/>
      <c r="AX87" s="292"/>
      <c r="AZ87" s="292">
        <v>-1E-4</v>
      </c>
      <c r="BA87" s="291">
        <v>-1E-4</v>
      </c>
      <c r="BC87" s="291">
        <v>-1</v>
      </c>
      <c r="BE87" s="153">
        <v>0</v>
      </c>
      <c r="BF87" s="81">
        <v>0</v>
      </c>
      <c r="BG87" s="81">
        <v>0</v>
      </c>
      <c r="BH87" s="81">
        <v>-1</v>
      </c>
      <c r="BI87" s="117">
        <v>0</v>
      </c>
      <c r="BJ87" s="79">
        <v>0</v>
      </c>
      <c r="BK87" s="79">
        <v>0</v>
      </c>
      <c r="BL87" s="83">
        <v>0</v>
      </c>
      <c r="BM87" s="291">
        <v>-1</v>
      </c>
      <c r="BN87" s="117">
        <v>0</v>
      </c>
      <c r="BO87" s="81">
        <v>0</v>
      </c>
      <c r="BP87" s="81">
        <v>0</v>
      </c>
      <c r="BQ87" s="81">
        <v>0</v>
      </c>
      <c r="BR87" s="81">
        <v>-1</v>
      </c>
      <c r="BS87" s="117">
        <v>0</v>
      </c>
      <c r="BT87" s="79">
        <v>0</v>
      </c>
      <c r="BU87" s="79">
        <v>0</v>
      </c>
      <c r="BV87" s="83">
        <v>0</v>
      </c>
      <c r="BW87" s="291">
        <v>-1</v>
      </c>
      <c r="BX87" s="117">
        <v>0</v>
      </c>
      <c r="BY87" s="81">
        <v>0</v>
      </c>
      <c r="BZ87" s="81">
        <v>0</v>
      </c>
      <c r="CA87" s="81">
        <v>0</v>
      </c>
      <c r="CB87" s="81">
        <v>-1</v>
      </c>
      <c r="CC87" s="117">
        <v>0</v>
      </c>
      <c r="CD87" s="79">
        <v>0</v>
      </c>
      <c r="CE87" s="79">
        <v>0</v>
      </c>
      <c r="CF87" s="83">
        <v>0</v>
      </c>
      <c r="CG87" s="291">
        <v>-1</v>
      </c>
      <c r="CM87" s="79" t="s">
        <v>210</v>
      </c>
      <c r="CO87" s="79" t="s">
        <v>404</v>
      </c>
      <c r="CP87" s="79" t="s">
        <v>451</v>
      </c>
      <c r="CQ87" s="83">
        <v>2</v>
      </c>
      <c r="CR87" s="84">
        <v>12.3</v>
      </c>
      <c r="CS87" s="84">
        <v>3</v>
      </c>
      <c r="CT87" s="83">
        <v>1</v>
      </c>
      <c r="CU87" s="291">
        <v>-1</v>
      </c>
      <c r="CW87" s="1" t="s">
        <v>479</v>
      </c>
      <c r="CX87" s="1" t="s">
        <v>495</v>
      </c>
      <c r="CY87" s="1" t="s">
        <v>494</v>
      </c>
      <c r="CZ87" s="233"/>
    </row>
    <row r="88" spans="1:104" x14ac:dyDescent="0.25">
      <c r="B88" s="291"/>
      <c r="F88" s="290"/>
      <c r="G88" s="290"/>
      <c r="H88" s="290"/>
      <c r="I88" s="290"/>
      <c r="J88" s="290"/>
      <c r="K88" s="290"/>
      <c r="L88" s="292"/>
      <c r="M88" s="290"/>
      <c r="N88" s="292"/>
      <c r="O88" s="290"/>
      <c r="P88" s="292"/>
      <c r="Q88" s="290"/>
      <c r="R88" s="292"/>
      <c r="S88" s="291"/>
      <c r="U88" s="290"/>
      <c r="V88" s="290"/>
      <c r="W88" s="290"/>
      <c r="X88" s="290"/>
      <c r="Y88" s="290"/>
      <c r="Z88" s="290"/>
      <c r="AA88" s="292"/>
      <c r="AB88" s="290"/>
      <c r="AC88" s="292"/>
      <c r="AD88" s="290"/>
      <c r="AE88" s="292"/>
      <c r="AF88" s="290"/>
      <c r="AG88" s="292"/>
      <c r="AI88" s="293"/>
      <c r="AJ88" s="291"/>
      <c r="AL88" s="290"/>
      <c r="AM88" s="290"/>
      <c r="AN88" s="290"/>
      <c r="AO88" s="290"/>
      <c r="AP88" s="290"/>
      <c r="AQ88" s="290"/>
      <c r="AR88" s="292"/>
      <c r="AS88" s="290"/>
      <c r="AT88" s="292"/>
      <c r="AU88" s="290"/>
      <c r="AV88" s="292"/>
      <c r="AW88" s="290"/>
      <c r="AX88" s="292"/>
      <c r="AZ88" s="292"/>
      <c r="BA88" s="291"/>
      <c r="BC88" s="291"/>
      <c r="BM88" s="291"/>
      <c r="BW88" s="291"/>
      <c r="CG88" s="291"/>
      <c r="CU88" s="291"/>
      <c r="CZ88" s="233"/>
    </row>
    <row r="89" spans="1:104" s="341" customFormat="1" x14ac:dyDescent="0.25">
      <c r="A89" s="333" t="s">
        <v>178</v>
      </c>
      <c r="B89" s="334">
        <v>1</v>
      </c>
      <c r="C89" s="335" t="s">
        <v>272</v>
      </c>
      <c r="D89" s="335" t="s">
        <v>273</v>
      </c>
      <c r="E89" s="336">
        <f t="shared" si="0"/>
        <v>8</v>
      </c>
      <c r="F89" s="337">
        <v>7.9</v>
      </c>
      <c r="G89" s="337">
        <v>7.4</v>
      </c>
      <c r="H89" s="337">
        <v>7.6</v>
      </c>
      <c r="I89" s="337">
        <v>7.5</v>
      </c>
      <c r="J89" s="337">
        <v>9.6</v>
      </c>
      <c r="K89" s="337">
        <v>9.6</v>
      </c>
      <c r="L89" s="338">
        <v>9.6</v>
      </c>
      <c r="M89" s="337">
        <v>-1E-4</v>
      </c>
      <c r="N89" s="338">
        <v>15.1</v>
      </c>
      <c r="O89" s="337">
        <v>-1E-4</v>
      </c>
      <c r="P89" s="338">
        <v>9.76</v>
      </c>
      <c r="Q89" s="337">
        <v>-1E-4</v>
      </c>
      <c r="R89" s="338">
        <v>34.46</v>
      </c>
      <c r="S89" s="334">
        <v>1</v>
      </c>
      <c r="T89" s="339"/>
      <c r="U89" s="337">
        <v>7.1</v>
      </c>
      <c r="V89" s="337">
        <v>6.5</v>
      </c>
      <c r="W89" s="337">
        <v>6.8</v>
      </c>
      <c r="X89" s="337">
        <v>6.9</v>
      </c>
      <c r="Y89" s="337">
        <v>9.5</v>
      </c>
      <c r="Z89" s="337">
        <v>9.5</v>
      </c>
      <c r="AA89" s="338">
        <v>9.5</v>
      </c>
      <c r="AB89" s="337">
        <v>3.3</v>
      </c>
      <c r="AC89" s="338">
        <v>13.7</v>
      </c>
      <c r="AD89" s="337">
        <v>-1E-4</v>
      </c>
      <c r="AE89" s="338">
        <v>9.61</v>
      </c>
      <c r="AF89" s="337">
        <v>-1E-4</v>
      </c>
      <c r="AG89" s="338">
        <v>36.11</v>
      </c>
      <c r="AH89" s="339"/>
      <c r="AI89" s="340">
        <v>70.569999999999993</v>
      </c>
      <c r="AJ89" s="334">
        <v>1</v>
      </c>
      <c r="AL89" s="337"/>
      <c r="AM89" s="337"/>
      <c r="AN89" s="337"/>
      <c r="AO89" s="337"/>
      <c r="AP89" s="337"/>
      <c r="AQ89" s="337"/>
      <c r="AR89" s="338"/>
      <c r="AS89" s="337"/>
      <c r="AT89" s="338"/>
      <c r="AU89" s="337"/>
      <c r="AV89" s="338"/>
      <c r="AW89" s="337"/>
      <c r="AX89" s="338"/>
      <c r="AZ89" s="338">
        <v>70.569999999999993</v>
      </c>
      <c r="BA89" s="334">
        <v>1</v>
      </c>
      <c r="BC89" s="334">
        <v>-1</v>
      </c>
      <c r="BD89" s="342"/>
      <c r="BE89" s="343">
        <v>24.7</v>
      </c>
      <c r="BF89" s="343">
        <v>0</v>
      </c>
      <c r="BG89" s="343">
        <v>15.5</v>
      </c>
      <c r="BH89" s="343">
        <v>-1</v>
      </c>
      <c r="BI89" s="344">
        <v>0</v>
      </c>
      <c r="BJ89" s="341">
        <v>9.8000000000000007</v>
      </c>
      <c r="BK89" s="341">
        <v>0</v>
      </c>
      <c r="BL89" s="342">
        <v>0</v>
      </c>
      <c r="BM89" s="334">
        <v>-1</v>
      </c>
      <c r="BN89" s="344">
        <v>0</v>
      </c>
      <c r="BO89" s="343">
        <v>26.5</v>
      </c>
      <c r="BP89" s="343">
        <v>0</v>
      </c>
      <c r="BQ89" s="343">
        <v>13.7</v>
      </c>
      <c r="BR89" s="343">
        <v>-1</v>
      </c>
      <c r="BS89" s="344">
        <v>0</v>
      </c>
      <c r="BT89" s="341">
        <v>9.6</v>
      </c>
      <c r="BU89" s="341">
        <v>0</v>
      </c>
      <c r="BV89" s="342">
        <v>0</v>
      </c>
      <c r="BW89" s="334">
        <v>-1</v>
      </c>
      <c r="BX89" s="344">
        <v>0</v>
      </c>
      <c r="BY89" s="343">
        <v>0</v>
      </c>
      <c r="BZ89" s="343">
        <v>0</v>
      </c>
      <c r="CA89" s="343">
        <v>0</v>
      </c>
      <c r="CB89" s="343">
        <v>-1</v>
      </c>
      <c r="CC89" s="344">
        <v>0</v>
      </c>
      <c r="CD89" s="341">
        <v>0</v>
      </c>
      <c r="CE89" s="341">
        <v>0</v>
      </c>
      <c r="CF89" s="342">
        <v>0</v>
      </c>
      <c r="CG89" s="334">
        <v>-1</v>
      </c>
      <c r="CI89" s="341" t="s">
        <v>363</v>
      </c>
      <c r="CM89" s="341" t="s">
        <v>273</v>
      </c>
      <c r="CO89" s="341" t="s">
        <v>405</v>
      </c>
      <c r="CP89" s="341" t="s">
        <v>452</v>
      </c>
      <c r="CQ89" s="342">
        <v>2</v>
      </c>
      <c r="CR89" s="345">
        <v>13.35</v>
      </c>
      <c r="CS89" s="345">
        <v>7</v>
      </c>
      <c r="CT89" s="342">
        <v>1</v>
      </c>
      <c r="CU89" s="334">
        <v>1</v>
      </c>
      <c r="CV89" s="346"/>
      <c r="CW89" s="346" t="s">
        <v>479</v>
      </c>
      <c r="CX89" s="346" t="s">
        <v>489</v>
      </c>
      <c r="CY89" s="346" t="s">
        <v>494</v>
      </c>
      <c r="CZ89" s="347"/>
    </row>
    <row r="90" spans="1:104" s="341" customFormat="1" x14ac:dyDescent="0.25">
      <c r="A90" s="333" t="s">
        <v>178</v>
      </c>
      <c r="B90" s="334">
        <v>2</v>
      </c>
      <c r="C90" s="335" t="s">
        <v>274</v>
      </c>
      <c r="D90" s="335" t="s">
        <v>203</v>
      </c>
      <c r="E90" s="336">
        <f t="shared" si="0"/>
        <v>7</v>
      </c>
      <c r="F90" s="337">
        <v>7.6</v>
      </c>
      <c r="G90" s="337">
        <v>7.3</v>
      </c>
      <c r="H90" s="337">
        <v>7.1</v>
      </c>
      <c r="I90" s="337">
        <v>7.4</v>
      </c>
      <c r="J90" s="337">
        <v>9.8000000000000007</v>
      </c>
      <c r="K90" s="337">
        <v>9.8000000000000007</v>
      </c>
      <c r="L90" s="338">
        <v>9.8000000000000007</v>
      </c>
      <c r="M90" s="337">
        <v>-1E-4</v>
      </c>
      <c r="N90" s="338">
        <v>14.7</v>
      </c>
      <c r="O90" s="337">
        <v>-1E-4</v>
      </c>
      <c r="P90" s="338">
        <v>9.52</v>
      </c>
      <c r="Q90" s="337">
        <v>-1E-4</v>
      </c>
      <c r="R90" s="338">
        <v>34.020000000000003</v>
      </c>
      <c r="S90" s="334">
        <v>2</v>
      </c>
      <c r="T90" s="339"/>
      <c r="U90" s="337">
        <v>7.7</v>
      </c>
      <c r="V90" s="337">
        <v>7.1</v>
      </c>
      <c r="W90" s="337">
        <v>6.9</v>
      </c>
      <c r="X90" s="337">
        <v>6.9</v>
      </c>
      <c r="Y90" s="337">
        <v>9.9</v>
      </c>
      <c r="Z90" s="337">
        <v>9.9</v>
      </c>
      <c r="AA90" s="338">
        <v>9.9</v>
      </c>
      <c r="AB90" s="337">
        <v>2.8</v>
      </c>
      <c r="AC90" s="338">
        <v>14</v>
      </c>
      <c r="AD90" s="337">
        <v>-1E-4</v>
      </c>
      <c r="AE90" s="338">
        <v>9.51</v>
      </c>
      <c r="AF90" s="337">
        <v>-1E-4</v>
      </c>
      <c r="AG90" s="338">
        <v>36.21</v>
      </c>
      <c r="AH90" s="339"/>
      <c r="AI90" s="340">
        <v>70.23</v>
      </c>
      <c r="AJ90" s="334">
        <v>2</v>
      </c>
      <c r="AL90" s="337"/>
      <c r="AM90" s="337"/>
      <c r="AN90" s="337"/>
      <c r="AO90" s="337"/>
      <c r="AP90" s="337"/>
      <c r="AQ90" s="337"/>
      <c r="AR90" s="338"/>
      <c r="AS90" s="337"/>
      <c r="AT90" s="338"/>
      <c r="AU90" s="337"/>
      <c r="AV90" s="338"/>
      <c r="AW90" s="337"/>
      <c r="AX90" s="338"/>
      <c r="AZ90" s="338">
        <v>70.23</v>
      </c>
      <c r="BA90" s="334">
        <v>2</v>
      </c>
      <c r="BC90" s="334">
        <v>-1</v>
      </c>
      <c r="BD90" s="342"/>
      <c r="BE90" s="343">
        <v>24.5</v>
      </c>
      <c r="BF90" s="343">
        <v>0</v>
      </c>
      <c r="BG90" s="343">
        <v>14.9</v>
      </c>
      <c r="BH90" s="343">
        <v>-1</v>
      </c>
      <c r="BI90" s="344">
        <v>0</v>
      </c>
      <c r="BJ90" s="341">
        <v>9.5</v>
      </c>
      <c r="BK90" s="341">
        <v>0</v>
      </c>
      <c r="BL90" s="342">
        <v>0</v>
      </c>
      <c r="BM90" s="334">
        <v>-1</v>
      </c>
      <c r="BN90" s="344">
        <v>0</v>
      </c>
      <c r="BO90" s="343">
        <v>26.7</v>
      </c>
      <c r="BP90" s="343">
        <v>0</v>
      </c>
      <c r="BQ90" s="343">
        <v>14.1</v>
      </c>
      <c r="BR90" s="343">
        <v>-1</v>
      </c>
      <c r="BS90" s="344">
        <v>0</v>
      </c>
      <c r="BT90" s="341">
        <v>9.5</v>
      </c>
      <c r="BU90" s="341">
        <v>0</v>
      </c>
      <c r="BV90" s="342">
        <v>0</v>
      </c>
      <c r="BW90" s="334">
        <v>-1</v>
      </c>
      <c r="BX90" s="344">
        <v>0</v>
      </c>
      <c r="BY90" s="343">
        <v>0</v>
      </c>
      <c r="BZ90" s="343">
        <v>0</v>
      </c>
      <c r="CA90" s="343">
        <v>0</v>
      </c>
      <c r="CB90" s="343">
        <v>-1</v>
      </c>
      <c r="CC90" s="344">
        <v>0</v>
      </c>
      <c r="CD90" s="341">
        <v>0</v>
      </c>
      <c r="CE90" s="341">
        <v>0</v>
      </c>
      <c r="CF90" s="342">
        <v>0</v>
      </c>
      <c r="CG90" s="334">
        <v>-1</v>
      </c>
      <c r="CI90" s="341" t="s">
        <v>363</v>
      </c>
      <c r="CM90" s="341" t="s">
        <v>203</v>
      </c>
      <c r="CO90" s="341" t="s">
        <v>405</v>
      </c>
      <c r="CP90" s="341" t="s">
        <v>452</v>
      </c>
      <c r="CQ90" s="342">
        <v>2</v>
      </c>
      <c r="CR90" s="345">
        <v>13.35</v>
      </c>
      <c r="CS90" s="345">
        <v>3</v>
      </c>
      <c r="CT90" s="342">
        <v>1</v>
      </c>
      <c r="CU90" s="334">
        <v>2</v>
      </c>
      <c r="CV90" s="346"/>
      <c r="CW90" s="346" t="s">
        <v>479</v>
      </c>
      <c r="CX90" s="346" t="s">
        <v>489</v>
      </c>
      <c r="CY90" s="346" t="s">
        <v>494</v>
      </c>
      <c r="CZ90" s="347"/>
    </row>
    <row r="91" spans="1:104" x14ac:dyDescent="0.25">
      <c r="A91" s="113" t="s">
        <v>178</v>
      </c>
      <c r="B91" s="291">
        <v>3</v>
      </c>
      <c r="C91" s="114" t="s">
        <v>275</v>
      </c>
      <c r="D91" s="114" t="s">
        <v>266</v>
      </c>
      <c r="E91" s="185">
        <f t="shared" si="0"/>
        <v>6</v>
      </c>
      <c r="F91" s="290">
        <v>7.3</v>
      </c>
      <c r="G91" s="290">
        <v>7.4</v>
      </c>
      <c r="H91" s="290">
        <v>7.3</v>
      </c>
      <c r="I91" s="290">
        <v>7.1</v>
      </c>
      <c r="J91" s="290">
        <v>10</v>
      </c>
      <c r="K91" s="290">
        <v>10</v>
      </c>
      <c r="L91" s="292">
        <v>10</v>
      </c>
      <c r="M91" s="290">
        <v>-1E-4</v>
      </c>
      <c r="N91" s="292">
        <v>14.6</v>
      </c>
      <c r="O91" s="290">
        <v>-1E-4</v>
      </c>
      <c r="P91" s="292">
        <v>8.15</v>
      </c>
      <c r="Q91" s="290">
        <v>-1E-4</v>
      </c>
      <c r="R91" s="292">
        <v>32.75</v>
      </c>
      <c r="S91" s="291">
        <v>4</v>
      </c>
      <c r="U91" s="290">
        <v>7.1</v>
      </c>
      <c r="V91" s="290">
        <v>6.5</v>
      </c>
      <c r="W91" s="290">
        <v>6.8</v>
      </c>
      <c r="X91" s="290">
        <v>7.4</v>
      </c>
      <c r="Y91" s="290">
        <v>9.6</v>
      </c>
      <c r="Z91" s="290">
        <v>9.6</v>
      </c>
      <c r="AA91" s="292">
        <v>9.6</v>
      </c>
      <c r="AB91" s="290">
        <v>3.4</v>
      </c>
      <c r="AC91" s="292">
        <v>13.9</v>
      </c>
      <c r="AD91" s="290">
        <v>-1E-4</v>
      </c>
      <c r="AE91" s="292">
        <v>7.85</v>
      </c>
      <c r="AF91" s="290">
        <v>-1E-4</v>
      </c>
      <c r="AG91" s="292">
        <v>34.75</v>
      </c>
      <c r="AI91" s="293">
        <v>67.5</v>
      </c>
      <c r="AJ91" s="291">
        <v>3</v>
      </c>
      <c r="AL91" s="290"/>
      <c r="AM91" s="290"/>
      <c r="AN91" s="290"/>
      <c r="AO91" s="290"/>
      <c r="AP91" s="290"/>
      <c r="AQ91" s="290"/>
      <c r="AR91" s="292"/>
      <c r="AS91" s="290"/>
      <c r="AT91" s="292"/>
      <c r="AU91" s="290"/>
      <c r="AV91" s="292"/>
      <c r="AW91" s="290"/>
      <c r="AX91" s="292"/>
      <c r="AZ91" s="292">
        <v>67.5</v>
      </c>
      <c r="BA91" s="291">
        <v>3</v>
      </c>
      <c r="BC91" s="291">
        <v>-1</v>
      </c>
      <c r="BE91" s="153">
        <v>24.6</v>
      </c>
      <c r="BF91" s="81">
        <v>0</v>
      </c>
      <c r="BG91" s="81">
        <v>14.6</v>
      </c>
      <c r="BH91" s="81">
        <v>-1</v>
      </c>
      <c r="BI91" s="117">
        <v>0</v>
      </c>
      <c r="BJ91" s="79">
        <v>8.1999999999999993</v>
      </c>
      <c r="BK91" s="79">
        <v>0</v>
      </c>
      <c r="BL91" s="83">
        <v>0</v>
      </c>
      <c r="BM91" s="291">
        <v>-1</v>
      </c>
      <c r="BN91" s="117">
        <v>0</v>
      </c>
      <c r="BO91" s="81">
        <v>26.9</v>
      </c>
      <c r="BP91" s="81">
        <v>0</v>
      </c>
      <c r="BQ91" s="81">
        <v>13.6</v>
      </c>
      <c r="BR91" s="81">
        <v>-1</v>
      </c>
      <c r="BS91" s="117">
        <v>0</v>
      </c>
      <c r="BT91" s="79">
        <v>7.9</v>
      </c>
      <c r="BU91" s="79">
        <v>0</v>
      </c>
      <c r="BV91" s="83">
        <v>0</v>
      </c>
      <c r="BW91" s="291">
        <v>-1</v>
      </c>
      <c r="BX91" s="117">
        <v>0</v>
      </c>
      <c r="BY91" s="81">
        <v>0</v>
      </c>
      <c r="BZ91" s="81">
        <v>0</v>
      </c>
      <c r="CA91" s="81">
        <v>0</v>
      </c>
      <c r="CB91" s="81">
        <v>-1</v>
      </c>
      <c r="CC91" s="117">
        <v>0</v>
      </c>
      <c r="CD91" s="79">
        <v>0</v>
      </c>
      <c r="CE91" s="79">
        <v>0</v>
      </c>
      <c r="CF91" s="83">
        <v>0</v>
      </c>
      <c r="CG91" s="291">
        <v>-1</v>
      </c>
      <c r="CI91" s="79" t="s">
        <v>363</v>
      </c>
      <c r="CM91" s="79" t="s">
        <v>368</v>
      </c>
      <c r="CO91" s="79" t="s">
        <v>405</v>
      </c>
      <c r="CP91" s="79" t="s">
        <v>452</v>
      </c>
      <c r="CQ91" s="83">
        <v>2</v>
      </c>
      <c r="CR91" s="84">
        <v>13.35</v>
      </c>
      <c r="CS91" s="84">
        <v>6</v>
      </c>
      <c r="CT91" s="83">
        <v>1</v>
      </c>
      <c r="CU91" s="291">
        <v>3</v>
      </c>
      <c r="CW91" s="1" t="s">
        <v>479</v>
      </c>
      <c r="CX91" s="1" t="s">
        <v>489</v>
      </c>
      <c r="CY91" s="1" t="s">
        <v>494</v>
      </c>
      <c r="CZ91" s="233"/>
    </row>
    <row r="92" spans="1:104" x14ac:dyDescent="0.25">
      <c r="A92" s="113" t="s">
        <v>178</v>
      </c>
      <c r="B92" s="291">
        <v>4</v>
      </c>
      <c r="C92" s="114" t="s">
        <v>276</v>
      </c>
      <c r="D92" s="114" t="s">
        <v>203</v>
      </c>
      <c r="E92" s="185">
        <f t="shared" ref="E92:E169" si="1">IFERROR(IF($B92&gt;0,VLOOKUP($B92,PosnPointsTRA,2,FALSE),0),0)</f>
        <v>5</v>
      </c>
      <c r="F92" s="290">
        <v>7.5</v>
      </c>
      <c r="G92" s="290">
        <v>6.9</v>
      </c>
      <c r="H92" s="290">
        <v>7.1</v>
      </c>
      <c r="I92" s="290">
        <v>7</v>
      </c>
      <c r="J92" s="290">
        <v>9.8000000000000007</v>
      </c>
      <c r="K92" s="290">
        <v>9.8000000000000007</v>
      </c>
      <c r="L92" s="292">
        <v>9.8000000000000007</v>
      </c>
      <c r="M92" s="290">
        <v>-1E-4</v>
      </c>
      <c r="N92" s="292">
        <v>14.1</v>
      </c>
      <c r="O92" s="290">
        <v>-1E-4</v>
      </c>
      <c r="P92" s="292">
        <v>9.1300000000000008</v>
      </c>
      <c r="Q92" s="290">
        <v>-1E-4</v>
      </c>
      <c r="R92" s="292">
        <v>33.03</v>
      </c>
      <c r="S92" s="291">
        <v>3</v>
      </c>
      <c r="U92" s="290">
        <v>7.4</v>
      </c>
      <c r="V92" s="290">
        <v>7</v>
      </c>
      <c r="W92" s="290">
        <v>6.7</v>
      </c>
      <c r="X92" s="290">
        <v>6.7</v>
      </c>
      <c r="Y92" s="290">
        <v>9.8000000000000007</v>
      </c>
      <c r="Z92" s="290">
        <v>9.8000000000000007</v>
      </c>
      <c r="AA92" s="292">
        <v>9.8000000000000007</v>
      </c>
      <c r="AB92" s="290">
        <v>2</v>
      </c>
      <c r="AC92" s="292">
        <v>13.7</v>
      </c>
      <c r="AD92" s="290">
        <v>-1E-4</v>
      </c>
      <c r="AE92" s="292">
        <v>8.89</v>
      </c>
      <c r="AF92" s="290">
        <v>-1E-4</v>
      </c>
      <c r="AG92" s="292">
        <v>34.39</v>
      </c>
      <c r="AI92" s="293">
        <v>67.42</v>
      </c>
      <c r="AJ92" s="291">
        <v>4</v>
      </c>
      <c r="AL92" s="290"/>
      <c r="AM92" s="290"/>
      <c r="AN92" s="290"/>
      <c r="AO92" s="290"/>
      <c r="AP92" s="290"/>
      <c r="AQ92" s="290"/>
      <c r="AR92" s="292"/>
      <c r="AS92" s="290"/>
      <c r="AT92" s="292"/>
      <c r="AU92" s="290"/>
      <c r="AV92" s="292"/>
      <c r="AW92" s="290"/>
      <c r="AX92" s="292"/>
      <c r="AZ92" s="292">
        <v>67.42</v>
      </c>
      <c r="BA92" s="291">
        <v>4</v>
      </c>
      <c r="BC92" s="291">
        <v>-1</v>
      </c>
      <c r="BE92" s="153">
        <v>23.9</v>
      </c>
      <c r="BF92" s="81">
        <v>0</v>
      </c>
      <c r="BG92" s="81">
        <v>14.4</v>
      </c>
      <c r="BH92" s="81">
        <v>-1</v>
      </c>
      <c r="BI92" s="117">
        <v>0</v>
      </c>
      <c r="BJ92" s="79">
        <v>9.1</v>
      </c>
      <c r="BK92" s="79">
        <v>0</v>
      </c>
      <c r="BL92" s="83">
        <v>0</v>
      </c>
      <c r="BM92" s="291">
        <v>-1</v>
      </c>
      <c r="BN92" s="117">
        <v>0</v>
      </c>
      <c r="BO92" s="81">
        <v>25.5</v>
      </c>
      <c r="BP92" s="81">
        <v>0</v>
      </c>
      <c r="BQ92" s="81">
        <v>14.1</v>
      </c>
      <c r="BR92" s="81">
        <v>-1</v>
      </c>
      <c r="BS92" s="117">
        <v>0</v>
      </c>
      <c r="BT92" s="79">
        <v>8.9</v>
      </c>
      <c r="BU92" s="79">
        <v>0</v>
      </c>
      <c r="BV92" s="83">
        <v>0</v>
      </c>
      <c r="BW92" s="291">
        <v>-1</v>
      </c>
      <c r="BX92" s="117">
        <v>0</v>
      </c>
      <c r="BY92" s="81">
        <v>0</v>
      </c>
      <c r="BZ92" s="81">
        <v>0</v>
      </c>
      <c r="CA92" s="81">
        <v>0</v>
      </c>
      <c r="CB92" s="81">
        <v>-1</v>
      </c>
      <c r="CC92" s="117">
        <v>0</v>
      </c>
      <c r="CD92" s="79">
        <v>0</v>
      </c>
      <c r="CE92" s="79">
        <v>0</v>
      </c>
      <c r="CF92" s="83">
        <v>0</v>
      </c>
      <c r="CG92" s="291">
        <v>-1</v>
      </c>
      <c r="CI92" s="79" t="s">
        <v>363</v>
      </c>
      <c r="CM92" s="79" t="s">
        <v>203</v>
      </c>
      <c r="CO92" s="79" t="s">
        <v>405</v>
      </c>
      <c r="CP92" s="79" t="s">
        <v>452</v>
      </c>
      <c r="CQ92" s="83">
        <v>2</v>
      </c>
      <c r="CR92" s="84">
        <v>13.35</v>
      </c>
      <c r="CS92" s="84">
        <v>5</v>
      </c>
      <c r="CT92" s="83">
        <v>1</v>
      </c>
      <c r="CU92" s="291">
        <v>4</v>
      </c>
      <c r="CW92" s="1" t="s">
        <v>479</v>
      </c>
      <c r="CX92" s="1" t="s">
        <v>489</v>
      </c>
      <c r="CY92" s="1" t="s">
        <v>494</v>
      </c>
      <c r="CZ92" s="233"/>
    </row>
    <row r="93" spans="1:104" x14ac:dyDescent="0.25">
      <c r="A93" s="113" t="s">
        <v>178</v>
      </c>
      <c r="B93" s="291">
        <v>5</v>
      </c>
      <c r="C93" s="114" t="s">
        <v>277</v>
      </c>
      <c r="D93" s="114" t="s">
        <v>205</v>
      </c>
      <c r="E93" s="185">
        <f t="shared" si="1"/>
        <v>4</v>
      </c>
      <c r="F93" s="290">
        <v>7.5</v>
      </c>
      <c r="G93" s="290">
        <v>7.2</v>
      </c>
      <c r="H93" s="290">
        <v>6.5</v>
      </c>
      <c r="I93" s="290">
        <v>6.9</v>
      </c>
      <c r="J93" s="290">
        <v>9.8000000000000007</v>
      </c>
      <c r="K93" s="290">
        <v>9.8000000000000007</v>
      </c>
      <c r="L93" s="292">
        <v>9.8000000000000007</v>
      </c>
      <c r="M93" s="290">
        <v>-1E-4</v>
      </c>
      <c r="N93" s="292">
        <v>14.1</v>
      </c>
      <c r="O93" s="290">
        <v>-1E-4</v>
      </c>
      <c r="P93" s="292">
        <v>8.5399999999999991</v>
      </c>
      <c r="Q93" s="290">
        <v>-1E-4</v>
      </c>
      <c r="R93" s="292">
        <v>32.44</v>
      </c>
      <c r="S93" s="291">
        <v>5</v>
      </c>
      <c r="U93" s="290">
        <v>7.3</v>
      </c>
      <c r="V93" s="290">
        <v>7.1</v>
      </c>
      <c r="W93" s="290">
        <v>6.5</v>
      </c>
      <c r="X93" s="290">
        <v>6.7</v>
      </c>
      <c r="Y93" s="290">
        <v>9.8000000000000007</v>
      </c>
      <c r="Z93" s="290">
        <v>9.8000000000000007</v>
      </c>
      <c r="AA93" s="292">
        <v>9.8000000000000007</v>
      </c>
      <c r="AB93" s="290">
        <v>2</v>
      </c>
      <c r="AC93" s="292">
        <v>13.8</v>
      </c>
      <c r="AD93" s="290">
        <v>-1E-4</v>
      </c>
      <c r="AE93" s="292">
        <v>8.48</v>
      </c>
      <c r="AF93" s="290">
        <v>-1E-4</v>
      </c>
      <c r="AG93" s="292">
        <v>34.08</v>
      </c>
      <c r="AI93" s="293">
        <v>66.52</v>
      </c>
      <c r="AJ93" s="291">
        <v>5</v>
      </c>
      <c r="AL93" s="290"/>
      <c r="AM93" s="290"/>
      <c r="AN93" s="290"/>
      <c r="AO93" s="290"/>
      <c r="AP93" s="290"/>
      <c r="AQ93" s="290"/>
      <c r="AR93" s="292"/>
      <c r="AS93" s="290"/>
      <c r="AT93" s="292"/>
      <c r="AU93" s="290"/>
      <c r="AV93" s="292"/>
      <c r="AW93" s="290"/>
      <c r="AX93" s="292"/>
      <c r="AZ93" s="292">
        <v>66.52</v>
      </c>
      <c r="BA93" s="291">
        <v>5</v>
      </c>
      <c r="BC93" s="291">
        <v>-1</v>
      </c>
      <c r="BE93" s="153">
        <v>23.9</v>
      </c>
      <c r="BF93" s="81">
        <v>0</v>
      </c>
      <c r="BG93" s="81">
        <v>14.1</v>
      </c>
      <c r="BH93" s="81">
        <v>-1</v>
      </c>
      <c r="BI93" s="117">
        <v>0</v>
      </c>
      <c r="BJ93" s="79">
        <v>8.5</v>
      </c>
      <c r="BK93" s="79">
        <v>0</v>
      </c>
      <c r="BL93" s="83">
        <v>0</v>
      </c>
      <c r="BM93" s="291">
        <v>-1</v>
      </c>
      <c r="BN93" s="117">
        <v>0</v>
      </c>
      <c r="BO93" s="81">
        <v>25.6</v>
      </c>
      <c r="BP93" s="81">
        <v>0</v>
      </c>
      <c r="BQ93" s="81">
        <v>13.7</v>
      </c>
      <c r="BR93" s="81">
        <v>-1</v>
      </c>
      <c r="BS93" s="117">
        <v>0</v>
      </c>
      <c r="BT93" s="79">
        <v>8.5</v>
      </c>
      <c r="BU93" s="79">
        <v>0</v>
      </c>
      <c r="BV93" s="83">
        <v>0</v>
      </c>
      <c r="BW93" s="291">
        <v>-1</v>
      </c>
      <c r="BX93" s="117">
        <v>0</v>
      </c>
      <c r="BY93" s="81">
        <v>0</v>
      </c>
      <c r="BZ93" s="81">
        <v>0</v>
      </c>
      <c r="CA93" s="81">
        <v>0</v>
      </c>
      <c r="CB93" s="81">
        <v>-1</v>
      </c>
      <c r="CC93" s="117">
        <v>0</v>
      </c>
      <c r="CD93" s="79">
        <v>0</v>
      </c>
      <c r="CE93" s="79">
        <v>0</v>
      </c>
      <c r="CF93" s="83">
        <v>0</v>
      </c>
      <c r="CG93" s="291">
        <v>-1</v>
      </c>
      <c r="CI93" s="79" t="s">
        <v>363</v>
      </c>
      <c r="CM93" s="79" t="s">
        <v>205</v>
      </c>
      <c r="CO93" s="79" t="s">
        <v>405</v>
      </c>
      <c r="CP93" s="79" t="s">
        <v>452</v>
      </c>
      <c r="CQ93" s="83">
        <v>2</v>
      </c>
      <c r="CR93" s="84">
        <v>13.35</v>
      </c>
      <c r="CS93" s="84">
        <v>4</v>
      </c>
      <c r="CT93" s="83">
        <v>1</v>
      </c>
      <c r="CU93" s="291">
        <v>5</v>
      </c>
      <c r="CW93" s="1" t="s">
        <v>479</v>
      </c>
      <c r="CX93" s="1" t="s">
        <v>489</v>
      </c>
      <c r="CY93" s="1" t="s">
        <v>494</v>
      </c>
      <c r="CZ93" s="233"/>
    </row>
    <row r="94" spans="1:104" x14ac:dyDescent="0.25">
      <c r="A94" s="113" t="s">
        <v>178</v>
      </c>
      <c r="B94" s="291">
        <v>6</v>
      </c>
      <c r="C94" s="114" t="s">
        <v>278</v>
      </c>
      <c r="D94" s="114" t="s">
        <v>248</v>
      </c>
      <c r="E94" s="185">
        <f t="shared" si="1"/>
        <v>3</v>
      </c>
      <c r="F94" s="290">
        <v>5.8</v>
      </c>
      <c r="G94" s="290">
        <v>5.8</v>
      </c>
      <c r="H94" s="290">
        <v>5.7</v>
      </c>
      <c r="I94" s="290">
        <v>5.5</v>
      </c>
      <c r="J94" s="290">
        <v>6.8</v>
      </c>
      <c r="K94" s="290">
        <v>6.8</v>
      </c>
      <c r="L94" s="292">
        <v>6.8</v>
      </c>
      <c r="M94" s="290">
        <v>-1E-4</v>
      </c>
      <c r="N94" s="292">
        <v>11.5</v>
      </c>
      <c r="O94" s="290">
        <v>-1E-4</v>
      </c>
      <c r="P94" s="292">
        <v>6.99</v>
      </c>
      <c r="Q94" s="290">
        <v>-1E-4</v>
      </c>
      <c r="R94" s="292">
        <v>25.29</v>
      </c>
      <c r="S94" s="291">
        <v>6</v>
      </c>
      <c r="U94" s="290">
        <v>8.1</v>
      </c>
      <c r="V94" s="290">
        <v>7.6</v>
      </c>
      <c r="W94" s="290">
        <v>7.3</v>
      </c>
      <c r="X94" s="290">
        <v>7.5</v>
      </c>
      <c r="Y94" s="290">
        <v>9.6999999999999993</v>
      </c>
      <c r="Z94" s="290">
        <v>9.6999999999999993</v>
      </c>
      <c r="AA94" s="292">
        <v>9.6999999999999993</v>
      </c>
      <c r="AB94" s="290">
        <v>3.4</v>
      </c>
      <c r="AC94" s="292">
        <v>15.1</v>
      </c>
      <c r="AD94" s="290">
        <v>-1E-4</v>
      </c>
      <c r="AE94" s="292">
        <v>11.02</v>
      </c>
      <c r="AF94" s="290">
        <v>-1E-4</v>
      </c>
      <c r="AG94" s="292">
        <v>39.22</v>
      </c>
      <c r="AI94" s="293">
        <v>64.510000000000005</v>
      </c>
      <c r="AJ94" s="291">
        <v>6</v>
      </c>
      <c r="AL94" s="290"/>
      <c r="AM94" s="290"/>
      <c r="AN94" s="290"/>
      <c r="AO94" s="290"/>
      <c r="AP94" s="290"/>
      <c r="AQ94" s="290"/>
      <c r="AR94" s="292"/>
      <c r="AS94" s="290"/>
      <c r="AT94" s="292"/>
      <c r="AU94" s="290"/>
      <c r="AV94" s="292"/>
      <c r="AW94" s="290"/>
      <c r="AX94" s="292"/>
      <c r="AZ94" s="292">
        <v>64.510000000000005</v>
      </c>
      <c r="BA94" s="291">
        <v>6</v>
      </c>
      <c r="BC94" s="291">
        <v>-1</v>
      </c>
      <c r="BE94" s="153">
        <v>18.3</v>
      </c>
      <c r="BF94" s="81">
        <v>0</v>
      </c>
      <c r="BG94" s="81">
        <v>11.3</v>
      </c>
      <c r="BH94" s="81">
        <v>-1</v>
      </c>
      <c r="BI94" s="117">
        <v>0</v>
      </c>
      <c r="BJ94" s="79">
        <v>7</v>
      </c>
      <c r="BK94" s="79">
        <v>0</v>
      </c>
      <c r="BL94" s="83">
        <v>0</v>
      </c>
      <c r="BM94" s="291">
        <v>7</v>
      </c>
      <c r="BN94" s="117">
        <v>0</v>
      </c>
      <c r="BO94" s="81">
        <v>28.2</v>
      </c>
      <c r="BP94" s="81">
        <v>0</v>
      </c>
      <c r="BQ94" s="81">
        <v>15</v>
      </c>
      <c r="BR94" s="81">
        <v>-1</v>
      </c>
      <c r="BS94" s="117">
        <v>0</v>
      </c>
      <c r="BT94" s="79">
        <v>11</v>
      </c>
      <c r="BU94" s="79">
        <v>0</v>
      </c>
      <c r="BV94" s="83">
        <v>0</v>
      </c>
      <c r="BW94" s="291">
        <v>-1</v>
      </c>
      <c r="BX94" s="117">
        <v>0</v>
      </c>
      <c r="BY94" s="81">
        <v>0</v>
      </c>
      <c r="BZ94" s="81">
        <v>0</v>
      </c>
      <c r="CA94" s="81">
        <v>0</v>
      </c>
      <c r="CB94" s="81">
        <v>-1</v>
      </c>
      <c r="CC94" s="117">
        <v>0</v>
      </c>
      <c r="CD94" s="79">
        <v>0</v>
      </c>
      <c r="CE94" s="79">
        <v>0</v>
      </c>
      <c r="CF94" s="83">
        <v>0</v>
      </c>
      <c r="CG94" s="291">
        <v>-1</v>
      </c>
      <c r="CM94" s="79" t="s">
        <v>248</v>
      </c>
      <c r="CO94" s="79" t="s">
        <v>405</v>
      </c>
      <c r="CP94" s="79" t="s">
        <v>452</v>
      </c>
      <c r="CQ94" s="83">
        <v>2</v>
      </c>
      <c r="CR94" s="84">
        <v>13.35</v>
      </c>
      <c r="CS94" s="84">
        <v>8</v>
      </c>
      <c r="CT94" s="83">
        <v>1</v>
      </c>
      <c r="CU94" s="291">
        <v>6</v>
      </c>
      <c r="CW94" s="1" t="s">
        <v>479</v>
      </c>
      <c r="CX94" s="1" t="s">
        <v>489</v>
      </c>
      <c r="CY94" s="1" t="s">
        <v>494</v>
      </c>
      <c r="CZ94" s="233"/>
    </row>
    <row r="95" spans="1:104" x14ac:dyDescent="0.25">
      <c r="A95" s="113" t="s">
        <v>178</v>
      </c>
      <c r="B95" s="291">
        <v>7</v>
      </c>
      <c r="C95" s="114" t="s">
        <v>279</v>
      </c>
      <c r="D95" s="114" t="s">
        <v>205</v>
      </c>
      <c r="E95" s="185">
        <f t="shared" si="1"/>
        <v>2</v>
      </c>
      <c r="F95" s="290">
        <v>1.4</v>
      </c>
      <c r="G95" s="290">
        <v>1.3</v>
      </c>
      <c r="H95" s="290">
        <v>1.3</v>
      </c>
      <c r="I95" s="290">
        <v>1.4</v>
      </c>
      <c r="J95" s="290">
        <v>1.7</v>
      </c>
      <c r="K95" s="290">
        <v>1.7</v>
      </c>
      <c r="L95" s="292">
        <v>1.7</v>
      </c>
      <c r="M95" s="290">
        <v>-1E-4</v>
      </c>
      <c r="N95" s="292">
        <v>2.7</v>
      </c>
      <c r="O95" s="290">
        <v>-1E-4</v>
      </c>
      <c r="P95" s="292">
        <v>17.600000000000001</v>
      </c>
      <c r="Q95" s="290">
        <v>-1E-4</v>
      </c>
      <c r="R95" s="292">
        <v>22</v>
      </c>
      <c r="S95" s="291">
        <v>7</v>
      </c>
      <c r="U95" s="290">
        <v>5.6</v>
      </c>
      <c r="V95" s="290">
        <v>5.3</v>
      </c>
      <c r="W95" s="290">
        <v>5.0999999999999996</v>
      </c>
      <c r="X95" s="290">
        <v>5.0999999999999996</v>
      </c>
      <c r="Y95" s="290">
        <v>6.4</v>
      </c>
      <c r="Z95" s="290">
        <v>6.4</v>
      </c>
      <c r="AA95" s="292">
        <v>6.4</v>
      </c>
      <c r="AB95" s="290">
        <v>1.1000000000000001</v>
      </c>
      <c r="AC95" s="292">
        <v>10.4</v>
      </c>
      <c r="AD95" s="290">
        <v>-1E-4</v>
      </c>
      <c r="AE95" s="292">
        <v>6.57</v>
      </c>
      <c r="AF95" s="290">
        <v>-1E-4</v>
      </c>
      <c r="AG95" s="292">
        <v>24.47</v>
      </c>
      <c r="AI95" s="293">
        <v>46.47</v>
      </c>
      <c r="AJ95" s="291">
        <v>7</v>
      </c>
      <c r="AL95" s="290"/>
      <c r="AM95" s="290"/>
      <c r="AN95" s="290"/>
      <c r="AO95" s="290"/>
      <c r="AP95" s="290"/>
      <c r="AQ95" s="290"/>
      <c r="AR95" s="292"/>
      <c r="AS95" s="290"/>
      <c r="AT95" s="292"/>
      <c r="AU95" s="290"/>
      <c r="AV95" s="292"/>
      <c r="AW95" s="290"/>
      <c r="AX95" s="292"/>
      <c r="AZ95" s="292">
        <v>46.47</v>
      </c>
      <c r="BA95" s="291">
        <v>7</v>
      </c>
      <c r="BC95" s="291">
        <v>-1</v>
      </c>
      <c r="BE95" s="153">
        <v>4.4000000000000004</v>
      </c>
      <c r="BF95" s="81">
        <v>0</v>
      </c>
      <c r="BG95" s="81">
        <v>2.6</v>
      </c>
      <c r="BH95" s="81">
        <v>-1</v>
      </c>
      <c r="BI95" s="117">
        <v>0</v>
      </c>
      <c r="BJ95" s="79">
        <v>17.600000000000001</v>
      </c>
      <c r="BK95" s="79">
        <v>0</v>
      </c>
      <c r="BL95" s="83">
        <v>0</v>
      </c>
      <c r="BM95" s="291">
        <v>2</v>
      </c>
      <c r="BN95" s="117">
        <v>0</v>
      </c>
      <c r="BO95" s="81">
        <v>17.899999999999999</v>
      </c>
      <c r="BP95" s="81">
        <v>0</v>
      </c>
      <c r="BQ95" s="81">
        <v>10.4</v>
      </c>
      <c r="BR95" s="81">
        <v>-1</v>
      </c>
      <c r="BS95" s="117">
        <v>0</v>
      </c>
      <c r="BT95" s="79">
        <v>6.6</v>
      </c>
      <c r="BU95" s="79">
        <v>0</v>
      </c>
      <c r="BV95" s="83">
        <v>0</v>
      </c>
      <c r="BW95" s="291">
        <v>7</v>
      </c>
      <c r="BX95" s="117">
        <v>0</v>
      </c>
      <c r="BY95" s="81">
        <v>0</v>
      </c>
      <c r="BZ95" s="81">
        <v>0</v>
      </c>
      <c r="CA95" s="81">
        <v>0</v>
      </c>
      <c r="CB95" s="81">
        <v>-1</v>
      </c>
      <c r="CC95" s="117">
        <v>0</v>
      </c>
      <c r="CD95" s="79">
        <v>0</v>
      </c>
      <c r="CE95" s="79">
        <v>0</v>
      </c>
      <c r="CF95" s="83">
        <v>0</v>
      </c>
      <c r="CG95" s="291">
        <v>-1</v>
      </c>
      <c r="CM95" s="79" t="s">
        <v>205</v>
      </c>
      <c r="CO95" s="79" t="s">
        <v>405</v>
      </c>
      <c r="CP95" s="79" t="s">
        <v>452</v>
      </c>
      <c r="CQ95" s="83">
        <v>2</v>
      </c>
      <c r="CR95" s="84">
        <v>13.35</v>
      </c>
      <c r="CS95" s="84">
        <v>1</v>
      </c>
      <c r="CT95" s="83">
        <v>1</v>
      </c>
      <c r="CU95" s="291">
        <v>7</v>
      </c>
      <c r="CW95" s="1" t="s">
        <v>479</v>
      </c>
      <c r="CX95" s="1" t="s">
        <v>489</v>
      </c>
      <c r="CY95" s="1" t="s">
        <v>494</v>
      </c>
      <c r="CZ95" s="233"/>
    </row>
    <row r="96" spans="1:104" x14ac:dyDescent="0.25">
      <c r="A96" s="113" t="s">
        <v>178</v>
      </c>
      <c r="B96" s="291">
        <v>-1E-4</v>
      </c>
      <c r="C96" s="114" t="s">
        <v>280</v>
      </c>
      <c r="D96" s="114" t="s">
        <v>248</v>
      </c>
      <c r="E96" s="185">
        <f t="shared" si="1"/>
        <v>0</v>
      </c>
      <c r="F96" s="290">
        <v>-1E-4</v>
      </c>
      <c r="G96" s="290">
        <v>-1E-4</v>
      </c>
      <c r="H96" s="290">
        <v>-1E-4</v>
      </c>
      <c r="I96" s="290">
        <v>-1E-4</v>
      </c>
      <c r="J96" s="290">
        <v>-1E-4</v>
      </c>
      <c r="K96" s="290">
        <v>-1E-4</v>
      </c>
      <c r="L96" s="292">
        <v>-1E-4</v>
      </c>
      <c r="M96" s="290">
        <v>-1E-4</v>
      </c>
      <c r="N96" s="292">
        <v>-1E-4</v>
      </c>
      <c r="O96" s="290">
        <v>-1E-4</v>
      </c>
      <c r="P96" s="292">
        <v>-1E-4</v>
      </c>
      <c r="Q96" s="290">
        <v>-1E-4</v>
      </c>
      <c r="R96" s="292">
        <v>-1E-4</v>
      </c>
      <c r="S96" s="291">
        <v>-1E-4</v>
      </c>
      <c r="U96" s="290">
        <v>-1E-4</v>
      </c>
      <c r="V96" s="290">
        <v>-1E-4</v>
      </c>
      <c r="W96" s="290">
        <v>-1E-4</v>
      </c>
      <c r="X96" s="290">
        <v>-1E-4</v>
      </c>
      <c r="Y96" s="290">
        <v>-1E-4</v>
      </c>
      <c r="Z96" s="290">
        <v>-1E-4</v>
      </c>
      <c r="AA96" s="292">
        <v>-1E-4</v>
      </c>
      <c r="AB96" s="290">
        <v>-1E-4</v>
      </c>
      <c r="AC96" s="292">
        <v>-1E-4</v>
      </c>
      <c r="AD96" s="290">
        <v>-1E-4</v>
      </c>
      <c r="AE96" s="292">
        <v>-1E-4</v>
      </c>
      <c r="AF96" s="290">
        <v>-1E-4</v>
      </c>
      <c r="AG96" s="292">
        <v>-1E-4</v>
      </c>
      <c r="AI96" s="293">
        <v>-1E-4</v>
      </c>
      <c r="AJ96" s="291">
        <v>-1E-4</v>
      </c>
      <c r="AL96" s="290"/>
      <c r="AM96" s="290"/>
      <c r="AN96" s="290"/>
      <c r="AO96" s="290"/>
      <c r="AP96" s="290"/>
      <c r="AQ96" s="290"/>
      <c r="AR96" s="292"/>
      <c r="AS96" s="290"/>
      <c r="AT96" s="292"/>
      <c r="AU96" s="290"/>
      <c r="AV96" s="292"/>
      <c r="AW96" s="290"/>
      <c r="AX96" s="292"/>
      <c r="AZ96" s="292">
        <v>-1E-4</v>
      </c>
      <c r="BA96" s="291">
        <v>-1E-4</v>
      </c>
      <c r="BC96" s="291">
        <v>-1</v>
      </c>
      <c r="BE96" s="153">
        <v>0</v>
      </c>
      <c r="BF96" s="81">
        <v>0</v>
      </c>
      <c r="BG96" s="81">
        <v>0</v>
      </c>
      <c r="BH96" s="81">
        <v>-1</v>
      </c>
      <c r="BI96" s="117">
        <v>0</v>
      </c>
      <c r="BJ96" s="79">
        <v>0</v>
      </c>
      <c r="BK96" s="79">
        <v>0</v>
      </c>
      <c r="BL96" s="83">
        <v>0</v>
      </c>
      <c r="BM96" s="291">
        <v>-1</v>
      </c>
      <c r="BN96" s="117">
        <v>0</v>
      </c>
      <c r="BO96" s="81">
        <v>0</v>
      </c>
      <c r="BP96" s="81">
        <v>0</v>
      </c>
      <c r="BQ96" s="81">
        <v>0</v>
      </c>
      <c r="BR96" s="81">
        <v>-1</v>
      </c>
      <c r="BS96" s="117">
        <v>0</v>
      </c>
      <c r="BT96" s="79">
        <v>0</v>
      </c>
      <c r="BU96" s="79">
        <v>0</v>
      </c>
      <c r="BV96" s="83">
        <v>0</v>
      </c>
      <c r="BW96" s="291">
        <v>-1</v>
      </c>
      <c r="BX96" s="117">
        <v>0</v>
      </c>
      <c r="BY96" s="81">
        <v>0</v>
      </c>
      <c r="BZ96" s="81">
        <v>0</v>
      </c>
      <c r="CA96" s="81">
        <v>0</v>
      </c>
      <c r="CB96" s="81">
        <v>-1</v>
      </c>
      <c r="CC96" s="117">
        <v>0</v>
      </c>
      <c r="CD96" s="79">
        <v>0</v>
      </c>
      <c r="CE96" s="79">
        <v>0</v>
      </c>
      <c r="CF96" s="83">
        <v>0</v>
      </c>
      <c r="CG96" s="291">
        <v>-1</v>
      </c>
      <c r="CM96" s="79" t="s">
        <v>248</v>
      </c>
      <c r="CO96" s="79" t="s">
        <v>405</v>
      </c>
      <c r="CP96" s="79" t="s">
        <v>452</v>
      </c>
      <c r="CQ96" s="83">
        <v>2</v>
      </c>
      <c r="CR96" s="84">
        <v>13.35</v>
      </c>
      <c r="CS96" s="84">
        <v>2</v>
      </c>
      <c r="CT96" s="83">
        <v>1</v>
      </c>
      <c r="CU96" s="291">
        <v>-1</v>
      </c>
      <c r="CW96" s="1" t="s">
        <v>479</v>
      </c>
      <c r="CX96" s="1" t="s">
        <v>489</v>
      </c>
      <c r="CY96" s="1" t="s">
        <v>494</v>
      </c>
      <c r="CZ96" s="233"/>
    </row>
    <row r="97" spans="1:104" x14ac:dyDescent="0.25">
      <c r="B97" s="291"/>
      <c r="F97" s="290"/>
      <c r="G97" s="290"/>
      <c r="H97" s="290"/>
      <c r="I97" s="290"/>
      <c r="J97" s="290"/>
      <c r="K97" s="290"/>
      <c r="L97" s="292"/>
      <c r="M97" s="290"/>
      <c r="N97" s="292"/>
      <c r="O97" s="290"/>
      <c r="P97" s="292"/>
      <c r="Q97" s="290"/>
      <c r="R97" s="292"/>
      <c r="S97" s="291"/>
      <c r="U97" s="290"/>
      <c r="V97" s="290"/>
      <c r="W97" s="290"/>
      <c r="X97" s="290"/>
      <c r="Y97" s="290"/>
      <c r="Z97" s="290"/>
      <c r="AA97" s="292"/>
      <c r="AB97" s="290"/>
      <c r="AC97" s="292"/>
      <c r="AD97" s="290"/>
      <c r="AE97" s="292"/>
      <c r="AF97" s="290"/>
      <c r="AG97" s="292"/>
      <c r="AI97" s="293"/>
      <c r="AJ97" s="291"/>
      <c r="AL97" s="290"/>
      <c r="AM97" s="290"/>
      <c r="AN97" s="290"/>
      <c r="AO97" s="290"/>
      <c r="AP97" s="290"/>
      <c r="AQ97" s="290"/>
      <c r="AR97" s="292"/>
      <c r="AS97" s="290"/>
      <c r="AT97" s="292"/>
      <c r="AU97" s="290"/>
      <c r="AV97" s="292"/>
      <c r="AW97" s="290"/>
      <c r="AX97" s="292"/>
      <c r="AZ97" s="292"/>
      <c r="BA97" s="291"/>
      <c r="BC97" s="291"/>
      <c r="BM97" s="291"/>
      <c r="BW97" s="291"/>
      <c r="CG97" s="291"/>
      <c r="CU97" s="291"/>
      <c r="CZ97" s="233"/>
    </row>
    <row r="98" spans="1:104" s="341" customFormat="1" x14ac:dyDescent="0.25">
      <c r="A98" s="333" t="s">
        <v>179</v>
      </c>
      <c r="B98" s="334">
        <v>1</v>
      </c>
      <c r="C98" s="335" t="s">
        <v>281</v>
      </c>
      <c r="D98" s="335" t="s">
        <v>205</v>
      </c>
      <c r="E98" s="336">
        <f t="shared" si="1"/>
        <v>8</v>
      </c>
      <c r="F98" s="337">
        <v>7.4</v>
      </c>
      <c r="G98" s="337">
        <v>7.8</v>
      </c>
      <c r="H98" s="337">
        <v>7.5</v>
      </c>
      <c r="I98" s="337">
        <v>7.9</v>
      </c>
      <c r="J98" s="337">
        <v>9.1999999999999993</v>
      </c>
      <c r="K98" s="337">
        <v>9.1999999999999993</v>
      </c>
      <c r="L98" s="338">
        <v>9.1999999999999993</v>
      </c>
      <c r="M98" s="337">
        <v>-1E-4</v>
      </c>
      <c r="N98" s="338">
        <v>15.3</v>
      </c>
      <c r="O98" s="337">
        <v>-1E-4</v>
      </c>
      <c r="P98" s="338">
        <v>11.73</v>
      </c>
      <c r="Q98" s="337">
        <v>-1E-4</v>
      </c>
      <c r="R98" s="338">
        <v>36.229999999999997</v>
      </c>
      <c r="S98" s="334">
        <v>1</v>
      </c>
      <c r="T98" s="339"/>
      <c r="U98" s="337">
        <v>7.5</v>
      </c>
      <c r="V98" s="337">
        <v>7.8</v>
      </c>
      <c r="W98" s="337">
        <v>8.1</v>
      </c>
      <c r="X98" s="337">
        <v>8</v>
      </c>
      <c r="Y98" s="337">
        <v>10</v>
      </c>
      <c r="Z98" s="337">
        <v>10</v>
      </c>
      <c r="AA98" s="338">
        <v>10</v>
      </c>
      <c r="AB98" s="337">
        <v>3.3</v>
      </c>
      <c r="AC98" s="338">
        <v>15.8</v>
      </c>
      <c r="AD98" s="337">
        <v>-1E-4</v>
      </c>
      <c r="AE98" s="338">
        <v>12.04</v>
      </c>
      <c r="AF98" s="337">
        <v>-1E-4</v>
      </c>
      <c r="AG98" s="338">
        <v>41.14</v>
      </c>
      <c r="AH98" s="339"/>
      <c r="AI98" s="340">
        <v>77.37</v>
      </c>
      <c r="AJ98" s="334">
        <v>1</v>
      </c>
      <c r="AL98" s="337"/>
      <c r="AM98" s="337"/>
      <c r="AN98" s="337"/>
      <c r="AO98" s="337"/>
      <c r="AP98" s="337"/>
      <c r="AQ98" s="337"/>
      <c r="AR98" s="338"/>
      <c r="AS98" s="337"/>
      <c r="AT98" s="338"/>
      <c r="AU98" s="337"/>
      <c r="AV98" s="338"/>
      <c r="AW98" s="337"/>
      <c r="AX98" s="338"/>
      <c r="AZ98" s="338">
        <v>77.37</v>
      </c>
      <c r="BA98" s="334">
        <v>1</v>
      </c>
      <c r="BC98" s="334">
        <v>-1</v>
      </c>
      <c r="BD98" s="342"/>
      <c r="BE98" s="343">
        <v>24.5</v>
      </c>
      <c r="BF98" s="343">
        <v>0</v>
      </c>
      <c r="BG98" s="343">
        <v>15</v>
      </c>
      <c r="BH98" s="343">
        <v>-1</v>
      </c>
      <c r="BI98" s="344">
        <v>0</v>
      </c>
      <c r="BJ98" s="341">
        <v>11.7</v>
      </c>
      <c r="BK98" s="341">
        <v>0</v>
      </c>
      <c r="BL98" s="342">
        <v>0</v>
      </c>
      <c r="BM98" s="334">
        <v>-1</v>
      </c>
      <c r="BN98" s="344">
        <v>0</v>
      </c>
      <c r="BO98" s="343">
        <v>29.1</v>
      </c>
      <c r="BP98" s="343">
        <v>0</v>
      </c>
      <c r="BQ98" s="343">
        <v>15.5</v>
      </c>
      <c r="BR98" s="343">
        <v>-1</v>
      </c>
      <c r="BS98" s="344">
        <v>0</v>
      </c>
      <c r="BT98" s="341">
        <v>12</v>
      </c>
      <c r="BU98" s="341">
        <v>0</v>
      </c>
      <c r="BV98" s="342">
        <v>0</v>
      </c>
      <c r="BW98" s="334">
        <v>-1</v>
      </c>
      <c r="BX98" s="344">
        <v>0</v>
      </c>
      <c r="BY98" s="343">
        <v>0</v>
      </c>
      <c r="BZ98" s="343">
        <v>0</v>
      </c>
      <c r="CA98" s="343">
        <v>0</v>
      </c>
      <c r="CB98" s="343">
        <v>-1</v>
      </c>
      <c r="CC98" s="344">
        <v>0</v>
      </c>
      <c r="CD98" s="341">
        <v>0</v>
      </c>
      <c r="CE98" s="341">
        <v>0</v>
      </c>
      <c r="CF98" s="342">
        <v>0</v>
      </c>
      <c r="CG98" s="334">
        <v>-1</v>
      </c>
      <c r="CI98" s="341" t="s">
        <v>363</v>
      </c>
      <c r="CM98" s="341" t="s">
        <v>205</v>
      </c>
      <c r="CO98" s="341" t="s">
        <v>406</v>
      </c>
      <c r="CP98" s="341" t="s">
        <v>453</v>
      </c>
      <c r="CQ98" s="342">
        <v>1</v>
      </c>
      <c r="CR98" s="345">
        <v>12.3</v>
      </c>
      <c r="CS98" s="345">
        <v>1</v>
      </c>
      <c r="CT98" s="342">
        <v>1</v>
      </c>
      <c r="CU98" s="334">
        <v>1</v>
      </c>
      <c r="CV98" s="346"/>
      <c r="CW98" s="346" t="s">
        <v>476</v>
      </c>
      <c r="CX98" s="346" t="s">
        <v>486</v>
      </c>
      <c r="CY98" s="346" t="s">
        <v>496</v>
      </c>
      <c r="CZ98" s="347"/>
    </row>
    <row r="99" spans="1:104" x14ac:dyDescent="0.25">
      <c r="B99" s="291"/>
      <c r="F99" s="290"/>
      <c r="G99" s="290"/>
      <c r="H99" s="290"/>
      <c r="I99" s="290"/>
      <c r="J99" s="290"/>
      <c r="K99" s="290"/>
      <c r="L99" s="292"/>
      <c r="M99" s="290"/>
      <c r="N99" s="292"/>
      <c r="O99" s="290"/>
      <c r="P99" s="292"/>
      <c r="Q99" s="290"/>
      <c r="R99" s="292"/>
      <c r="S99" s="291"/>
      <c r="U99" s="290"/>
      <c r="V99" s="290"/>
      <c r="W99" s="290"/>
      <c r="X99" s="290"/>
      <c r="Y99" s="290"/>
      <c r="Z99" s="290"/>
      <c r="AA99" s="292"/>
      <c r="AB99" s="290"/>
      <c r="AC99" s="292"/>
      <c r="AD99" s="290"/>
      <c r="AE99" s="292"/>
      <c r="AF99" s="290"/>
      <c r="AG99" s="292"/>
      <c r="AI99" s="293"/>
      <c r="AJ99" s="291"/>
      <c r="AL99" s="290"/>
      <c r="AM99" s="290"/>
      <c r="AN99" s="290"/>
      <c r="AO99" s="290"/>
      <c r="AP99" s="290"/>
      <c r="AQ99" s="290"/>
      <c r="AR99" s="292"/>
      <c r="AS99" s="290"/>
      <c r="AT99" s="292"/>
      <c r="AU99" s="290"/>
      <c r="AV99" s="292"/>
      <c r="AW99" s="290"/>
      <c r="AX99" s="292"/>
      <c r="AZ99" s="292"/>
      <c r="BA99" s="291"/>
      <c r="BC99" s="291"/>
      <c r="BM99" s="291"/>
      <c r="BW99" s="291"/>
      <c r="CG99" s="291"/>
      <c r="CU99" s="291"/>
      <c r="CZ99" s="233"/>
    </row>
    <row r="100" spans="1:104" s="341" customFormat="1" x14ac:dyDescent="0.25">
      <c r="A100" s="333" t="s">
        <v>180</v>
      </c>
      <c r="B100" s="334">
        <v>1</v>
      </c>
      <c r="C100" s="335" t="s">
        <v>282</v>
      </c>
      <c r="D100" s="335" t="s">
        <v>210</v>
      </c>
      <c r="E100" s="336">
        <f t="shared" si="1"/>
        <v>8</v>
      </c>
      <c r="F100" s="337">
        <v>6.8</v>
      </c>
      <c r="G100" s="337">
        <v>7.3</v>
      </c>
      <c r="H100" s="337">
        <v>7</v>
      </c>
      <c r="I100" s="337">
        <v>7.1</v>
      </c>
      <c r="J100" s="337">
        <v>9.6</v>
      </c>
      <c r="K100" s="337">
        <v>9.6</v>
      </c>
      <c r="L100" s="338">
        <v>9.6</v>
      </c>
      <c r="M100" s="337">
        <v>-1E-4</v>
      </c>
      <c r="N100" s="338">
        <v>14.1</v>
      </c>
      <c r="O100" s="337">
        <v>-1E-4</v>
      </c>
      <c r="P100" s="338">
        <v>9.9499999999999993</v>
      </c>
      <c r="Q100" s="337">
        <v>-1E-4</v>
      </c>
      <c r="R100" s="338">
        <v>33.65</v>
      </c>
      <c r="S100" s="334">
        <v>1</v>
      </c>
      <c r="T100" s="339"/>
      <c r="U100" s="337">
        <v>6.9</v>
      </c>
      <c r="V100" s="337">
        <v>7.3</v>
      </c>
      <c r="W100" s="337">
        <v>6.8</v>
      </c>
      <c r="X100" s="337">
        <v>6.9</v>
      </c>
      <c r="Y100" s="337">
        <v>9.9</v>
      </c>
      <c r="Z100" s="337">
        <v>9.9</v>
      </c>
      <c r="AA100" s="338">
        <v>9.9</v>
      </c>
      <c r="AB100" s="337">
        <v>4.3</v>
      </c>
      <c r="AC100" s="338">
        <v>13.8</v>
      </c>
      <c r="AD100" s="337">
        <v>-1E-4</v>
      </c>
      <c r="AE100" s="338">
        <v>9.41</v>
      </c>
      <c r="AF100" s="337">
        <v>-1E-4</v>
      </c>
      <c r="AG100" s="338">
        <v>37.409999999999997</v>
      </c>
      <c r="AH100" s="339"/>
      <c r="AI100" s="340">
        <v>71.06</v>
      </c>
      <c r="AJ100" s="334">
        <v>1</v>
      </c>
      <c r="AL100" s="337"/>
      <c r="AM100" s="337"/>
      <c r="AN100" s="337"/>
      <c r="AO100" s="337"/>
      <c r="AP100" s="337"/>
      <c r="AQ100" s="337"/>
      <c r="AR100" s="338"/>
      <c r="AS100" s="337"/>
      <c r="AT100" s="338"/>
      <c r="AU100" s="337"/>
      <c r="AV100" s="338"/>
      <c r="AW100" s="337"/>
      <c r="AX100" s="338"/>
      <c r="AZ100" s="338">
        <v>71.06</v>
      </c>
      <c r="BA100" s="334">
        <v>1</v>
      </c>
      <c r="BC100" s="334">
        <v>-1</v>
      </c>
      <c r="BD100" s="342"/>
      <c r="BE100" s="343">
        <v>23.7</v>
      </c>
      <c r="BF100" s="343">
        <v>0</v>
      </c>
      <c r="BG100" s="343">
        <v>14</v>
      </c>
      <c r="BH100" s="343">
        <v>-1</v>
      </c>
      <c r="BI100" s="344">
        <v>0</v>
      </c>
      <c r="BJ100" s="341">
        <v>10</v>
      </c>
      <c r="BK100" s="341">
        <v>0</v>
      </c>
      <c r="BL100" s="342">
        <v>0</v>
      </c>
      <c r="BM100" s="334">
        <v>-1</v>
      </c>
      <c r="BN100" s="344">
        <v>0</v>
      </c>
      <c r="BO100" s="343">
        <v>28</v>
      </c>
      <c r="BP100" s="343">
        <v>0</v>
      </c>
      <c r="BQ100" s="343">
        <v>13.9</v>
      </c>
      <c r="BR100" s="343">
        <v>-1</v>
      </c>
      <c r="BS100" s="344">
        <v>0</v>
      </c>
      <c r="BT100" s="341">
        <v>9.4</v>
      </c>
      <c r="BU100" s="341">
        <v>0</v>
      </c>
      <c r="BV100" s="342">
        <v>0</v>
      </c>
      <c r="BW100" s="334">
        <v>-1</v>
      </c>
      <c r="BX100" s="344">
        <v>0</v>
      </c>
      <c r="BY100" s="343">
        <v>0</v>
      </c>
      <c r="BZ100" s="343">
        <v>0</v>
      </c>
      <c r="CA100" s="343">
        <v>0</v>
      </c>
      <c r="CB100" s="343">
        <v>-1</v>
      </c>
      <c r="CC100" s="344">
        <v>0</v>
      </c>
      <c r="CD100" s="341">
        <v>0</v>
      </c>
      <c r="CE100" s="341">
        <v>0</v>
      </c>
      <c r="CF100" s="342">
        <v>0</v>
      </c>
      <c r="CG100" s="334">
        <v>-1</v>
      </c>
      <c r="CI100" s="341" t="s">
        <v>363</v>
      </c>
      <c r="CM100" s="341" t="s">
        <v>210</v>
      </c>
      <c r="CO100" s="341" t="s">
        <v>407</v>
      </c>
      <c r="CP100" s="341" t="s">
        <v>454</v>
      </c>
      <c r="CQ100" s="342">
        <v>1</v>
      </c>
      <c r="CR100" s="345">
        <v>12.3</v>
      </c>
      <c r="CS100" s="345">
        <v>1</v>
      </c>
      <c r="CT100" s="342">
        <v>1</v>
      </c>
      <c r="CU100" s="334">
        <v>1</v>
      </c>
      <c r="CV100" s="346"/>
      <c r="CW100" s="346" t="s">
        <v>476</v>
      </c>
      <c r="CX100" s="346" t="s">
        <v>492</v>
      </c>
      <c r="CY100" s="346" t="s">
        <v>496</v>
      </c>
      <c r="CZ100" s="347"/>
    </row>
    <row r="101" spans="1:104" x14ac:dyDescent="0.25">
      <c r="B101" s="291"/>
      <c r="F101" s="290"/>
      <c r="G101" s="290"/>
      <c r="H101" s="290"/>
      <c r="I101" s="290"/>
      <c r="J101" s="290"/>
      <c r="K101" s="290"/>
      <c r="L101" s="292"/>
      <c r="M101" s="290"/>
      <c r="N101" s="292"/>
      <c r="O101" s="290"/>
      <c r="P101" s="292"/>
      <c r="Q101" s="290"/>
      <c r="R101" s="292"/>
      <c r="S101" s="291"/>
      <c r="U101" s="290"/>
      <c r="V101" s="290"/>
      <c r="W101" s="290"/>
      <c r="X101" s="290"/>
      <c r="Y101" s="290"/>
      <c r="Z101" s="290"/>
      <c r="AA101" s="292"/>
      <c r="AB101" s="290"/>
      <c r="AC101" s="292"/>
      <c r="AD101" s="290"/>
      <c r="AE101" s="292"/>
      <c r="AF101" s="290"/>
      <c r="AG101" s="292"/>
      <c r="AI101" s="293"/>
      <c r="AJ101" s="291"/>
      <c r="AL101" s="290"/>
      <c r="AM101" s="290"/>
      <c r="AN101" s="290"/>
      <c r="AO101" s="290"/>
      <c r="AP101" s="290"/>
      <c r="AQ101" s="290"/>
      <c r="AR101" s="292"/>
      <c r="AS101" s="290"/>
      <c r="AT101" s="292"/>
      <c r="AU101" s="290"/>
      <c r="AV101" s="292"/>
      <c r="AW101" s="290"/>
      <c r="AX101" s="292"/>
      <c r="AZ101" s="292"/>
      <c r="BA101" s="291"/>
      <c r="BC101" s="291"/>
      <c r="BM101" s="291"/>
      <c r="BW101" s="291"/>
      <c r="CG101" s="291"/>
      <c r="CU101" s="291"/>
      <c r="CZ101" s="233"/>
    </row>
    <row r="102" spans="1:104" s="341" customFormat="1" x14ac:dyDescent="0.25">
      <c r="A102" s="333" t="s">
        <v>181</v>
      </c>
      <c r="B102" s="334">
        <v>1</v>
      </c>
      <c r="C102" s="335" t="s">
        <v>283</v>
      </c>
      <c r="D102" s="335" t="s">
        <v>210</v>
      </c>
      <c r="E102" s="336">
        <f t="shared" si="1"/>
        <v>8</v>
      </c>
      <c r="F102" s="337">
        <v>6.6</v>
      </c>
      <c r="G102" s="337">
        <v>6.8</v>
      </c>
      <c r="H102" s="337">
        <v>6.9</v>
      </c>
      <c r="I102" s="337">
        <v>6.8</v>
      </c>
      <c r="J102" s="337">
        <v>9.4</v>
      </c>
      <c r="K102" s="337">
        <v>9.4</v>
      </c>
      <c r="L102" s="338">
        <v>9.4</v>
      </c>
      <c r="M102" s="337">
        <v>-1E-4</v>
      </c>
      <c r="N102" s="338">
        <v>13.6</v>
      </c>
      <c r="O102" s="337">
        <v>-1E-4</v>
      </c>
      <c r="P102" s="338">
        <v>12.16</v>
      </c>
      <c r="Q102" s="337">
        <v>-1E-4</v>
      </c>
      <c r="R102" s="338">
        <v>35.159999999999997</v>
      </c>
      <c r="S102" s="334">
        <v>2</v>
      </c>
      <c r="T102" s="339"/>
      <c r="U102" s="337">
        <v>6.8</v>
      </c>
      <c r="V102" s="337">
        <v>6.5</v>
      </c>
      <c r="W102" s="337">
        <v>7.1</v>
      </c>
      <c r="X102" s="337">
        <v>6.6</v>
      </c>
      <c r="Y102" s="337">
        <v>9.5</v>
      </c>
      <c r="Z102" s="337">
        <v>9.5</v>
      </c>
      <c r="AA102" s="338">
        <v>9.5</v>
      </c>
      <c r="AB102" s="337">
        <v>4.2</v>
      </c>
      <c r="AC102" s="338">
        <v>13.4</v>
      </c>
      <c r="AD102" s="337">
        <v>-1E-4</v>
      </c>
      <c r="AE102" s="338">
        <v>12.18</v>
      </c>
      <c r="AF102" s="337">
        <v>-1E-4</v>
      </c>
      <c r="AG102" s="338">
        <v>39.28</v>
      </c>
      <c r="AH102" s="339"/>
      <c r="AI102" s="340">
        <v>74.44</v>
      </c>
      <c r="AJ102" s="334">
        <v>1</v>
      </c>
      <c r="AL102" s="337"/>
      <c r="AM102" s="337"/>
      <c r="AN102" s="337"/>
      <c r="AO102" s="337"/>
      <c r="AP102" s="337"/>
      <c r="AQ102" s="337"/>
      <c r="AR102" s="338"/>
      <c r="AS102" s="337"/>
      <c r="AT102" s="338"/>
      <c r="AU102" s="337"/>
      <c r="AV102" s="338"/>
      <c r="AW102" s="337"/>
      <c r="AX102" s="338"/>
      <c r="AZ102" s="338">
        <v>74.44</v>
      </c>
      <c r="BA102" s="334">
        <v>1</v>
      </c>
      <c r="BC102" s="334">
        <v>-1</v>
      </c>
      <c r="BD102" s="342"/>
      <c r="BE102" s="343">
        <v>23</v>
      </c>
      <c r="BF102" s="343">
        <v>0</v>
      </c>
      <c r="BG102" s="343">
        <v>13.7</v>
      </c>
      <c r="BH102" s="343">
        <v>-1</v>
      </c>
      <c r="BI102" s="344">
        <v>0</v>
      </c>
      <c r="BJ102" s="341">
        <v>12.2</v>
      </c>
      <c r="BK102" s="341">
        <v>0</v>
      </c>
      <c r="BL102" s="342">
        <v>0</v>
      </c>
      <c r="BM102" s="334">
        <v>-1</v>
      </c>
      <c r="BN102" s="344">
        <v>0</v>
      </c>
      <c r="BO102" s="343">
        <v>27.1</v>
      </c>
      <c r="BP102" s="343">
        <v>0</v>
      </c>
      <c r="BQ102" s="343">
        <v>13.6</v>
      </c>
      <c r="BR102" s="343">
        <v>-1</v>
      </c>
      <c r="BS102" s="344">
        <v>0</v>
      </c>
      <c r="BT102" s="341">
        <v>12.2</v>
      </c>
      <c r="BU102" s="341">
        <v>0</v>
      </c>
      <c r="BV102" s="342">
        <v>0</v>
      </c>
      <c r="BW102" s="334">
        <v>-1</v>
      </c>
      <c r="BX102" s="344">
        <v>0</v>
      </c>
      <c r="BY102" s="343">
        <v>0</v>
      </c>
      <c r="BZ102" s="343">
        <v>0</v>
      </c>
      <c r="CA102" s="343">
        <v>0</v>
      </c>
      <c r="CB102" s="343">
        <v>-1</v>
      </c>
      <c r="CC102" s="344">
        <v>0</v>
      </c>
      <c r="CD102" s="341">
        <v>0</v>
      </c>
      <c r="CE102" s="341">
        <v>0</v>
      </c>
      <c r="CF102" s="342">
        <v>0</v>
      </c>
      <c r="CG102" s="334">
        <v>-1</v>
      </c>
      <c r="CI102" s="341" t="s">
        <v>363</v>
      </c>
      <c r="CM102" s="341" t="s">
        <v>210</v>
      </c>
      <c r="CO102" s="341" t="s">
        <v>408</v>
      </c>
      <c r="CP102" s="341" t="s">
        <v>455</v>
      </c>
      <c r="CQ102" s="342">
        <v>1</v>
      </c>
      <c r="CR102" s="345">
        <v>9.4</v>
      </c>
      <c r="CS102" s="345">
        <v>1</v>
      </c>
      <c r="CT102" s="342">
        <v>1</v>
      </c>
      <c r="CU102" s="334">
        <v>1</v>
      </c>
      <c r="CV102" s="346"/>
      <c r="CW102" s="346" t="s">
        <v>476</v>
      </c>
      <c r="CX102" s="346" t="s">
        <v>481</v>
      </c>
      <c r="CY102" s="346" t="s">
        <v>496</v>
      </c>
      <c r="CZ102" s="347"/>
    </row>
    <row r="103" spans="1:104" s="341" customFormat="1" x14ac:dyDescent="0.25">
      <c r="A103" s="333" t="s">
        <v>181</v>
      </c>
      <c r="B103" s="334">
        <v>2</v>
      </c>
      <c r="C103" s="335" t="s">
        <v>284</v>
      </c>
      <c r="D103" s="335" t="s">
        <v>245</v>
      </c>
      <c r="E103" s="336">
        <f t="shared" si="1"/>
        <v>7</v>
      </c>
      <c r="F103" s="337">
        <v>6.2</v>
      </c>
      <c r="G103" s="337">
        <v>6.5</v>
      </c>
      <c r="H103" s="337">
        <v>6</v>
      </c>
      <c r="I103" s="337">
        <v>6.2</v>
      </c>
      <c r="J103" s="337">
        <v>9.9</v>
      </c>
      <c r="K103" s="337">
        <v>9.9</v>
      </c>
      <c r="L103" s="338">
        <v>9.9</v>
      </c>
      <c r="M103" s="337">
        <v>-1E-4</v>
      </c>
      <c r="N103" s="338">
        <v>12.4</v>
      </c>
      <c r="O103" s="337">
        <v>-1E-4</v>
      </c>
      <c r="P103" s="338">
        <v>13.03</v>
      </c>
      <c r="Q103" s="337">
        <v>-1E-4</v>
      </c>
      <c r="R103" s="338">
        <v>35.33</v>
      </c>
      <c r="S103" s="334">
        <v>1</v>
      </c>
      <c r="T103" s="339"/>
      <c r="U103" s="337">
        <v>5.4</v>
      </c>
      <c r="V103" s="337">
        <v>5.7</v>
      </c>
      <c r="W103" s="337">
        <v>5.5</v>
      </c>
      <c r="X103" s="337">
        <v>5.3</v>
      </c>
      <c r="Y103" s="337">
        <v>8.5</v>
      </c>
      <c r="Z103" s="337">
        <v>8.5</v>
      </c>
      <c r="AA103" s="338">
        <v>8.5</v>
      </c>
      <c r="AB103" s="337">
        <v>2.7</v>
      </c>
      <c r="AC103" s="338">
        <v>10.9</v>
      </c>
      <c r="AD103" s="337">
        <v>-1E-4</v>
      </c>
      <c r="AE103" s="338">
        <v>11.7</v>
      </c>
      <c r="AF103" s="337">
        <v>-1E-4</v>
      </c>
      <c r="AG103" s="338">
        <v>33.799999999999997</v>
      </c>
      <c r="AH103" s="339"/>
      <c r="AI103" s="340">
        <v>69.13</v>
      </c>
      <c r="AJ103" s="334">
        <v>2</v>
      </c>
      <c r="AL103" s="337"/>
      <c r="AM103" s="337"/>
      <c r="AN103" s="337"/>
      <c r="AO103" s="337"/>
      <c r="AP103" s="337"/>
      <c r="AQ103" s="337"/>
      <c r="AR103" s="338"/>
      <c r="AS103" s="337"/>
      <c r="AT103" s="338"/>
      <c r="AU103" s="337"/>
      <c r="AV103" s="338"/>
      <c r="AW103" s="337"/>
      <c r="AX103" s="338"/>
      <c r="AZ103" s="338">
        <v>69.13</v>
      </c>
      <c r="BA103" s="334">
        <v>2</v>
      </c>
      <c r="BC103" s="334">
        <v>-1</v>
      </c>
      <c r="BD103" s="342"/>
      <c r="BE103" s="343">
        <v>22.3</v>
      </c>
      <c r="BF103" s="343">
        <v>0</v>
      </c>
      <c r="BG103" s="343">
        <v>12.7</v>
      </c>
      <c r="BH103" s="343">
        <v>-1</v>
      </c>
      <c r="BI103" s="344">
        <v>0</v>
      </c>
      <c r="BJ103" s="341">
        <v>13</v>
      </c>
      <c r="BK103" s="341">
        <v>0</v>
      </c>
      <c r="BL103" s="342">
        <v>0</v>
      </c>
      <c r="BM103" s="334">
        <v>-1</v>
      </c>
      <c r="BN103" s="344">
        <v>0</v>
      </c>
      <c r="BO103" s="343">
        <v>22.1</v>
      </c>
      <c r="BP103" s="343">
        <v>0</v>
      </c>
      <c r="BQ103" s="343">
        <v>10.9</v>
      </c>
      <c r="BR103" s="343">
        <v>-1</v>
      </c>
      <c r="BS103" s="344">
        <v>0</v>
      </c>
      <c r="BT103" s="341">
        <v>11.7</v>
      </c>
      <c r="BU103" s="341">
        <v>0</v>
      </c>
      <c r="BV103" s="342">
        <v>0</v>
      </c>
      <c r="BW103" s="334">
        <v>9</v>
      </c>
      <c r="BX103" s="344">
        <v>0</v>
      </c>
      <c r="BY103" s="343">
        <v>0</v>
      </c>
      <c r="BZ103" s="343">
        <v>0</v>
      </c>
      <c r="CA103" s="343">
        <v>0</v>
      </c>
      <c r="CB103" s="343">
        <v>-1</v>
      </c>
      <c r="CC103" s="344">
        <v>0</v>
      </c>
      <c r="CD103" s="341">
        <v>0</v>
      </c>
      <c r="CE103" s="341">
        <v>0</v>
      </c>
      <c r="CF103" s="342">
        <v>0</v>
      </c>
      <c r="CG103" s="334">
        <v>-1</v>
      </c>
      <c r="CM103" s="341" t="s">
        <v>245</v>
      </c>
      <c r="CO103" s="341" t="s">
        <v>408</v>
      </c>
      <c r="CP103" s="341" t="s">
        <v>455</v>
      </c>
      <c r="CQ103" s="342">
        <v>1</v>
      </c>
      <c r="CR103" s="345">
        <v>9.4</v>
      </c>
      <c r="CS103" s="345">
        <v>2</v>
      </c>
      <c r="CT103" s="342">
        <v>1</v>
      </c>
      <c r="CU103" s="334">
        <v>2</v>
      </c>
      <c r="CV103" s="346"/>
      <c r="CW103" s="346" t="s">
        <v>476</v>
      </c>
      <c r="CX103" s="346" t="s">
        <v>481</v>
      </c>
      <c r="CY103" s="346" t="s">
        <v>496</v>
      </c>
      <c r="CZ103" s="347"/>
    </row>
    <row r="104" spans="1:104" x14ac:dyDescent="0.25">
      <c r="B104" s="291"/>
      <c r="F104" s="290"/>
      <c r="G104" s="290"/>
      <c r="H104" s="290"/>
      <c r="I104" s="290"/>
      <c r="J104" s="290"/>
      <c r="K104" s="290"/>
      <c r="L104" s="292"/>
      <c r="M104" s="290"/>
      <c r="N104" s="292"/>
      <c r="O104" s="290"/>
      <c r="P104" s="292"/>
      <c r="Q104" s="290"/>
      <c r="R104" s="292"/>
      <c r="S104" s="291"/>
      <c r="U104" s="290"/>
      <c r="V104" s="290"/>
      <c r="W104" s="290"/>
      <c r="X104" s="290"/>
      <c r="Y104" s="290"/>
      <c r="Z104" s="290"/>
      <c r="AA104" s="292"/>
      <c r="AB104" s="290"/>
      <c r="AC104" s="292"/>
      <c r="AD104" s="290"/>
      <c r="AE104" s="292"/>
      <c r="AF104" s="290"/>
      <c r="AG104" s="292"/>
      <c r="AI104" s="293"/>
      <c r="AJ104" s="291"/>
      <c r="AL104" s="290"/>
      <c r="AM104" s="290"/>
      <c r="AN104" s="290"/>
      <c r="AO104" s="290"/>
      <c r="AP104" s="290"/>
      <c r="AQ104" s="290"/>
      <c r="AR104" s="292"/>
      <c r="AS104" s="290"/>
      <c r="AT104" s="292"/>
      <c r="AU104" s="290"/>
      <c r="AV104" s="292"/>
      <c r="AW104" s="290"/>
      <c r="AX104" s="292"/>
      <c r="AZ104" s="292"/>
      <c r="BA104" s="291"/>
      <c r="BC104" s="291"/>
      <c r="BM104" s="291"/>
      <c r="BW104" s="291"/>
      <c r="CG104" s="291"/>
      <c r="CU104" s="291"/>
      <c r="CZ104" s="233"/>
    </row>
    <row r="105" spans="1:104" s="341" customFormat="1" x14ac:dyDescent="0.25">
      <c r="A105" s="333" t="s">
        <v>182</v>
      </c>
      <c r="B105" s="334">
        <v>1</v>
      </c>
      <c r="C105" s="335" t="s">
        <v>285</v>
      </c>
      <c r="D105" s="335" t="s">
        <v>248</v>
      </c>
      <c r="E105" s="336">
        <f t="shared" si="1"/>
        <v>8</v>
      </c>
      <c r="F105" s="337">
        <v>7.7</v>
      </c>
      <c r="G105" s="337">
        <v>7.9</v>
      </c>
      <c r="H105" s="337">
        <v>8</v>
      </c>
      <c r="I105" s="337">
        <v>7.3</v>
      </c>
      <c r="J105" s="337">
        <v>9.8000000000000007</v>
      </c>
      <c r="K105" s="337">
        <v>9.8000000000000007</v>
      </c>
      <c r="L105" s="338">
        <v>9.8000000000000007</v>
      </c>
      <c r="M105" s="337">
        <v>-1E-4</v>
      </c>
      <c r="N105" s="338">
        <v>15.6</v>
      </c>
      <c r="O105" s="337">
        <v>-1E-4</v>
      </c>
      <c r="P105" s="338">
        <v>10.85</v>
      </c>
      <c r="Q105" s="337">
        <v>-1E-4</v>
      </c>
      <c r="R105" s="338">
        <v>36.25</v>
      </c>
      <c r="S105" s="334">
        <v>1</v>
      </c>
      <c r="T105" s="339"/>
      <c r="U105" s="337">
        <v>7.4</v>
      </c>
      <c r="V105" s="337">
        <v>7.7</v>
      </c>
      <c r="W105" s="337">
        <v>7.8</v>
      </c>
      <c r="X105" s="337">
        <v>7.3</v>
      </c>
      <c r="Y105" s="337">
        <v>9.6</v>
      </c>
      <c r="Z105" s="337">
        <v>9.6</v>
      </c>
      <c r="AA105" s="338">
        <v>9.6</v>
      </c>
      <c r="AB105" s="337">
        <v>4.8</v>
      </c>
      <c r="AC105" s="338">
        <v>15.1</v>
      </c>
      <c r="AD105" s="337">
        <v>-1E-4</v>
      </c>
      <c r="AE105" s="338">
        <v>10.61</v>
      </c>
      <c r="AF105" s="337">
        <v>-1E-4</v>
      </c>
      <c r="AG105" s="338">
        <v>40.11</v>
      </c>
      <c r="AH105" s="339"/>
      <c r="AI105" s="340">
        <v>76.36</v>
      </c>
      <c r="AJ105" s="334">
        <v>1</v>
      </c>
      <c r="AL105" s="337"/>
      <c r="AM105" s="337"/>
      <c r="AN105" s="337"/>
      <c r="AO105" s="337"/>
      <c r="AP105" s="337"/>
      <c r="AQ105" s="337"/>
      <c r="AR105" s="338"/>
      <c r="AS105" s="337"/>
      <c r="AT105" s="338"/>
      <c r="AU105" s="337"/>
      <c r="AV105" s="338"/>
      <c r="AW105" s="337"/>
      <c r="AX105" s="338"/>
      <c r="AZ105" s="338">
        <v>76.36</v>
      </c>
      <c r="BA105" s="334">
        <v>1</v>
      </c>
      <c r="BC105" s="334">
        <v>-1</v>
      </c>
      <c r="BD105" s="342"/>
      <c r="BE105" s="343">
        <v>25.4</v>
      </c>
      <c r="BF105" s="343">
        <v>0</v>
      </c>
      <c r="BG105" s="343">
        <v>15.4</v>
      </c>
      <c r="BH105" s="343">
        <v>-1</v>
      </c>
      <c r="BI105" s="344">
        <v>0</v>
      </c>
      <c r="BJ105" s="341">
        <v>10.9</v>
      </c>
      <c r="BK105" s="341">
        <v>0</v>
      </c>
      <c r="BL105" s="342">
        <v>0</v>
      </c>
      <c r="BM105" s="334">
        <v>-1</v>
      </c>
      <c r="BN105" s="344">
        <v>0</v>
      </c>
      <c r="BO105" s="343">
        <v>29.5</v>
      </c>
      <c r="BP105" s="343">
        <v>0</v>
      </c>
      <c r="BQ105" s="343">
        <v>15.2</v>
      </c>
      <c r="BR105" s="343">
        <v>-1</v>
      </c>
      <c r="BS105" s="344">
        <v>0</v>
      </c>
      <c r="BT105" s="341">
        <v>10.6</v>
      </c>
      <c r="BU105" s="341">
        <v>0</v>
      </c>
      <c r="BV105" s="342">
        <v>0</v>
      </c>
      <c r="BW105" s="334">
        <v>-1</v>
      </c>
      <c r="BX105" s="344">
        <v>0</v>
      </c>
      <c r="BY105" s="343">
        <v>0</v>
      </c>
      <c r="BZ105" s="343">
        <v>0</v>
      </c>
      <c r="CA105" s="343">
        <v>0</v>
      </c>
      <c r="CB105" s="343">
        <v>-1</v>
      </c>
      <c r="CC105" s="344">
        <v>0</v>
      </c>
      <c r="CD105" s="341">
        <v>0</v>
      </c>
      <c r="CE105" s="341">
        <v>0</v>
      </c>
      <c r="CF105" s="342">
        <v>0</v>
      </c>
      <c r="CG105" s="334">
        <v>-1</v>
      </c>
      <c r="CI105" s="341" t="s">
        <v>363</v>
      </c>
      <c r="CM105" s="341" t="s">
        <v>248</v>
      </c>
      <c r="CO105" s="341" t="s">
        <v>409</v>
      </c>
      <c r="CP105" s="341" t="s">
        <v>456</v>
      </c>
      <c r="CQ105" s="342">
        <v>1</v>
      </c>
      <c r="CR105" s="345">
        <v>12.3</v>
      </c>
      <c r="CS105" s="345">
        <v>3</v>
      </c>
      <c r="CT105" s="342">
        <v>1</v>
      </c>
      <c r="CU105" s="334">
        <v>1</v>
      </c>
      <c r="CV105" s="346"/>
      <c r="CW105" s="346" t="s">
        <v>479</v>
      </c>
      <c r="CX105" s="346" t="s">
        <v>486</v>
      </c>
      <c r="CY105" s="346" t="s">
        <v>496</v>
      </c>
      <c r="CZ105" s="347"/>
    </row>
    <row r="106" spans="1:104" s="341" customFormat="1" x14ac:dyDescent="0.25">
      <c r="A106" s="333" t="s">
        <v>182</v>
      </c>
      <c r="B106" s="334">
        <v>2</v>
      </c>
      <c r="C106" s="335" t="s">
        <v>286</v>
      </c>
      <c r="D106" s="335" t="s">
        <v>248</v>
      </c>
      <c r="E106" s="336">
        <f t="shared" si="1"/>
        <v>7</v>
      </c>
      <c r="F106" s="337">
        <v>7.5</v>
      </c>
      <c r="G106" s="337">
        <v>7.9</v>
      </c>
      <c r="H106" s="337">
        <v>7.7</v>
      </c>
      <c r="I106" s="337">
        <v>7.4</v>
      </c>
      <c r="J106" s="337">
        <v>9.6</v>
      </c>
      <c r="K106" s="337">
        <v>9.6</v>
      </c>
      <c r="L106" s="338">
        <v>9.6</v>
      </c>
      <c r="M106" s="337">
        <v>-1E-4</v>
      </c>
      <c r="N106" s="338">
        <v>15.2</v>
      </c>
      <c r="O106" s="337">
        <v>-1E-4</v>
      </c>
      <c r="P106" s="338">
        <v>10.199999999999999</v>
      </c>
      <c r="Q106" s="337">
        <v>-1E-4</v>
      </c>
      <c r="R106" s="338">
        <v>35</v>
      </c>
      <c r="S106" s="334">
        <v>2</v>
      </c>
      <c r="T106" s="339"/>
      <c r="U106" s="337">
        <v>7.4</v>
      </c>
      <c r="V106" s="337">
        <v>7.3</v>
      </c>
      <c r="W106" s="337">
        <v>7.5</v>
      </c>
      <c r="X106" s="337">
        <v>7.7</v>
      </c>
      <c r="Y106" s="337">
        <v>9.4</v>
      </c>
      <c r="Z106" s="337">
        <v>9.4</v>
      </c>
      <c r="AA106" s="338">
        <v>9.4</v>
      </c>
      <c r="AB106" s="337">
        <v>3.8</v>
      </c>
      <c r="AC106" s="338">
        <v>14.9</v>
      </c>
      <c r="AD106" s="337">
        <v>-1E-4</v>
      </c>
      <c r="AE106" s="338">
        <v>9.7799999999999994</v>
      </c>
      <c r="AF106" s="337">
        <v>-1E-4</v>
      </c>
      <c r="AG106" s="338">
        <v>37.880000000000003</v>
      </c>
      <c r="AH106" s="339"/>
      <c r="AI106" s="340">
        <v>72.88</v>
      </c>
      <c r="AJ106" s="334">
        <v>2</v>
      </c>
      <c r="AL106" s="337"/>
      <c r="AM106" s="337"/>
      <c r="AN106" s="337"/>
      <c r="AO106" s="337"/>
      <c r="AP106" s="337"/>
      <c r="AQ106" s="337"/>
      <c r="AR106" s="338"/>
      <c r="AS106" s="337"/>
      <c r="AT106" s="338"/>
      <c r="AU106" s="337"/>
      <c r="AV106" s="338"/>
      <c r="AW106" s="337"/>
      <c r="AX106" s="338"/>
      <c r="AZ106" s="338">
        <v>72.88</v>
      </c>
      <c r="BA106" s="334">
        <v>2</v>
      </c>
      <c r="BC106" s="334">
        <v>-1</v>
      </c>
      <c r="BD106" s="342"/>
      <c r="BE106" s="343">
        <v>24.8</v>
      </c>
      <c r="BF106" s="343">
        <v>0</v>
      </c>
      <c r="BG106" s="343">
        <v>15.1</v>
      </c>
      <c r="BH106" s="343">
        <v>-1</v>
      </c>
      <c r="BI106" s="344">
        <v>0</v>
      </c>
      <c r="BJ106" s="341">
        <v>10.199999999999999</v>
      </c>
      <c r="BK106" s="341">
        <v>0</v>
      </c>
      <c r="BL106" s="342">
        <v>0</v>
      </c>
      <c r="BM106" s="334">
        <v>-1</v>
      </c>
      <c r="BN106" s="344">
        <v>0</v>
      </c>
      <c r="BO106" s="343">
        <v>28.1</v>
      </c>
      <c r="BP106" s="343">
        <v>0</v>
      </c>
      <c r="BQ106" s="343">
        <v>14.8</v>
      </c>
      <c r="BR106" s="343">
        <v>-1</v>
      </c>
      <c r="BS106" s="344">
        <v>0</v>
      </c>
      <c r="BT106" s="341">
        <v>9.8000000000000007</v>
      </c>
      <c r="BU106" s="341">
        <v>0</v>
      </c>
      <c r="BV106" s="342">
        <v>0</v>
      </c>
      <c r="BW106" s="334">
        <v>-1</v>
      </c>
      <c r="BX106" s="344">
        <v>0</v>
      </c>
      <c r="BY106" s="343">
        <v>0</v>
      </c>
      <c r="BZ106" s="343">
        <v>0</v>
      </c>
      <c r="CA106" s="343">
        <v>0</v>
      </c>
      <c r="CB106" s="343">
        <v>-1</v>
      </c>
      <c r="CC106" s="344">
        <v>0</v>
      </c>
      <c r="CD106" s="341">
        <v>0</v>
      </c>
      <c r="CE106" s="341">
        <v>0</v>
      </c>
      <c r="CF106" s="342">
        <v>0</v>
      </c>
      <c r="CG106" s="334">
        <v>-1</v>
      </c>
      <c r="CI106" s="341" t="s">
        <v>363</v>
      </c>
      <c r="CM106" s="341" t="s">
        <v>248</v>
      </c>
      <c r="CO106" s="341" t="s">
        <v>409</v>
      </c>
      <c r="CP106" s="341" t="s">
        <v>456</v>
      </c>
      <c r="CQ106" s="342">
        <v>1</v>
      </c>
      <c r="CR106" s="345">
        <v>12.3</v>
      </c>
      <c r="CS106" s="345">
        <v>5</v>
      </c>
      <c r="CT106" s="342">
        <v>1</v>
      </c>
      <c r="CU106" s="334">
        <v>2</v>
      </c>
      <c r="CV106" s="346"/>
      <c r="CW106" s="346" t="s">
        <v>479</v>
      </c>
      <c r="CX106" s="346" t="s">
        <v>486</v>
      </c>
      <c r="CY106" s="346" t="s">
        <v>496</v>
      </c>
      <c r="CZ106" s="347"/>
    </row>
    <row r="107" spans="1:104" x14ac:dyDescent="0.25">
      <c r="A107" s="113" t="s">
        <v>182</v>
      </c>
      <c r="B107" s="291">
        <v>3</v>
      </c>
      <c r="C107" s="114" t="s">
        <v>287</v>
      </c>
      <c r="D107" s="114" t="s">
        <v>248</v>
      </c>
      <c r="E107" s="185">
        <f t="shared" si="1"/>
        <v>6</v>
      </c>
      <c r="F107" s="290">
        <v>7.3</v>
      </c>
      <c r="G107" s="290">
        <v>7.4</v>
      </c>
      <c r="H107" s="290">
        <v>7.7</v>
      </c>
      <c r="I107" s="290">
        <v>7.3</v>
      </c>
      <c r="J107" s="290">
        <v>9.6999999999999993</v>
      </c>
      <c r="K107" s="290">
        <v>9.6999999999999993</v>
      </c>
      <c r="L107" s="292">
        <v>9.6999999999999993</v>
      </c>
      <c r="M107" s="290">
        <v>-1E-4</v>
      </c>
      <c r="N107" s="292">
        <v>14.7</v>
      </c>
      <c r="O107" s="290">
        <v>-1E-4</v>
      </c>
      <c r="P107" s="292">
        <v>10.42</v>
      </c>
      <c r="Q107" s="290">
        <v>-1E-4</v>
      </c>
      <c r="R107" s="292">
        <v>34.82</v>
      </c>
      <c r="S107" s="291">
        <v>3</v>
      </c>
      <c r="U107" s="290">
        <v>6.7</v>
      </c>
      <c r="V107" s="290">
        <v>6.8</v>
      </c>
      <c r="W107" s="290">
        <v>7.1</v>
      </c>
      <c r="X107" s="290">
        <v>7.1</v>
      </c>
      <c r="Y107" s="290">
        <v>9.6999999999999993</v>
      </c>
      <c r="Z107" s="290">
        <v>9.6999999999999993</v>
      </c>
      <c r="AA107" s="292">
        <v>9.6999999999999993</v>
      </c>
      <c r="AB107" s="290">
        <v>4.3</v>
      </c>
      <c r="AC107" s="292">
        <v>13.9</v>
      </c>
      <c r="AD107" s="290">
        <v>-1E-4</v>
      </c>
      <c r="AE107" s="292">
        <v>9.84</v>
      </c>
      <c r="AF107" s="290">
        <v>-1E-4</v>
      </c>
      <c r="AG107" s="292">
        <v>37.74</v>
      </c>
      <c r="AI107" s="293">
        <v>72.56</v>
      </c>
      <c r="AJ107" s="291">
        <v>3</v>
      </c>
      <c r="AL107" s="290"/>
      <c r="AM107" s="290"/>
      <c r="AN107" s="290"/>
      <c r="AO107" s="290"/>
      <c r="AP107" s="290"/>
      <c r="AQ107" s="290"/>
      <c r="AR107" s="292"/>
      <c r="AS107" s="290"/>
      <c r="AT107" s="292"/>
      <c r="AU107" s="290"/>
      <c r="AV107" s="292"/>
      <c r="AW107" s="290"/>
      <c r="AX107" s="292"/>
      <c r="AZ107" s="292">
        <v>72.56</v>
      </c>
      <c r="BA107" s="291">
        <v>3</v>
      </c>
      <c r="BC107" s="291">
        <v>-1</v>
      </c>
      <c r="BE107" s="153">
        <v>24.4</v>
      </c>
      <c r="BF107" s="81">
        <v>0</v>
      </c>
      <c r="BG107" s="81">
        <v>14.8</v>
      </c>
      <c r="BH107" s="81">
        <v>-1</v>
      </c>
      <c r="BI107" s="117">
        <v>0</v>
      </c>
      <c r="BJ107" s="79">
        <v>10.4</v>
      </c>
      <c r="BK107" s="79">
        <v>0</v>
      </c>
      <c r="BL107" s="83">
        <v>0</v>
      </c>
      <c r="BM107" s="291">
        <v>-1</v>
      </c>
      <c r="BN107" s="117">
        <v>0</v>
      </c>
      <c r="BO107" s="81">
        <v>27.9</v>
      </c>
      <c r="BP107" s="81">
        <v>0</v>
      </c>
      <c r="BQ107" s="81">
        <v>13.6</v>
      </c>
      <c r="BR107" s="81">
        <v>-1</v>
      </c>
      <c r="BS107" s="117">
        <v>0</v>
      </c>
      <c r="BT107" s="79">
        <v>9.8000000000000007</v>
      </c>
      <c r="BU107" s="79">
        <v>0</v>
      </c>
      <c r="BV107" s="83">
        <v>0</v>
      </c>
      <c r="BW107" s="291">
        <v>-1</v>
      </c>
      <c r="BX107" s="117">
        <v>0</v>
      </c>
      <c r="BY107" s="81">
        <v>0</v>
      </c>
      <c r="BZ107" s="81">
        <v>0</v>
      </c>
      <c r="CA107" s="81">
        <v>0</v>
      </c>
      <c r="CB107" s="81">
        <v>-1</v>
      </c>
      <c r="CC107" s="117">
        <v>0</v>
      </c>
      <c r="CD107" s="79">
        <v>0</v>
      </c>
      <c r="CE107" s="79">
        <v>0</v>
      </c>
      <c r="CF107" s="83">
        <v>0</v>
      </c>
      <c r="CG107" s="291">
        <v>-1</v>
      </c>
      <c r="CI107" s="79" t="s">
        <v>363</v>
      </c>
      <c r="CM107" s="79" t="s">
        <v>248</v>
      </c>
      <c r="CO107" s="79" t="s">
        <v>409</v>
      </c>
      <c r="CP107" s="79" t="s">
        <v>456</v>
      </c>
      <c r="CQ107" s="83">
        <v>1</v>
      </c>
      <c r="CR107" s="84">
        <v>12.3</v>
      </c>
      <c r="CS107" s="84">
        <v>4</v>
      </c>
      <c r="CT107" s="83">
        <v>1</v>
      </c>
      <c r="CU107" s="291">
        <v>3</v>
      </c>
      <c r="CW107" s="1" t="s">
        <v>479</v>
      </c>
      <c r="CX107" s="1" t="s">
        <v>486</v>
      </c>
      <c r="CY107" s="1" t="s">
        <v>496</v>
      </c>
      <c r="CZ107" s="233"/>
    </row>
    <row r="108" spans="1:104" x14ac:dyDescent="0.25">
      <c r="A108" s="113" t="s">
        <v>182</v>
      </c>
      <c r="B108" s="291">
        <v>4</v>
      </c>
      <c r="C108" s="114" t="s">
        <v>288</v>
      </c>
      <c r="D108" s="114" t="s">
        <v>208</v>
      </c>
      <c r="E108" s="185">
        <f t="shared" si="1"/>
        <v>5</v>
      </c>
      <c r="F108" s="290">
        <v>7</v>
      </c>
      <c r="G108" s="290">
        <v>7.1</v>
      </c>
      <c r="H108" s="290">
        <v>6.8</v>
      </c>
      <c r="I108" s="290">
        <v>7.3</v>
      </c>
      <c r="J108" s="290">
        <v>9.6</v>
      </c>
      <c r="K108" s="290">
        <v>9.6</v>
      </c>
      <c r="L108" s="292">
        <v>9.6</v>
      </c>
      <c r="M108" s="290">
        <v>-1E-4</v>
      </c>
      <c r="N108" s="292">
        <v>14.1</v>
      </c>
      <c r="O108" s="290">
        <v>-1E-4</v>
      </c>
      <c r="P108" s="292">
        <v>10.71</v>
      </c>
      <c r="Q108" s="290">
        <v>-1E-4</v>
      </c>
      <c r="R108" s="292">
        <v>34.409999999999997</v>
      </c>
      <c r="S108" s="291">
        <v>5</v>
      </c>
      <c r="U108" s="290">
        <v>6.8</v>
      </c>
      <c r="V108" s="290">
        <v>7.2</v>
      </c>
      <c r="W108" s="290">
        <v>6.6</v>
      </c>
      <c r="X108" s="290">
        <v>7.2</v>
      </c>
      <c r="Y108" s="290">
        <v>9.6</v>
      </c>
      <c r="Z108" s="290">
        <v>9.6</v>
      </c>
      <c r="AA108" s="292">
        <v>9.6</v>
      </c>
      <c r="AB108" s="290">
        <v>4</v>
      </c>
      <c r="AC108" s="292">
        <v>14</v>
      </c>
      <c r="AD108" s="290">
        <v>-1E-4</v>
      </c>
      <c r="AE108" s="292">
        <v>10.45</v>
      </c>
      <c r="AF108" s="290">
        <v>-1E-4</v>
      </c>
      <c r="AG108" s="292">
        <v>38.049999999999997</v>
      </c>
      <c r="AI108" s="293">
        <v>72.459999999999994</v>
      </c>
      <c r="AJ108" s="291">
        <v>4</v>
      </c>
      <c r="AL108" s="290"/>
      <c r="AM108" s="290"/>
      <c r="AN108" s="290"/>
      <c r="AO108" s="290"/>
      <c r="AP108" s="290"/>
      <c r="AQ108" s="290"/>
      <c r="AR108" s="292"/>
      <c r="AS108" s="290"/>
      <c r="AT108" s="292"/>
      <c r="AU108" s="290"/>
      <c r="AV108" s="292"/>
      <c r="AW108" s="290"/>
      <c r="AX108" s="292"/>
      <c r="AZ108" s="292">
        <v>72.459999999999994</v>
      </c>
      <c r="BA108" s="291">
        <v>4</v>
      </c>
      <c r="BC108" s="291">
        <v>-1</v>
      </c>
      <c r="BE108" s="153">
        <v>23.7</v>
      </c>
      <c r="BF108" s="81">
        <v>0</v>
      </c>
      <c r="BG108" s="81">
        <v>14.1</v>
      </c>
      <c r="BH108" s="81">
        <v>-1</v>
      </c>
      <c r="BI108" s="117">
        <v>0</v>
      </c>
      <c r="BJ108" s="79">
        <v>10.7</v>
      </c>
      <c r="BK108" s="79">
        <v>0</v>
      </c>
      <c r="BL108" s="83">
        <v>0</v>
      </c>
      <c r="BM108" s="291">
        <v>-1</v>
      </c>
      <c r="BN108" s="117">
        <v>0</v>
      </c>
      <c r="BO108" s="81">
        <v>27.6</v>
      </c>
      <c r="BP108" s="81">
        <v>0</v>
      </c>
      <c r="BQ108" s="81">
        <v>13.8</v>
      </c>
      <c r="BR108" s="81">
        <v>-1</v>
      </c>
      <c r="BS108" s="117">
        <v>0</v>
      </c>
      <c r="BT108" s="79">
        <v>10.5</v>
      </c>
      <c r="BU108" s="79">
        <v>0</v>
      </c>
      <c r="BV108" s="83">
        <v>0</v>
      </c>
      <c r="BW108" s="291">
        <v>-1</v>
      </c>
      <c r="BX108" s="117">
        <v>0</v>
      </c>
      <c r="BY108" s="81">
        <v>0</v>
      </c>
      <c r="BZ108" s="81">
        <v>0</v>
      </c>
      <c r="CA108" s="81">
        <v>0</v>
      </c>
      <c r="CB108" s="81">
        <v>-1</v>
      </c>
      <c r="CC108" s="117">
        <v>0</v>
      </c>
      <c r="CD108" s="79">
        <v>0</v>
      </c>
      <c r="CE108" s="79">
        <v>0</v>
      </c>
      <c r="CF108" s="83">
        <v>0</v>
      </c>
      <c r="CG108" s="291">
        <v>-1</v>
      </c>
      <c r="CI108" s="79" t="s">
        <v>363</v>
      </c>
      <c r="CM108" s="79" t="s">
        <v>208</v>
      </c>
      <c r="CO108" s="79" t="s">
        <v>409</v>
      </c>
      <c r="CP108" s="79" t="s">
        <v>456</v>
      </c>
      <c r="CQ108" s="83">
        <v>1</v>
      </c>
      <c r="CR108" s="84">
        <v>12.3</v>
      </c>
      <c r="CS108" s="84">
        <v>2</v>
      </c>
      <c r="CT108" s="83">
        <v>1</v>
      </c>
      <c r="CU108" s="291">
        <v>4</v>
      </c>
      <c r="CW108" s="1" t="s">
        <v>479</v>
      </c>
      <c r="CX108" s="1" t="s">
        <v>486</v>
      </c>
      <c r="CY108" s="1" t="s">
        <v>496</v>
      </c>
      <c r="CZ108" s="233"/>
    </row>
    <row r="109" spans="1:104" x14ac:dyDescent="0.25">
      <c r="A109" s="113" t="s">
        <v>182</v>
      </c>
      <c r="B109" s="291">
        <v>5</v>
      </c>
      <c r="C109" s="114" t="s">
        <v>289</v>
      </c>
      <c r="D109" s="114" t="s">
        <v>205</v>
      </c>
      <c r="E109" s="185">
        <f t="shared" si="1"/>
        <v>4</v>
      </c>
      <c r="F109" s="290">
        <v>7.3</v>
      </c>
      <c r="G109" s="290">
        <v>7.1</v>
      </c>
      <c r="H109" s="290">
        <v>7.4</v>
      </c>
      <c r="I109" s="290">
        <v>7.4</v>
      </c>
      <c r="J109" s="290">
        <v>9.6</v>
      </c>
      <c r="K109" s="290">
        <v>9.6</v>
      </c>
      <c r="L109" s="292">
        <v>9.6</v>
      </c>
      <c r="M109" s="290">
        <v>-1E-4</v>
      </c>
      <c r="N109" s="292">
        <v>14.7</v>
      </c>
      <c r="O109" s="290">
        <v>-1E-4</v>
      </c>
      <c r="P109" s="292">
        <v>10.24</v>
      </c>
      <c r="Q109" s="290">
        <v>-1E-4</v>
      </c>
      <c r="R109" s="292">
        <v>34.54</v>
      </c>
      <c r="S109" s="291">
        <v>4</v>
      </c>
      <c r="U109" s="290">
        <v>7.1</v>
      </c>
      <c r="V109" s="290">
        <v>7.5</v>
      </c>
      <c r="W109" s="290">
        <v>6.7</v>
      </c>
      <c r="X109" s="290">
        <v>6.6</v>
      </c>
      <c r="Y109" s="290">
        <v>8.9</v>
      </c>
      <c r="Z109" s="290">
        <v>8.9</v>
      </c>
      <c r="AA109" s="292">
        <v>8.9</v>
      </c>
      <c r="AB109" s="290">
        <v>3.3</v>
      </c>
      <c r="AC109" s="292">
        <v>13.8</v>
      </c>
      <c r="AD109" s="290">
        <v>-1E-4</v>
      </c>
      <c r="AE109" s="292">
        <v>10.029999999999999</v>
      </c>
      <c r="AF109" s="290">
        <v>-1E-4</v>
      </c>
      <c r="AG109" s="292">
        <v>36.03</v>
      </c>
      <c r="AI109" s="293">
        <v>70.569999999999993</v>
      </c>
      <c r="AJ109" s="291">
        <v>5</v>
      </c>
      <c r="AL109" s="290"/>
      <c r="AM109" s="290"/>
      <c r="AN109" s="290"/>
      <c r="AO109" s="290"/>
      <c r="AP109" s="290"/>
      <c r="AQ109" s="290"/>
      <c r="AR109" s="292"/>
      <c r="AS109" s="290"/>
      <c r="AT109" s="292"/>
      <c r="AU109" s="290"/>
      <c r="AV109" s="292"/>
      <c r="AW109" s="290"/>
      <c r="AX109" s="292"/>
      <c r="AZ109" s="292">
        <v>70.569999999999993</v>
      </c>
      <c r="BA109" s="291">
        <v>5</v>
      </c>
      <c r="BC109" s="291">
        <v>-1</v>
      </c>
      <c r="BE109" s="153">
        <v>24.3</v>
      </c>
      <c r="BF109" s="81">
        <v>0</v>
      </c>
      <c r="BG109" s="81">
        <v>14.7</v>
      </c>
      <c r="BH109" s="81">
        <v>-1</v>
      </c>
      <c r="BI109" s="117">
        <v>0</v>
      </c>
      <c r="BJ109" s="79">
        <v>10.199999999999999</v>
      </c>
      <c r="BK109" s="79">
        <v>0</v>
      </c>
      <c r="BL109" s="83">
        <v>0</v>
      </c>
      <c r="BM109" s="291">
        <v>-1</v>
      </c>
      <c r="BN109" s="117">
        <v>0</v>
      </c>
      <c r="BO109" s="81">
        <v>26</v>
      </c>
      <c r="BP109" s="81">
        <v>0</v>
      </c>
      <c r="BQ109" s="81">
        <v>13.8</v>
      </c>
      <c r="BR109" s="81">
        <v>-1</v>
      </c>
      <c r="BS109" s="117">
        <v>0</v>
      </c>
      <c r="BT109" s="79">
        <v>10</v>
      </c>
      <c r="BU109" s="79">
        <v>0</v>
      </c>
      <c r="BV109" s="83">
        <v>0</v>
      </c>
      <c r="BW109" s="291">
        <v>-1</v>
      </c>
      <c r="BX109" s="117">
        <v>0</v>
      </c>
      <c r="BY109" s="81">
        <v>0</v>
      </c>
      <c r="BZ109" s="81">
        <v>0</v>
      </c>
      <c r="CA109" s="81">
        <v>0</v>
      </c>
      <c r="CB109" s="81">
        <v>-1</v>
      </c>
      <c r="CC109" s="117">
        <v>0</v>
      </c>
      <c r="CD109" s="79">
        <v>0</v>
      </c>
      <c r="CE109" s="79">
        <v>0</v>
      </c>
      <c r="CF109" s="83">
        <v>0</v>
      </c>
      <c r="CG109" s="291">
        <v>-1</v>
      </c>
      <c r="CI109" s="79" t="s">
        <v>363</v>
      </c>
      <c r="CM109" s="79" t="s">
        <v>205</v>
      </c>
      <c r="CO109" s="79" t="s">
        <v>409</v>
      </c>
      <c r="CP109" s="79" t="s">
        <v>456</v>
      </c>
      <c r="CQ109" s="83">
        <v>1</v>
      </c>
      <c r="CR109" s="84">
        <v>12.3</v>
      </c>
      <c r="CS109" s="84">
        <v>1</v>
      </c>
      <c r="CT109" s="83">
        <v>1</v>
      </c>
      <c r="CU109" s="291">
        <v>5</v>
      </c>
      <c r="CW109" s="1" t="s">
        <v>479</v>
      </c>
      <c r="CX109" s="1" t="s">
        <v>486</v>
      </c>
      <c r="CY109" s="1" t="s">
        <v>496</v>
      </c>
      <c r="CZ109" s="233"/>
    </row>
    <row r="110" spans="1:104" x14ac:dyDescent="0.25">
      <c r="A110" s="113" t="s">
        <v>182</v>
      </c>
      <c r="B110" s="291">
        <v>6</v>
      </c>
      <c r="C110" s="114" t="s">
        <v>290</v>
      </c>
      <c r="D110" s="114" t="s">
        <v>208</v>
      </c>
      <c r="E110" s="185">
        <f t="shared" si="1"/>
        <v>3</v>
      </c>
      <c r="F110" s="290">
        <v>6.9</v>
      </c>
      <c r="G110" s="290">
        <v>7</v>
      </c>
      <c r="H110" s="290">
        <v>6.7</v>
      </c>
      <c r="I110" s="290">
        <v>7.2</v>
      </c>
      <c r="J110" s="290">
        <v>9.8000000000000007</v>
      </c>
      <c r="K110" s="290">
        <v>9.8000000000000007</v>
      </c>
      <c r="L110" s="292">
        <v>9.8000000000000007</v>
      </c>
      <c r="M110" s="290">
        <v>-1E-4</v>
      </c>
      <c r="N110" s="292">
        <v>13.9</v>
      </c>
      <c r="O110" s="290">
        <v>-1E-4</v>
      </c>
      <c r="P110" s="292">
        <v>10.199999999999999</v>
      </c>
      <c r="Q110" s="290">
        <v>-1E-4</v>
      </c>
      <c r="R110" s="292">
        <v>33.9</v>
      </c>
      <c r="S110" s="291">
        <v>6</v>
      </c>
      <c r="U110" s="290">
        <v>6.6</v>
      </c>
      <c r="V110" s="290">
        <v>6.8</v>
      </c>
      <c r="W110" s="290">
        <v>6.3</v>
      </c>
      <c r="X110" s="290">
        <v>6.6</v>
      </c>
      <c r="Y110" s="290">
        <v>9.6</v>
      </c>
      <c r="Z110" s="290">
        <v>9.6</v>
      </c>
      <c r="AA110" s="292">
        <v>9.6</v>
      </c>
      <c r="AB110" s="290">
        <v>3.3</v>
      </c>
      <c r="AC110" s="292">
        <v>13.2</v>
      </c>
      <c r="AD110" s="290">
        <v>-1E-4</v>
      </c>
      <c r="AE110" s="292">
        <v>9.76</v>
      </c>
      <c r="AF110" s="290">
        <v>-1E-4</v>
      </c>
      <c r="AG110" s="292">
        <v>35.86</v>
      </c>
      <c r="AI110" s="293">
        <v>69.760000000000005</v>
      </c>
      <c r="AJ110" s="291">
        <v>6</v>
      </c>
      <c r="AL110" s="290"/>
      <c r="AM110" s="290"/>
      <c r="AN110" s="290"/>
      <c r="AO110" s="290"/>
      <c r="AP110" s="290"/>
      <c r="AQ110" s="290"/>
      <c r="AR110" s="292"/>
      <c r="AS110" s="290"/>
      <c r="AT110" s="292"/>
      <c r="AU110" s="290"/>
      <c r="AV110" s="292"/>
      <c r="AW110" s="290"/>
      <c r="AX110" s="292"/>
      <c r="AZ110" s="292">
        <v>69.760000000000005</v>
      </c>
      <c r="BA110" s="291">
        <v>6</v>
      </c>
      <c r="BC110" s="291">
        <v>-1</v>
      </c>
      <c r="BE110" s="153">
        <v>23.7</v>
      </c>
      <c r="BF110" s="81">
        <v>0</v>
      </c>
      <c r="BG110" s="81">
        <v>13.7</v>
      </c>
      <c r="BH110" s="81">
        <v>-1</v>
      </c>
      <c r="BI110" s="117">
        <v>0</v>
      </c>
      <c r="BJ110" s="79">
        <v>10.199999999999999</v>
      </c>
      <c r="BK110" s="79">
        <v>0</v>
      </c>
      <c r="BL110" s="83">
        <v>0</v>
      </c>
      <c r="BM110" s="291">
        <v>-1</v>
      </c>
      <c r="BN110" s="117">
        <v>0</v>
      </c>
      <c r="BO110" s="81">
        <v>26.1</v>
      </c>
      <c r="BP110" s="81">
        <v>0</v>
      </c>
      <c r="BQ110" s="81">
        <v>13</v>
      </c>
      <c r="BR110" s="81">
        <v>-1</v>
      </c>
      <c r="BS110" s="117">
        <v>0</v>
      </c>
      <c r="BT110" s="79">
        <v>9.8000000000000007</v>
      </c>
      <c r="BU110" s="79">
        <v>0</v>
      </c>
      <c r="BV110" s="83">
        <v>0</v>
      </c>
      <c r="BW110" s="291">
        <v>-1</v>
      </c>
      <c r="BX110" s="117">
        <v>0</v>
      </c>
      <c r="BY110" s="81">
        <v>0</v>
      </c>
      <c r="BZ110" s="81">
        <v>0</v>
      </c>
      <c r="CA110" s="81">
        <v>0</v>
      </c>
      <c r="CB110" s="81">
        <v>-1</v>
      </c>
      <c r="CC110" s="117">
        <v>0</v>
      </c>
      <c r="CD110" s="79">
        <v>0</v>
      </c>
      <c r="CE110" s="79">
        <v>0</v>
      </c>
      <c r="CF110" s="83">
        <v>0</v>
      </c>
      <c r="CG110" s="291">
        <v>-1</v>
      </c>
      <c r="CI110" s="79" t="s">
        <v>363</v>
      </c>
      <c r="CM110" s="79" t="s">
        <v>208</v>
      </c>
      <c r="CO110" s="79" t="s">
        <v>409</v>
      </c>
      <c r="CP110" s="79" t="s">
        <v>456</v>
      </c>
      <c r="CQ110" s="83">
        <v>1</v>
      </c>
      <c r="CR110" s="84">
        <v>12.3</v>
      </c>
      <c r="CS110" s="84">
        <v>6</v>
      </c>
      <c r="CT110" s="83">
        <v>1</v>
      </c>
      <c r="CU110" s="291">
        <v>6</v>
      </c>
      <c r="CW110" s="1" t="s">
        <v>479</v>
      </c>
      <c r="CX110" s="1" t="s">
        <v>486</v>
      </c>
      <c r="CY110" s="1" t="s">
        <v>496</v>
      </c>
      <c r="CZ110" s="233"/>
    </row>
    <row r="111" spans="1:104" x14ac:dyDescent="0.25">
      <c r="A111" s="113" t="s">
        <v>182</v>
      </c>
      <c r="B111" s="291">
        <v>-1E-4</v>
      </c>
      <c r="C111" s="114" t="s">
        <v>291</v>
      </c>
      <c r="D111" s="114" t="s">
        <v>205</v>
      </c>
      <c r="E111" s="185">
        <f t="shared" si="1"/>
        <v>0</v>
      </c>
      <c r="F111" s="290">
        <v>-1E-4</v>
      </c>
      <c r="G111" s="290">
        <v>-1E-4</v>
      </c>
      <c r="H111" s="290">
        <v>-1E-4</v>
      </c>
      <c r="I111" s="290">
        <v>-1E-4</v>
      </c>
      <c r="J111" s="290">
        <v>-1E-4</v>
      </c>
      <c r="K111" s="290">
        <v>-1E-4</v>
      </c>
      <c r="L111" s="292">
        <v>-1E-4</v>
      </c>
      <c r="M111" s="290">
        <v>-1E-4</v>
      </c>
      <c r="N111" s="292">
        <v>-1E-4</v>
      </c>
      <c r="O111" s="290">
        <v>-1E-4</v>
      </c>
      <c r="P111" s="292">
        <v>-1E-4</v>
      </c>
      <c r="Q111" s="290">
        <v>-1E-4</v>
      </c>
      <c r="R111" s="292">
        <v>-1E-4</v>
      </c>
      <c r="S111" s="291">
        <v>-1E-4</v>
      </c>
      <c r="U111" s="290">
        <v>-1E-4</v>
      </c>
      <c r="V111" s="290">
        <v>-1E-4</v>
      </c>
      <c r="W111" s="290">
        <v>-1E-4</v>
      </c>
      <c r="X111" s="290">
        <v>-1E-4</v>
      </c>
      <c r="Y111" s="290">
        <v>-1E-4</v>
      </c>
      <c r="Z111" s="290">
        <v>-1E-4</v>
      </c>
      <c r="AA111" s="292">
        <v>-1E-4</v>
      </c>
      <c r="AB111" s="290">
        <v>-1E-4</v>
      </c>
      <c r="AC111" s="292">
        <v>-1E-4</v>
      </c>
      <c r="AD111" s="290">
        <v>-1E-4</v>
      </c>
      <c r="AE111" s="292">
        <v>-1E-4</v>
      </c>
      <c r="AF111" s="290">
        <v>-1E-4</v>
      </c>
      <c r="AG111" s="292">
        <v>-1E-4</v>
      </c>
      <c r="AI111" s="293">
        <v>-1E-4</v>
      </c>
      <c r="AJ111" s="291">
        <v>-1E-4</v>
      </c>
      <c r="AL111" s="290"/>
      <c r="AM111" s="290"/>
      <c r="AN111" s="290"/>
      <c r="AO111" s="290"/>
      <c r="AP111" s="290"/>
      <c r="AQ111" s="290"/>
      <c r="AR111" s="292"/>
      <c r="AS111" s="290"/>
      <c r="AT111" s="292"/>
      <c r="AU111" s="290"/>
      <c r="AV111" s="292"/>
      <c r="AW111" s="290"/>
      <c r="AX111" s="292"/>
      <c r="AZ111" s="292">
        <v>-1E-4</v>
      </c>
      <c r="BA111" s="291">
        <v>-1E-4</v>
      </c>
      <c r="BC111" s="291">
        <v>-1</v>
      </c>
      <c r="BE111" s="153">
        <v>0</v>
      </c>
      <c r="BF111" s="81">
        <v>0</v>
      </c>
      <c r="BG111" s="81">
        <v>0</v>
      </c>
      <c r="BH111" s="81">
        <v>-1</v>
      </c>
      <c r="BI111" s="117">
        <v>0</v>
      </c>
      <c r="BJ111" s="79">
        <v>0</v>
      </c>
      <c r="BK111" s="79">
        <v>0</v>
      </c>
      <c r="BL111" s="83">
        <v>0</v>
      </c>
      <c r="BM111" s="291">
        <v>-1</v>
      </c>
      <c r="BN111" s="117">
        <v>0</v>
      </c>
      <c r="BO111" s="81">
        <v>0</v>
      </c>
      <c r="BP111" s="81">
        <v>0</v>
      </c>
      <c r="BQ111" s="81">
        <v>0</v>
      </c>
      <c r="BR111" s="81">
        <v>-1</v>
      </c>
      <c r="BS111" s="117">
        <v>0</v>
      </c>
      <c r="BT111" s="79">
        <v>0</v>
      </c>
      <c r="BU111" s="79">
        <v>0</v>
      </c>
      <c r="BV111" s="83">
        <v>0</v>
      </c>
      <c r="BW111" s="291">
        <v>-1</v>
      </c>
      <c r="BX111" s="117">
        <v>0</v>
      </c>
      <c r="BY111" s="81">
        <v>0</v>
      </c>
      <c r="BZ111" s="81">
        <v>0</v>
      </c>
      <c r="CA111" s="81">
        <v>0</v>
      </c>
      <c r="CB111" s="81">
        <v>-1</v>
      </c>
      <c r="CC111" s="117">
        <v>0</v>
      </c>
      <c r="CD111" s="79">
        <v>0</v>
      </c>
      <c r="CE111" s="79">
        <v>0</v>
      </c>
      <c r="CF111" s="83">
        <v>0</v>
      </c>
      <c r="CG111" s="291">
        <v>-1</v>
      </c>
      <c r="CK111" s="79" t="s">
        <v>369</v>
      </c>
      <c r="CM111" s="79" t="s">
        <v>205</v>
      </c>
      <c r="CO111" s="79" t="s">
        <v>409</v>
      </c>
      <c r="CP111" s="79" t="s">
        <v>456</v>
      </c>
      <c r="CQ111" s="83">
        <v>1</v>
      </c>
      <c r="CR111" s="84">
        <v>9</v>
      </c>
      <c r="CS111" s="84">
        <v>7</v>
      </c>
      <c r="CT111" s="83">
        <v>0</v>
      </c>
      <c r="CU111" s="291">
        <v>-1</v>
      </c>
      <c r="CW111" s="1" t="s">
        <v>479</v>
      </c>
      <c r="CX111" s="1" t="s">
        <v>486</v>
      </c>
      <c r="CY111" s="1" t="s">
        <v>496</v>
      </c>
      <c r="CZ111" s="233"/>
    </row>
    <row r="112" spans="1:104" x14ac:dyDescent="0.25">
      <c r="B112" s="291"/>
      <c r="F112" s="290"/>
      <c r="G112" s="290"/>
      <c r="H112" s="290"/>
      <c r="I112" s="290"/>
      <c r="J112" s="290"/>
      <c r="K112" s="290"/>
      <c r="L112" s="292"/>
      <c r="M112" s="290"/>
      <c r="N112" s="292"/>
      <c r="O112" s="290"/>
      <c r="P112" s="292"/>
      <c r="Q112" s="290"/>
      <c r="R112" s="292"/>
      <c r="S112" s="291"/>
      <c r="U112" s="290"/>
      <c r="V112" s="290"/>
      <c r="W112" s="290"/>
      <c r="X112" s="290"/>
      <c r="Y112" s="290"/>
      <c r="Z112" s="290"/>
      <c r="AA112" s="292"/>
      <c r="AB112" s="290"/>
      <c r="AC112" s="292"/>
      <c r="AD112" s="290"/>
      <c r="AE112" s="292"/>
      <c r="AF112" s="290"/>
      <c r="AG112" s="292"/>
      <c r="AI112" s="293"/>
      <c r="AJ112" s="291"/>
      <c r="AL112" s="290"/>
      <c r="AM112" s="290"/>
      <c r="AN112" s="290"/>
      <c r="AO112" s="290"/>
      <c r="AP112" s="290"/>
      <c r="AQ112" s="290"/>
      <c r="AR112" s="292"/>
      <c r="AS112" s="290"/>
      <c r="AT112" s="292"/>
      <c r="AU112" s="290"/>
      <c r="AV112" s="292"/>
      <c r="AW112" s="290"/>
      <c r="AX112" s="292"/>
      <c r="AZ112" s="292"/>
      <c r="BA112" s="291"/>
      <c r="BC112" s="291"/>
      <c r="BM112" s="291"/>
      <c r="BW112" s="291"/>
      <c r="CG112" s="291"/>
      <c r="CU112" s="291"/>
      <c r="CZ112" s="233"/>
    </row>
    <row r="113" spans="1:104" s="341" customFormat="1" x14ac:dyDescent="0.25">
      <c r="A113" s="333" t="s">
        <v>183</v>
      </c>
      <c r="B113" s="334">
        <v>1</v>
      </c>
      <c r="C113" s="335" t="s">
        <v>292</v>
      </c>
      <c r="D113" s="335" t="s">
        <v>205</v>
      </c>
      <c r="E113" s="336">
        <f t="shared" si="1"/>
        <v>8</v>
      </c>
      <c r="F113" s="337">
        <v>7.8</v>
      </c>
      <c r="G113" s="337">
        <v>7.8</v>
      </c>
      <c r="H113" s="337">
        <v>8</v>
      </c>
      <c r="I113" s="337">
        <v>8</v>
      </c>
      <c r="J113" s="337">
        <v>9.5</v>
      </c>
      <c r="K113" s="337">
        <v>9.5</v>
      </c>
      <c r="L113" s="338">
        <v>9.5</v>
      </c>
      <c r="M113" s="337">
        <v>-1E-4</v>
      </c>
      <c r="N113" s="338">
        <v>15.8</v>
      </c>
      <c r="O113" s="337">
        <v>-1E-4</v>
      </c>
      <c r="P113" s="338">
        <v>11.65</v>
      </c>
      <c r="Q113" s="337">
        <v>-1E-4</v>
      </c>
      <c r="R113" s="338">
        <v>36.950000000000003</v>
      </c>
      <c r="S113" s="334">
        <v>1</v>
      </c>
      <c r="T113" s="339"/>
      <c r="U113" s="337">
        <v>8</v>
      </c>
      <c r="V113" s="337">
        <v>8</v>
      </c>
      <c r="W113" s="337">
        <v>8</v>
      </c>
      <c r="X113" s="337">
        <v>7.9</v>
      </c>
      <c r="Y113" s="337">
        <v>9.4</v>
      </c>
      <c r="Z113" s="337">
        <v>9.4</v>
      </c>
      <c r="AA113" s="338">
        <v>9.4</v>
      </c>
      <c r="AB113" s="337">
        <v>4.4000000000000004</v>
      </c>
      <c r="AC113" s="338">
        <v>16</v>
      </c>
      <c r="AD113" s="337">
        <v>-1E-4</v>
      </c>
      <c r="AE113" s="338">
        <v>11.73</v>
      </c>
      <c r="AF113" s="337">
        <v>-1E-4</v>
      </c>
      <c r="AG113" s="338">
        <v>41.53</v>
      </c>
      <c r="AH113" s="339"/>
      <c r="AI113" s="340">
        <v>78.48</v>
      </c>
      <c r="AJ113" s="334">
        <v>1</v>
      </c>
      <c r="AL113" s="337"/>
      <c r="AM113" s="337"/>
      <c r="AN113" s="337"/>
      <c r="AO113" s="337"/>
      <c r="AP113" s="337"/>
      <c r="AQ113" s="337"/>
      <c r="AR113" s="338"/>
      <c r="AS113" s="337"/>
      <c r="AT113" s="338"/>
      <c r="AU113" s="337"/>
      <c r="AV113" s="338"/>
      <c r="AW113" s="337"/>
      <c r="AX113" s="338"/>
      <c r="AZ113" s="338">
        <v>78.48</v>
      </c>
      <c r="BA113" s="334">
        <v>1</v>
      </c>
      <c r="BC113" s="334">
        <v>-1</v>
      </c>
      <c r="BD113" s="342"/>
      <c r="BE113" s="343">
        <v>25.3</v>
      </c>
      <c r="BF113" s="343">
        <v>0</v>
      </c>
      <c r="BG113" s="343">
        <v>16</v>
      </c>
      <c r="BH113" s="343">
        <v>-1</v>
      </c>
      <c r="BI113" s="344">
        <v>0</v>
      </c>
      <c r="BJ113" s="341">
        <v>11.7</v>
      </c>
      <c r="BK113" s="341">
        <v>0</v>
      </c>
      <c r="BL113" s="342">
        <v>0</v>
      </c>
      <c r="BM113" s="334">
        <v>-1</v>
      </c>
      <c r="BN113" s="344">
        <v>0</v>
      </c>
      <c r="BO113" s="343">
        <v>29.8</v>
      </c>
      <c r="BP113" s="343">
        <v>0</v>
      </c>
      <c r="BQ113" s="343">
        <v>16.2</v>
      </c>
      <c r="BR113" s="343">
        <v>-1</v>
      </c>
      <c r="BS113" s="344">
        <v>0</v>
      </c>
      <c r="BT113" s="341">
        <v>11.7</v>
      </c>
      <c r="BU113" s="341">
        <v>0</v>
      </c>
      <c r="BV113" s="342">
        <v>0</v>
      </c>
      <c r="BW113" s="334">
        <v>-1</v>
      </c>
      <c r="BX113" s="344">
        <v>0</v>
      </c>
      <c r="BY113" s="343">
        <v>0</v>
      </c>
      <c r="BZ113" s="343">
        <v>0</v>
      </c>
      <c r="CA113" s="343">
        <v>0</v>
      </c>
      <c r="CB113" s="343">
        <v>-1</v>
      </c>
      <c r="CC113" s="344">
        <v>0</v>
      </c>
      <c r="CD113" s="341">
        <v>0</v>
      </c>
      <c r="CE113" s="341">
        <v>0</v>
      </c>
      <c r="CF113" s="342">
        <v>0</v>
      </c>
      <c r="CG113" s="334">
        <v>-1</v>
      </c>
      <c r="CI113" s="341" t="s">
        <v>363</v>
      </c>
      <c r="CM113" s="341" t="s">
        <v>370</v>
      </c>
      <c r="CO113" s="341" t="s">
        <v>410</v>
      </c>
      <c r="CP113" s="341" t="s">
        <v>457</v>
      </c>
      <c r="CQ113" s="342">
        <v>1</v>
      </c>
      <c r="CR113" s="345">
        <v>12.3</v>
      </c>
      <c r="CS113" s="345">
        <v>6</v>
      </c>
      <c r="CT113" s="342">
        <v>1</v>
      </c>
      <c r="CU113" s="334">
        <v>1</v>
      </c>
      <c r="CV113" s="346"/>
      <c r="CW113" s="346" t="s">
        <v>479</v>
      </c>
      <c r="CX113" s="346" t="s">
        <v>492</v>
      </c>
      <c r="CY113" s="346" t="s">
        <v>496</v>
      </c>
      <c r="CZ113" s="347"/>
    </row>
    <row r="114" spans="1:104" s="341" customFormat="1" x14ac:dyDescent="0.25">
      <c r="A114" s="333" t="s">
        <v>183</v>
      </c>
      <c r="B114" s="334">
        <v>2</v>
      </c>
      <c r="C114" s="335" t="s">
        <v>293</v>
      </c>
      <c r="D114" s="335" t="s">
        <v>248</v>
      </c>
      <c r="E114" s="336">
        <f t="shared" si="1"/>
        <v>7</v>
      </c>
      <c r="F114" s="337">
        <v>7.9</v>
      </c>
      <c r="G114" s="337">
        <v>7.7</v>
      </c>
      <c r="H114" s="337">
        <v>7.8</v>
      </c>
      <c r="I114" s="337">
        <v>7.9</v>
      </c>
      <c r="J114" s="337">
        <v>9.1</v>
      </c>
      <c r="K114" s="337">
        <v>9.1</v>
      </c>
      <c r="L114" s="338">
        <v>9.1</v>
      </c>
      <c r="M114" s="337">
        <v>-1E-4</v>
      </c>
      <c r="N114" s="338">
        <v>15.7</v>
      </c>
      <c r="O114" s="337">
        <v>-1E-4</v>
      </c>
      <c r="P114" s="338">
        <v>10.85</v>
      </c>
      <c r="Q114" s="337">
        <v>-1E-4</v>
      </c>
      <c r="R114" s="338">
        <v>35.65</v>
      </c>
      <c r="S114" s="334">
        <v>4</v>
      </c>
      <c r="T114" s="339"/>
      <c r="U114" s="337">
        <v>8.1999999999999993</v>
      </c>
      <c r="V114" s="337">
        <v>8</v>
      </c>
      <c r="W114" s="337">
        <v>8.1999999999999993</v>
      </c>
      <c r="X114" s="337">
        <v>8</v>
      </c>
      <c r="Y114" s="337">
        <v>9.8000000000000007</v>
      </c>
      <c r="Z114" s="337">
        <v>9.8000000000000007</v>
      </c>
      <c r="AA114" s="338">
        <v>9.8000000000000007</v>
      </c>
      <c r="AB114" s="337">
        <v>3.3</v>
      </c>
      <c r="AC114" s="338">
        <v>16.2</v>
      </c>
      <c r="AD114" s="337">
        <v>-1E-4</v>
      </c>
      <c r="AE114" s="338">
        <v>11.29</v>
      </c>
      <c r="AF114" s="337">
        <v>-1E-4</v>
      </c>
      <c r="AG114" s="338">
        <v>40.590000000000003</v>
      </c>
      <c r="AH114" s="339"/>
      <c r="AI114" s="340">
        <v>76.239999999999995</v>
      </c>
      <c r="AJ114" s="334">
        <v>2</v>
      </c>
      <c r="AL114" s="337"/>
      <c r="AM114" s="337"/>
      <c r="AN114" s="337"/>
      <c r="AO114" s="337"/>
      <c r="AP114" s="337"/>
      <c r="AQ114" s="337"/>
      <c r="AR114" s="338"/>
      <c r="AS114" s="337"/>
      <c r="AT114" s="338"/>
      <c r="AU114" s="337"/>
      <c r="AV114" s="338"/>
      <c r="AW114" s="337"/>
      <c r="AX114" s="338"/>
      <c r="AZ114" s="338">
        <v>76.239999999999995</v>
      </c>
      <c r="BA114" s="334">
        <v>2</v>
      </c>
      <c r="BC114" s="334">
        <v>-1</v>
      </c>
      <c r="BD114" s="342"/>
      <c r="BE114" s="343">
        <v>24.8</v>
      </c>
      <c r="BF114" s="343">
        <v>0</v>
      </c>
      <c r="BG114" s="343">
        <v>15.5</v>
      </c>
      <c r="BH114" s="343">
        <v>-1</v>
      </c>
      <c r="BI114" s="344">
        <v>0</v>
      </c>
      <c r="BJ114" s="341">
        <v>10.9</v>
      </c>
      <c r="BK114" s="341">
        <v>0</v>
      </c>
      <c r="BL114" s="342">
        <v>0</v>
      </c>
      <c r="BM114" s="334">
        <v>-1</v>
      </c>
      <c r="BN114" s="344">
        <v>0</v>
      </c>
      <c r="BO114" s="343">
        <v>29.3</v>
      </c>
      <c r="BP114" s="343">
        <v>0</v>
      </c>
      <c r="BQ114" s="343">
        <v>16.2</v>
      </c>
      <c r="BR114" s="343">
        <v>-1</v>
      </c>
      <c r="BS114" s="344">
        <v>0</v>
      </c>
      <c r="BT114" s="341">
        <v>11.3</v>
      </c>
      <c r="BU114" s="341">
        <v>0</v>
      </c>
      <c r="BV114" s="342">
        <v>0</v>
      </c>
      <c r="BW114" s="334">
        <v>-1</v>
      </c>
      <c r="BX114" s="344">
        <v>0</v>
      </c>
      <c r="BY114" s="343">
        <v>0</v>
      </c>
      <c r="BZ114" s="343">
        <v>0</v>
      </c>
      <c r="CA114" s="343">
        <v>0</v>
      </c>
      <c r="CB114" s="343">
        <v>-1</v>
      </c>
      <c r="CC114" s="344">
        <v>0</v>
      </c>
      <c r="CD114" s="341">
        <v>0</v>
      </c>
      <c r="CE114" s="341">
        <v>0</v>
      </c>
      <c r="CF114" s="342">
        <v>0</v>
      </c>
      <c r="CG114" s="334">
        <v>-1</v>
      </c>
      <c r="CI114" s="341" t="s">
        <v>363</v>
      </c>
      <c r="CM114" s="341" t="s">
        <v>248</v>
      </c>
      <c r="CO114" s="341" t="s">
        <v>410</v>
      </c>
      <c r="CP114" s="341" t="s">
        <v>457</v>
      </c>
      <c r="CQ114" s="342">
        <v>1</v>
      </c>
      <c r="CR114" s="345">
        <v>12.3</v>
      </c>
      <c r="CS114" s="345">
        <v>3</v>
      </c>
      <c r="CT114" s="342">
        <v>1</v>
      </c>
      <c r="CU114" s="334">
        <v>2</v>
      </c>
      <c r="CV114" s="346"/>
      <c r="CW114" s="346" t="s">
        <v>479</v>
      </c>
      <c r="CX114" s="346" t="s">
        <v>492</v>
      </c>
      <c r="CY114" s="346" t="s">
        <v>496</v>
      </c>
      <c r="CZ114" s="347"/>
    </row>
    <row r="115" spans="1:104" x14ac:dyDescent="0.25">
      <c r="A115" s="113" t="s">
        <v>183</v>
      </c>
      <c r="B115" s="291">
        <v>3</v>
      </c>
      <c r="C115" s="114" t="s">
        <v>294</v>
      </c>
      <c r="D115" s="114" t="s">
        <v>248</v>
      </c>
      <c r="E115" s="185">
        <f t="shared" si="1"/>
        <v>6</v>
      </c>
      <c r="F115" s="290">
        <v>7.4</v>
      </c>
      <c r="G115" s="290">
        <v>7.5</v>
      </c>
      <c r="H115" s="290">
        <v>7.6</v>
      </c>
      <c r="I115" s="290">
        <v>7.4</v>
      </c>
      <c r="J115" s="290">
        <v>9.4</v>
      </c>
      <c r="K115" s="290">
        <v>9.4</v>
      </c>
      <c r="L115" s="292">
        <v>9.4</v>
      </c>
      <c r="M115" s="290">
        <v>-1E-4</v>
      </c>
      <c r="N115" s="292">
        <v>14.9</v>
      </c>
      <c r="O115" s="290">
        <v>-1E-4</v>
      </c>
      <c r="P115" s="292">
        <v>11.59</v>
      </c>
      <c r="Q115" s="290">
        <v>-1E-4</v>
      </c>
      <c r="R115" s="292">
        <v>35.89</v>
      </c>
      <c r="S115" s="291">
        <v>2</v>
      </c>
      <c r="U115" s="290">
        <v>7.3</v>
      </c>
      <c r="V115" s="290">
        <v>7.4</v>
      </c>
      <c r="W115" s="290">
        <v>7.6</v>
      </c>
      <c r="X115" s="290">
        <v>7.6</v>
      </c>
      <c r="Y115" s="290">
        <v>9.1999999999999993</v>
      </c>
      <c r="Z115" s="290">
        <v>9.1999999999999993</v>
      </c>
      <c r="AA115" s="292">
        <v>9.1999999999999993</v>
      </c>
      <c r="AB115" s="290">
        <v>3.9</v>
      </c>
      <c r="AC115" s="292">
        <v>15</v>
      </c>
      <c r="AD115" s="290">
        <v>-1E-4</v>
      </c>
      <c r="AE115" s="292">
        <v>11.23</v>
      </c>
      <c r="AF115" s="290">
        <v>-1E-4</v>
      </c>
      <c r="AG115" s="292">
        <v>39.33</v>
      </c>
      <c r="AI115" s="293">
        <v>75.22</v>
      </c>
      <c r="AJ115" s="291">
        <v>3</v>
      </c>
      <c r="AL115" s="290"/>
      <c r="AM115" s="290"/>
      <c r="AN115" s="290"/>
      <c r="AO115" s="290"/>
      <c r="AP115" s="290"/>
      <c r="AQ115" s="290"/>
      <c r="AR115" s="292"/>
      <c r="AS115" s="290"/>
      <c r="AT115" s="292"/>
      <c r="AU115" s="290"/>
      <c r="AV115" s="292"/>
      <c r="AW115" s="290"/>
      <c r="AX115" s="292"/>
      <c r="AZ115" s="292">
        <v>75.22</v>
      </c>
      <c r="BA115" s="291">
        <v>3</v>
      </c>
      <c r="BC115" s="291">
        <v>-1</v>
      </c>
      <c r="BE115" s="153">
        <v>24.3</v>
      </c>
      <c r="BF115" s="81">
        <v>0</v>
      </c>
      <c r="BG115" s="81">
        <v>15.1</v>
      </c>
      <c r="BH115" s="81">
        <v>-1</v>
      </c>
      <c r="BI115" s="117">
        <v>0</v>
      </c>
      <c r="BJ115" s="79">
        <v>11.6</v>
      </c>
      <c r="BK115" s="79">
        <v>0</v>
      </c>
      <c r="BL115" s="83">
        <v>0</v>
      </c>
      <c r="BM115" s="291">
        <v>-1</v>
      </c>
      <c r="BN115" s="117">
        <v>0</v>
      </c>
      <c r="BO115" s="81">
        <v>28.1</v>
      </c>
      <c r="BP115" s="81">
        <v>0</v>
      </c>
      <c r="BQ115" s="81">
        <v>15</v>
      </c>
      <c r="BR115" s="81">
        <v>-1</v>
      </c>
      <c r="BS115" s="117">
        <v>0</v>
      </c>
      <c r="BT115" s="79">
        <v>11.2</v>
      </c>
      <c r="BU115" s="79">
        <v>0</v>
      </c>
      <c r="BV115" s="83">
        <v>0</v>
      </c>
      <c r="BW115" s="291">
        <v>-1</v>
      </c>
      <c r="BX115" s="117">
        <v>0</v>
      </c>
      <c r="BY115" s="81">
        <v>0</v>
      </c>
      <c r="BZ115" s="81">
        <v>0</v>
      </c>
      <c r="CA115" s="81">
        <v>0</v>
      </c>
      <c r="CB115" s="81">
        <v>-1</v>
      </c>
      <c r="CC115" s="117">
        <v>0</v>
      </c>
      <c r="CD115" s="79">
        <v>0</v>
      </c>
      <c r="CE115" s="79">
        <v>0</v>
      </c>
      <c r="CF115" s="83">
        <v>0</v>
      </c>
      <c r="CG115" s="291">
        <v>-1</v>
      </c>
      <c r="CI115" s="79" t="s">
        <v>363</v>
      </c>
      <c r="CM115" s="79" t="s">
        <v>248</v>
      </c>
      <c r="CO115" s="79" t="s">
        <v>410</v>
      </c>
      <c r="CP115" s="79" t="s">
        <v>457</v>
      </c>
      <c r="CQ115" s="83">
        <v>1</v>
      </c>
      <c r="CR115" s="84">
        <v>12.3</v>
      </c>
      <c r="CS115" s="84">
        <v>5</v>
      </c>
      <c r="CT115" s="83">
        <v>1</v>
      </c>
      <c r="CU115" s="291">
        <v>3</v>
      </c>
      <c r="CW115" s="1" t="s">
        <v>479</v>
      </c>
      <c r="CX115" s="1" t="s">
        <v>492</v>
      </c>
      <c r="CY115" s="1" t="s">
        <v>496</v>
      </c>
      <c r="CZ115" s="233"/>
    </row>
    <row r="116" spans="1:104" x14ac:dyDescent="0.25">
      <c r="A116" s="113" t="s">
        <v>183</v>
      </c>
      <c r="B116" s="291">
        <v>4</v>
      </c>
      <c r="C116" s="114" t="s">
        <v>295</v>
      </c>
      <c r="D116" s="114" t="s">
        <v>205</v>
      </c>
      <c r="E116" s="185">
        <f t="shared" si="1"/>
        <v>5</v>
      </c>
      <c r="F116" s="290">
        <v>7.4</v>
      </c>
      <c r="G116" s="290">
        <v>7.9</v>
      </c>
      <c r="H116" s="290">
        <v>7.1</v>
      </c>
      <c r="I116" s="290">
        <v>7.8</v>
      </c>
      <c r="J116" s="290">
        <v>9.6</v>
      </c>
      <c r="K116" s="290">
        <v>9.6</v>
      </c>
      <c r="L116" s="292">
        <v>9.6</v>
      </c>
      <c r="M116" s="290">
        <v>-1E-4</v>
      </c>
      <c r="N116" s="292">
        <v>15.2</v>
      </c>
      <c r="O116" s="290">
        <v>-1E-4</v>
      </c>
      <c r="P116" s="292">
        <v>10.9</v>
      </c>
      <c r="Q116" s="290">
        <v>-1E-4</v>
      </c>
      <c r="R116" s="292">
        <v>35.700000000000003</v>
      </c>
      <c r="S116" s="291">
        <v>3</v>
      </c>
      <c r="U116" s="290">
        <v>7</v>
      </c>
      <c r="V116" s="290">
        <v>7</v>
      </c>
      <c r="W116" s="290">
        <v>7</v>
      </c>
      <c r="X116" s="290">
        <v>7</v>
      </c>
      <c r="Y116" s="290">
        <v>9.4</v>
      </c>
      <c r="Z116" s="290">
        <v>9.4</v>
      </c>
      <c r="AA116" s="292">
        <v>9.4</v>
      </c>
      <c r="AB116" s="290">
        <v>3.3</v>
      </c>
      <c r="AC116" s="292">
        <v>14</v>
      </c>
      <c r="AD116" s="290">
        <v>-1E-4</v>
      </c>
      <c r="AE116" s="292">
        <v>11.37</v>
      </c>
      <c r="AF116" s="290">
        <v>-1E-4</v>
      </c>
      <c r="AG116" s="292">
        <v>38.07</v>
      </c>
      <c r="AI116" s="293">
        <v>73.77</v>
      </c>
      <c r="AJ116" s="291">
        <v>4</v>
      </c>
      <c r="AL116" s="290"/>
      <c r="AM116" s="290"/>
      <c r="AN116" s="290"/>
      <c r="AO116" s="290"/>
      <c r="AP116" s="290"/>
      <c r="AQ116" s="290"/>
      <c r="AR116" s="292"/>
      <c r="AS116" s="290"/>
      <c r="AT116" s="292"/>
      <c r="AU116" s="290"/>
      <c r="AV116" s="292"/>
      <c r="AW116" s="290"/>
      <c r="AX116" s="292"/>
      <c r="AZ116" s="292">
        <v>73.77</v>
      </c>
      <c r="BA116" s="291">
        <v>4</v>
      </c>
      <c r="BC116" s="291">
        <v>-1</v>
      </c>
      <c r="BE116" s="153">
        <v>24.8</v>
      </c>
      <c r="BF116" s="81">
        <v>0</v>
      </c>
      <c r="BG116" s="81">
        <v>15.2</v>
      </c>
      <c r="BH116" s="81">
        <v>-1</v>
      </c>
      <c r="BI116" s="117">
        <v>0</v>
      </c>
      <c r="BJ116" s="79">
        <v>10.9</v>
      </c>
      <c r="BK116" s="79">
        <v>0</v>
      </c>
      <c r="BL116" s="83">
        <v>0</v>
      </c>
      <c r="BM116" s="291">
        <v>-1</v>
      </c>
      <c r="BN116" s="117">
        <v>0</v>
      </c>
      <c r="BO116" s="81">
        <v>26.7</v>
      </c>
      <c r="BP116" s="81">
        <v>0</v>
      </c>
      <c r="BQ116" s="81">
        <v>14.1</v>
      </c>
      <c r="BR116" s="81">
        <v>-1</v>
      </c>
      <c r="BS116" s="117">
        <v>0</v>
      </c>
      <c r="BT116" s="79">
        <v>11.4</v>
      </c>
      <c r="BU116" s="79">
        <v>0</v>
      </c>
      <c r="BV116" s="83">
        <v>0</v>
      </c>
      <c r="BW116" s="291">
        <v>-1</v>
      </c>
      <c r="BX116" s="117">
        <v>0</v>
      </c>
      <c r="BY116" s="81">
        <v>0</v>
      </c>
      <c r="BZ116" s="81">
        <v>0</v>
      </c>
      <c r="CA116" s="81">
        <v>0</v>
      </c>
      <c r="CB116" s="81">
        <v>-1</v>
      </c>
      <c r="CC116" s="117">
        <v>0</v>
      </c>
      <c r="CD116" s="79">
        <v>0</v>
      </c>
      <c r="CE116" s="79">
        <v>0</v>
      </c>
      <c r="CF116" s="83">
        <v>0</v>
      </c>
      <c r="CG116" s="291">
        <v>-1</v>
      </c>
      <c r="CI116" s="79" t="s">
        <v>363</v>
      </c>
      <c r="CM116" s="79" t="s">
        <v>370</v>
      </c>
      <c r="CO116" s="79" t="s">
        <v>410</v>
      </c>
      <c r="CP116" s="79" t="s">
        <v>457</v>
      </c>
      <c r="CQ116" s="83">
        <v>1</v>
      </c>
      <c r="CR116" s="84">
        <v>12.3</v>
      </c>
      <c r="CS116" s="84">
        <v>1</v>
      </c>
      <c r="CT116" s="83">
        <v>1</v>
      </c>
      <c r="CU116" s="291">
        <v>4</v>
      </c>
      <c r="CW116" s="1" t="s">
        <v>479</v>
      </c>
      <c r="CX116" s="1" t="s">
        <v>492</v>
      </c>
      <c r="CY116" s="1" t="s">
        <v>496</v>
      </c>
      <c r="CZ116" s="233"/>
    </row>
    <row r="117" spans="1:104" x14ac:dyDescent="0.25">
      <c r="A117" s="113" t="s">
        <v>183</v>
      </c>
      <c r="B117" s="291">
        <v>5</v>
      </c>
      <c r="C117" s="114" t="s">
        <v>296</v>
      </c>
      <c r="D117" s="114" t="s">
        <v>203</v>
      </c>
      <c r="E117" s="185">
        <f t="shared" si="1"/>
        <v>4</v>
      </c>
      <c r="F117" s="290">
        <v>7.2</v>
      </c>
      <c r="G117" s="290">
        <v>7.6</v>
      </c>
      <c r="H117" s="290">
        <v>7.7</v>
      </c>
      <c r="I117" s="290">
        <v>7.4</v>
      </c>
      <c r="J117" s="290">
        <v>9.6</v>
      </c>
      <c r="K117" s="290">
        <v>9.6</v>
      </c>
      <c r="L117" s="292">
        <v>9.6</v>
      </c>
      <c r="M117" s="290">
        <v>-1E-4</v>
      </c>
      <c r="N117" s="292">
        <v>15</v>
      </c>
      <c r="O117" s="290">
        <v>-1E-4</v>
      </c>
      <c r="P117" s="292">
        <v>11.03</v>
      </c>
      <c r="Q117" s="290">
        <v>-1E-4</v>
      </c>
      <c r="R117" s="292">
        <v>35.630000000000003</v>
      </c>
      <c r="S117" s="291">
        <v>5</v>
      </c>
      <c r="U117" s="290">
        <v>6.8</v>
      </c>
      <c r="V117" s="290">
        <v>6.9</v>
      </c>
      <c r="W117" s="290">
        <v>7.3</v>
      </c>
      <c r="X117" s="290">
        <v>7.2</v>
      </c>
      <c r="Y117" s="290">
        <v>9.1</v>
      </c>
      <c r="Z117" s="290">
        <v>9.1</v>
      </c>
      <c r="AA117" s="292">
        <v>9.1</v>
      </c>
      <c r="AB117" s="290">
        <v>3.3</v>
      </c>
      <c r="AC117" s="292">
        <v>14.1</v>
      </c>
      <c r="AD117" s="290">
        <v>-1E-4</v>
      </c>
      <c r="AE117" s="292">
        <v>10.61</v>
      </c>
      <c r="AF117" s="290">
        <v>-1E-4</v>
      </c>
      <c r="AG117" s="292">
        <v>37.11</v>
      </c>
      <c r="AI117" s="293">
        <v>72.739999999999995</v>
      </c>
      <c r="AJ117" s="291">
        <v>5</v>
      </c>
      <c r="AL117" s="290"/>
      <c r="AM117" s="290"/>
      <c r="AN117" s="290"/>
      <c r="AO117" s="290"/>
      <c r="AP117" s="290"/>
      <c r="AQ117" s="290"/>
      <c r="AR117" s="292"/>
      <c r="AS117" s="290"/>
      <c r="AT117" s="292"/>
      <c r="AU117" s="290"/>
      <c r="AV117" s="292"/>
      <c r="AW117" s="290"/>
      <c r="AX117" s="292"/>
      <c r="AZ117" s="292">
        <v>72.739999999999995</v>
      </c>
      <c r="BA117" s="291">
        <v>5</v>
      </c>
      <c r="BC117" s="291">
        <v>-1</v>
      </c>
      <c r="BE117" s="153">
        <v>24.6</v>
      </c>
      <c r="BF117" s="81">
        <v>0</v>
      </c>
      <c r="BG117" s="81">
        <v>14.9</v>
      </c>
      <c r="BH117" s="81">
        <v>-1</v>
      </c>
      <c r="BI117" s="117">
        <v>0</v>
      </c>
      <c r="BJ117" s="79">
        <v>11</v>
      </c>
      <c r="BK117" s="79">
        <v>0</v>
      </c>
      <c r="BL117" s="83">
        <v>0</v>
      </c>
      <c r="BM117" s="291">
        <v>-1</v>
      </c>
      <c r="BN117" s="117">
        <v>0</v>
      </c>
      <c r="BO117" s="81">
        <v>26.5</v>
      </c>
      <c r="BP117" s="81">
        <v>0</v>
      </c>
      <c r="BQ117" s="81">
        <v>14.2</v>
      </c>
      <c r="BR117" s="81">
        <v>-1</v>
      </c>
      <c r="BS117" s="117">
        <v>0</v>
      </c>
      <c r="BT117" s="79">
        <v>10.6</v>
      </c>
      <c r="BU117" s="79">
        <v>0</v>
      </c>
      <c r="BV117" s="83">
        <v>0</v>
      </c>
      <c r="BW117" s="291">
        <v>-1</v>
      </c>
      <c r="BX117" s="117">
        <v>0</v>
      </c>
      <c r="BY117" s="81">
        <v>0</v>
      </c>
      <c r="BZ117" s="81">
        <v>0</v>
      </c>
      <c r="CA117" s="81">
        <v>0</v>
      </c>
      <c r="CB117" s="81">
        <v>-1</v>
      </c>
      <c r="CC117" s="117">
        <v>0</v>
      </c>
      <c r="CD117" s="79">
        <v>0</v>
      </c>
      <c r="CE117" s="79">
        <v>0</v>
      </c>
      <c r="CF117" s="83">
        <v>0</v>
      </c>
      <c r="CG117" s="291">
        <v>-1</v>
      </c>
      <c r="CI117" s="79" t="s">
        <v>363</v>
      </c>
      <c r="CM117" s="79" t="s">
        <v>203</v>
      </c>
      <c r="CO117" s="79" t="s">
        <v>410</v>
      </c>
      <c r="CP117" s="79" t="s">
        <v>457</v>
      </c>
      <c r="CQ117" s="83">
        <v>1</v>
      </c>
      <c r="CR117" s="84">
        <v>12.3</v>
      </c>
      <c r="CS117" s="84">
        <v>4</v>
      </c>
      <c r="CT117" s="83">
        <v>1</v>
      </c>
      <c r="CU117" s="291">
        <v>5</v>
      </c>
      <c r="CW117" s="1" t="s">
        <v>479</v>
      </c>
      <c r="CX117" s="1" t="s">
        <v>492</v>
      </c>
      <c r="CY117" s="1" t="s">
        <v>496</v>
      </c>
      <c r="CZ117" s="233"/>
    </row>
    <row r="118" spans="1:104" x14ac:dyDescent="0.25">
      <c r="A118" s="113" t="s">
        <v>183</v>
      </c>
      <c r="B118" s="291">
        <v>6</v>
      </c>
      <c r="C118" s="114" t="s">
        <v>297</v>
      </c>
      <c r="D118" s="114" t="s">
        <v>205</v>
      </c>
      <c r="E118" s="185">
        <f t="shared" si="1"/>
        <v>3</v>
      </c>
      <c r="F118" s="290">
        <v>7.4</v>
      </c>
      <c r="G118" s="290">
        <v>7.1</v>
      </c>
      <c r="H118" s="290">
        <v>6.6</v>
      </c>
      <c r="I118" s="290">
        <v>7.1</v>
      </c>
      <c r="J118" s="290">
        <v>9.8000000000000007</v>
      </c>
      <c r="K118" s="290">
        <v>9.8000000000000007</v>
      </c>
      <c r="L118" s="292">
        <v>9.8000000000000007</v>
      </c>
      <c r="M118" s="290">
        <v>-1E-4</v>
      </c>
      <c r="N118" s="292">
        <v>14.2</v>
      </c>
      <c r="O118" s="290">
        <v>-1E-4</v>
      </c>
      <c r="P118" s="292">
        <v>9.56</v>
      </c>
      <c r="Q118" s="290">
        <v>-1E-4</v>
      </c>
      <c r="R118" s="292">
        <v>33.56</v>
      </c>
      <c r="S118" s="291">
        <v>6</v>
      </c>
      <c r="U118" s="290">
        <v>7.4</v>
      </c>
      <c r="V118" s="290">
        <v>7.4</v>
      </c>
      <c r="W118" s="290">
        <v>6.8</v>
      </c>
      <c r="X118" s="290">
        <v>7.4</v>
      </c>
      <c r="Y118" s="290">
        <v>9.6999999999999993</v>
      </c>
      <c r="Z118" s="290">
        <v>9.6999999999999993</v>
      </c>
      <c r="AA118" s="292">
        <v>9.6999999999999993</v>
      </c>
      <c r="AB118" s="290">
        <v>3.3</v>
      </c>
      <c r="AC118" s="292">
        <v>14.8</v>
      </c>
      <c r="AD118" s="290">
        <v>-1E-4</v>
      </c>
      <c r="AE118" s="292">
        <v>9.68</v>
      </c>
      <c r="AF118" s="290">
        <v>-1E-4</v>
      </c>
      <c r="AG118" s="292">
        <v>37.479999999999997</v>
      </c>
      <c r="AI118" s="293">
        <v>71.040000000000006</v>
      </c>
      <c r="AJ118" s="291">
        <v>6</v>
      </c>
      <c r="AL118" s="290"/>
      <c r="AM118" s="290"/>
      <c r="AN118" s="290"/>
      <c r="AO118" s="290"/>
      <c r="AP118" s="290"/>
      <c r="AQ118" s="290"/>
      <c r="AR118" s="292"/>
      <c r="AS118" s="290"/>
      <c r="AT118" s="292"/>
      <c r="AU118" s="290"/>
      <c r="AV118" s="292"/>
      <c r="AW118" s="290"/>
      <c r="AX118" s="292"/>
      <c r="AZ118" s="292">
        <v>71.040000000000006</v>
      </c>
      <c r="BA118" s="291">
        <v>6</v>
      </c>
      <c r="BC118" s="291">
        <v>-1</v>
      </c>
      <c r="BE118" s="153">
        <v>24</v>
      </c>
      <c r="BF118" s="81">
        <v>0</v>
      </c>
      <c r="BG118" s="81">
        <v>14.1</v>
      </c>
      <c r="BH118" s="81">
        <v>-1</v>
      </c>
      <c r="BI118" s="117">
        <v>0</v>
      </c>
      <c r="BJ118" s="79">
        <v>9.6</v>
      </c>
      <c r="BK118" s="79">
        <v>0</v>
      </c>
      <c r="BL118" s="83">
        <v>0</v>
      </c>
      <c r="BM118" s="291">
        <v>-1</v>
      </c>
      <c r="BN118" s="117">
        <v>0</v>
      </c>
      <c r="BO118" s="81">
        <v>27.8</v>
      </c>
      <c r="BP118" s="81">
        <v>0</v>
      </c>
      <c r="BQ118" s="81">
        <v>14.5</v>
      </c>
      <c r="BR118" s="81">
        <v>-1</v>
      </c>
      <c r="BS118" s="117">
        <v>0</v>
      </c>
      <c r="BT118" s="79">
        <v>9.6999999999999993</v>
      </c>
      <c r="BU118" s="79">
        <v>0</v>
      </c>
      <c r="BV118" s="83">
        <v>0</v>
      </c>
      <c r="BW118" s="291">
        <v>-1</v>
      </c>
      <c r="BX118" s="117">
        <v>0</v>
      </c>
      <c r="BY118" s="81">
        <v>0</v>
      </c>
      <c r="BZ118" s="81">
        <v>0</v>
      </c>
      <c r="CA118" s="81">
        <v>0</v>
      </c>
      <c r="CB118" s="81">
        <v>-1</v>
      </c>
      <c r="CC118" s="117">
        <v>0</v>
      </c>
      <c r="CD118" s="79">
        <v>0</v>
      </c>
      <c r="CE118" s="79">
        <v>0</v>
      </c>
      <c r="CF118" s="83">
        <v>0</v>
      </c>
      <c r="CG118" s="291">
        <v>-1</v>
      </c>
      <c r="CI118" s="79" t="s">
        <v>363</v>
      </c>
      <c r="CM118" s="79" t="s">
        <v>370</v>
      </c>
      <c r="CO118" s="79" t="s">
        <v>410</v>
      </c>
      <c r="CP118" s="79" t="s">
        <v>457</v>
      </c>
      <c r="CQ118" s="83">
        <v>1</v>
      </c>
      <c r="CR118" s="84">
        <v>12.3</v>
      </c>
      <c r="CS118" s="84">
        <v>2</v>
      </c>
      <c r="CT118" s="83">
        <v>1</v>
      </c>
      <c r="CU118" s="291">
        <v>6</v>
      </c>
      <c r="CW118" s="1" t="s">
        <v>479</v>
      </c>
      <c r="CX118" s="1" t="s">
        <v>492</v>
      </c>
      <c r="CY118" s="1" t="s">
        <v>496</v>
      </c>
      <c r="CZ118" s="233"/>
    </row>
    <row r="119" spans="1:104" x14ac:dyDescent="0.25">
      <c r="A119" s="113" t="s">
        <v>183</v>
      </c>
      <c r="B119" s="291">
        <v>-1E-4</v>
      </c>
      <c r="C119" s="114" t="s">
        <v>298</v>
      </c>
      <c r="D119" s="114" t="s">
        <v>266</v>
      </c>
      <c r="E119" s="185">
        <f t="shared" si="1"/>
        <v>0</v>
      </c>
      <c r="F119" s="290">
        <v>-1E-4</v>
      </c>
      <c r="G119" s="290">
        <v>-1E-4</v>
      </c>
      <c r="H119" s="290">
        <v>-1E-4</v>
      </c>
      <c r="I119" s="290">
        <v>-1E-4</v>
      </c>
      <c r="J119" s="290">
        <v>-1E-4</v>
      </c>
      <c r="K119" s="290">
        <v>-1E-4</v>
      </c>
      <c r="L119" s="292">
        <v>-1E-4</v>
      </c>
      <c r="M119" s="290">
        <v>-1E-4</v>
      </c>
      <c r="N119" s="292">
        <v>-1E-4</v>
      </c>
      <c r="O119" s="290">
        <v>-1E-4</v>
      </c>
      <c r="P119" s="292">
        <v>-1E-4</v>
      </c>
      <c r="Q119" s="290">
        <v>-1E-4</v>
      </c>
      <c r="R119" s="292">
        <v>-1E-4</v>
      </c>
      <c r="S119" s="291">
        <v>-1E-4</v>
      </c>
      <c r="U119" s="290">
        <v>-1E-4</v>
      </c>
      <c r="V119" s="290">
        <v>-1E-4</v>
      </c>
      <c r="W119" s="290">
        <v>-1E-4</v>
      </c>
      <c r="X119" s="290">
        <v>-1E-4</v>
      </c>
      <c r="Y119" s="290">
        <v>-1E-4</v>
      </c>
      <c r="Z119" s="290">
        <v>-1E-4</v>
      </c>
      <c r="AA119" s="292">
        <v>-1E-4</v>
      </c>
      <c r="AB119" s="290">
        <v>-1E-4</v>
      </c>
      <c r="AC119" s="292">
        <v>-1E-4</v>
      </c>
      <c r="AD119" s="290">
        <v>-1E-4</v>
      </c>
      <c r="AE119" s="292">
        <v>-1E-4</v>
      </c>
      <c r="AF119" s="290">
        <v>-1E-4</v>
      </c>
      <c r="AG119" s="292">
        <v>-1E-4</v>
      </c>
      <c r="AI119" s="293">
        <v>-1E-4</v>
      </c>
      <c r="AJ119" s="291">
        <v>-1E-4</v>
      </c>
      <c r="AL119" s="290"/>
      <c r="AM119" s="290"/>
      <c r="AN119" s="290"/>
      <c r="AO119" s="290"/>
      <c r="AP119" s="290"/>
      <c r="AQ119" s="290"/>
      <c r="AR119" s="292"/>
      <c r="AS119" s="290"/>
      <c r="AT119" s="292"/>
      <c r="AU119" s="290"/>
      <c r="AV119" s="292"/>
      <c r="AW119" s="290"/>
      <c r="AX119" s="292"/>
      <c r="AZ119" s="292">
        <v>-1E-4</v>
      </c>
      <c r="BA119" s="291">
        <v>-1E-4</v>
      </c>
      <c r="BC119" s="291">
        <v>-1</v>
      </c>
      <c r="BE119" s="153">
        <v>0</v>
      </c>
      <c r="BF119" s="81">
        <v>0</v>
      </c>
      <c r="BG119" s="81">
        <v>0</v>
      </c>
      <c r="BH119" s="81">
        <v>-1</v>
      </c>
      <c r="BI119" s="117">
        <v>0</v>
      </c>
      <c r="BJ119" s="79">
        <v>0</v>
      </c>
      <c r="BK119" s="79">
        <v>0</v>
      </c>
      <c r="BL119" s="83">
        <v>0</v>
      </c>
      <c r="BM119" s="291">
        <v>-1</v>
      </c>
      <c r="BN119" s="117">
        <v>0</v>
      </c>
      <c r="BO119" s="81">
        <v>0</v>
      </c>
      <c r="BP119" s="81">
        <v>0</v>
      </c>
      <c r="BQ119" s="81">
        <v>0</v>
      </c>
      <c r="BR119" s="81">
        <v>-1</v>
      </c>
      <c r="BS119" s="117">
        <v>0</v>
      </c>
      <c r="BT119" s="79">
        <v>0</v>
      </c>
      <c r="BU119" s="79">
        <v>0</v>
      </c>
      <c r="BV119" s="83">
        <v>0</v>
      </c>
      <c r="BW119" s="291">
        <v>-1</v>
      </c>
      <c r="BX119" s="117">
        <v>0</v>
      </c>
      <c r="BY119" s="81">
        <v>0</v>
      </c>
      <c r="BZ119" s="81">
        <v>0</v>
      </c>
      <c r="CA119" s="81">
        <v>0</v>
      </c>
      <c r="CB119" s="81">
        <v>-1</v>
      </c>
      <c r="CC119" s="117">
        <v>0</v>
      </c>
      <c r="CD119" s="79">
        <v>0</v>
      </c>
      <c r="CE119" s="79">
        <v>0</v>
      </c>
      <c r="CF119" s="83">
        <v>0</v>
      </c>
      <c r="CG119" s="291">
        <v>-1</v>
      </c>
      <c r="CK119" s="79" t="s">
        <v>369</v>
      </c>
      <c r="CM119" s="79" t="s">
        <v>368</v>
      </c>
      <c r="CO119" s="79" t="s">
        <v>410</v>
      </c>
      <c r="CP119" s="79" t="s">
        <v>457</v>
      </c>
      <c r="CQ119" s="83">
        <v>1</v>
      </c>
      <c r="CR119" s="84">
        <v>9</v>
      </c>
      <c r="CS119" s="84">
        <v>7</v>
      </c>
      <c r="CT119" s="83">
        <v>0</v>
      </c>
      <c r="CU119" s="291">
        <v>-1</v>
      </c>
      <c r="CW119" s="1" t="s">
        <v>479</v>
      </c>
      <c r="CX119" s="1" t="s">
        <v>492</v>
      </c>
      <c r="CY119" s="1" t="s">
        <v>496</v>
      </c>
      <c r="CZ119" s="233"/>
    </row>
    <row r="120" spans="1:104" x14ac:dyDescent="0.25">
      <c r="B120" s="291"/>
      <c r="F120" s="290"/>
      <c r="G120" s="290"/>
      <c r="H120" s="290"/>
      <c r="I120" s="290"/>
      <c r="J120" s="290"/>
      <c r="K120" s="290"/>
      <c r="L120" s="292"/>
      <c r="M120" s="290"/>
      <c r="N120" s="292"/>
      <c r="O120" s="290"/>
      <c r="P120" s="292"/>
      <c r="Q120" s="290"/>
      <c r="R120" s="292"/>
      <c r="S120" s="291"/>
      <c r="U120" s="290"/>
      <c r="V120" s="290"/>
      <c r="W120" s="290"/>
      <c r="X120" s="290"/>
      <c r="Y120" s="290"/>
      <c r="Z120" s="290"/>
      <c r="AA120" s="292"/>
      <c r="AB120" s="290"/>
      <c r="AC120" s="292"/>
      <c r="AD120" s="290"/>
      <c r="AE120" s="292"/>
      <c r="AF120" s="290"/>
      <c r="AG120" s="292"/>
      <c r="AI120" s="293"/>
      <c r="AJ120" s="291"/>
      <c r="AL120" s="290"/>
      <c r="AM120" s="290"/>
      <c r="AN120" s="290"/>
      <c r="AO120" s="290"/>
      <c r="AP120" s="290"/>
      <c r="AQ120" s="290"/>
      <c r="AR120" s="292"/>
      <c r="AS120" s="290"/>
      <c r="AT120" s="292"/>
      <c r="AU120" s="290"/>
      <c r="AV120" s="292"/>
      <c r="AW120" s="290"/>
      <c r="AX120" s="292"/>
      <c r="AZ120" s="292"/>
      <c r="BA120" s="291"/>
      <c r="BC120" s="291"/>
      <c r="BM120" s="291"/>
      <c r="BW120" s="291"/>
      <c r="CG120" s="291"/>
      <c r="CU120" s="291"/>
      <c r="CZ120" s="233"/>
    </row>
    <row r="121" spans="1:104" s="341" customFormat="1" x14ac:dyDescent="0.25">
      <c r="A121" s="333" t="s">
        <v>184</v>
      </c>
      <c r="B121" s="334">
        <v>1</v>
      </c>
      <c r="C121" s="335" t="s">
        <v>299</v>
      </c>
      <c r="D121" s="335" t="s">
        <v>203</v>
      </c>
      <c r="E121" s="336">
        <f t="shared" si="1"/>
        <v>8</v>
      </c>
      <c r="F121" s="337">
        <v>7.6</v>
      </c>
      <c r="G121" s="337">
        <v>7.4</v>
      </c>
      <c r="H121" s="337">
        <v>7.4</v>
      </c>
      <c r="I121" s="337">
        <v>7.2</v>
      </c>
      <c r="J121" s="337">
        <v>9.5</v>
      </c>
      <c r="K121" s="337">
        <v>9.5</v>
      </c>
      <c r="L121" s="338">
        <v>9.5</v>
      </c>
      <c r="M121" s="337">
        <v>-1E-4</v>
      </c>
      <c r="N121" s="338">
        <v>14.8</v>
      </c>
      <c r="O121" s="337">
        <v>-1E-4</v>
      </c>
      <c r="P121" s="338">
        <v>12.13</v>
      </c>
      <c r="Q121" s="337">
        <v>-1E-4</v>
      </c>
      <c r="R121" s="338">
        <v>36.43</v>
      </c>
      <c r="S121" s="334">
        <v>1</v>
      </c>
      <c r="T121" s="339"/>
      <c r="U121" s="337">
        <v>7.6</v>
      </c>
      <c r="V121" s="337">
        <v>7.4</v>
      </c>
      <c r="W121" s="337">
        <v>7.7</v>
      </c>
      <c r="X121" s="337">
        <v>7.3</v>
      </c>
      <c r="Y121" s="337">
        <v>9.6</v>
      </c>
      <c r="Z121" s="337">
        <v>9.6</v>
      </c>
      <c r="AA121" s="338">
        <v>9.6</v>
      </c>
      <c r="AB121" s="337">
        <v>4.2</v>
      </c>
      <c r="AC121" s="338">
        <v>15</v>
      </c>
      <c r="AD121" s="337">
        <v>-1E-4</v>
      </c>
      <c r="AE121" s="338">
        <v>11.7</v>
      </c>
      <c r="AF121" s="337">
        <v>-1E-4</v>
      </c>
      <c r="AG121" s="338">
        <v>40.5</v>
      </c>
      <c r="AH121" s="339"/>
      <c r="AI121" s="340">
        <v>76.930000000000007</v>
      </c>
      <c r="AJ121" s="334">
        <v>1</v>
      </c>
      <c r="AL121" s="337"/>
      <c r="AM121" s="337"/>
      <c r="AN121" s="337"/>
      <c r="AO121" s="337"/>
      <c r="AP121" s="337"/>
      <c r="AQ121" s="337"/>
      <c r="AR121" s="338"/>
      <c r="AS121" s="337"/>
      <c r="AT121" s="338"/>
      <c r="AU121" s="337"/>
      <c r="AV121" s="338"/>
      <c r="AW121" s="337"/>
      <c r="AX121" s="338"/>
      <c r="AZ121" s="338">
        <v>76.930000000000007</v>
      </c>
      <c r="BA121" s="334">
        <v>1</v>
      </c>
      <c r="BC121" s="334">
        <v>-1</v>
      </c>
      <c r="BD121" s="342"/>
      <c r="BE121" s="343">
        <v>24.3</v>
      </c>
      <c r="BF121" s="343">
        <v>0</v>
      </c>
      <c r="BG121" s="343">
        <v>14.8</v>
      </c>
      <c r="BH121" s="343">
        <v>-1</v>
      </c>
      <c r="BI121" s="344">
        <v>0</v>
      </c>
      <c r="BJ121" s="341">
        <v>12.1</v>
      </c>
      <c r="BK121" s="341">
        <v>0</v>
      </c>
      <c r="BL121" s="342">
        <v>0</v>
      </c>
      <c r="BM121" s="334">
        <v>-1</v>
      </c>
      <c r="BN121" s="344">
        <v>0</v>
      </c>
      <c r="BO121" s="343">
        <v>28.8</v>
      </c>
      <c r="BP121" s="343">
        <v>0</v>
      </c>
      <c r="BQ121" s="343">
        <v>14.8</v>
      </c>
      <c r="BR121" s="343">
        <v>-1</v>
      </c>
      <c r="BS121" s="344">
        <v>0</v>
      </c>
      <c r="BT121" s="341">
        <v>11.7</v>
      </c>
      <c r="BU121" s="341">
        <v>0</v>
      </c>
      <c r="BV121" s="342">
        <v>0</v>
      </c>
      <c r="BW121" s="334">
        <v>-1</v>
      </c>
      <c r="BX121" s="344">
        <v>0</v>
      </c>
      <c r="BY121" s="343">
        <v>0</v>
      </c>
      <c r="BZ121" s="343">
        <v>0</v>
      </c>
      <c r="CA121" s="343">
        <v>0</v>
      </c>
      <c r="CB121" s="343">
        <v>-1</v>
      </c>
      <c r="CC121" s="344">
        <v>0</v>
      </c>
      <c r="CD121" s="341">
        <v>0</v>
      </c>
      <c r="CE121" s="341">
        <v>0</v>
      </c>
      <c r="CF121" s="342">
        <v>0</v>
      </c>
      <c r="CG121" s="334">
        <v>-1</v>
      </c>
      <c r="CI121" s="341" t="s">
        <v>363</v>
      </c>
      <c r="CM121" s="341" t="s">
        <v>371</v>
      </c>
      <c r="CO121" s="341" t="s">
        <v>411</v>
      </c>
      <c r="CP121" s="341" t="s">
        <v>458</v>
      </c>
      <c r="CQ121" s="342">
        <v>1</v>
      </c>
      <c r="CR121" s="345">
        <v>9.4</v>
      </c>
      <c r="CS121" s="345">
        <v>3</v>
      </c>
      <c r="CT121" s="342">
        <v>1</v>
      </c>
      <c r="CU121" s="334">
        <v>1</v>
      </c>
      <c r="CV121" s="346"/>
      <c r="CW121" s="346" t="s">
        <v>479</v>
      </c>
      <c r="CX121" s="346" t="s">
        <v>481</v>
      </c>
      <c r="CY121" s="346" t="s">
        <v>496</v>
      </c>
      <c r="CZ121" s="347"/>
    </row>
    <row r="122" spans="1:104" s="341" customFormat="1" x14ac:dyDescent="0.25">
      <c r="A122" s="333" t="s">
        <v>184</v>
      </c>
      <c r="B122" s="334">
        <v>2</v>
      </c>
      <c r="C122" s="335" t="s">
        <v>300</v>
      </c>
      <c r="D122" s="335" t="s">
        <v>203</v>
      </c>
      <c r="E122" s="336">
        <f t="shared" si="1"/>
        <v>7</v>
      </c>
      <c r="F122" s="337">
        <v>7.5</v>
      </c>
      <c r="G122" s="337">
        <v>7.5</v>
      </c>
      <c r="H122" s="337">
        <v>7.5</v>
      </c>
      <c r="I122" s="337">
        <v>7.4</v>
      </c>
      <c r="J122" s="337">
        <v>9.8000000000000007</v>
      </c>
      <c r="K122" s="337">
        <v>9.8000000000000007</v>
      </c>
      <c r="L122" s="338">
        <v>9.8000000000000007</v>
      </c>
      <c r="M122" s="337">
        <v>-1E-4</v>
      </c>
      <c r="N122" s="338">
        <v>15</v>
      </c>
      <c r="O122" s="337">
        <v>-1E-4</v>
      </c>
      <c r="P122" s="338">
        <v>11.45</v>
      </c>
      <c r="Q122" s="337">
        <v>-1E-4</v>
      </c>
      <c r="R122" s="338">
        <v>36.25</v>
      </c>
      <c r="S122" s="334">
        <v>2</v>
      </c>
      <c r="T122" s="339"/>
      <c r="U122" s="337">
        <v>7.3</v>
      </c>
      <c r="V122" s="337">
        <v>7.1</v>
      </c>
      <c r="W122" s="337">
        <v>7.1</v>
      </c>
      <c r="X122" s="337">
        <v>7.3</v>
      </c>
      <c r="Y122" s="337">
        <v>9.5</v>
      </c>
      <c r="Z122" s="337">
        <v>9.5</v>
      </c>
      <c r="AA122" s="338">
        <v>9.5</v>
      </c>
      <c r="AB122" s="337">
        <v>5.0999999999999996</v>
      </c>
      <c r="AC122" s="338">
        <v>14.4</v>
      </c>
      <c r="AD122" s="337">
        <v>-1E-4</v>
      </c>
      <c r="AE122" s="338">
        <v>11.29</v>
      </c>
      <c r="AF122" s="337">
        <v>-1E-4</v>
      </c>
      <c r="AG122" s="338">
        <v>40.29</v>
      </c>
      <c r="AH122" s="339"/>
      <c r="AI122" s="340">
        <v>76.540000000000006</v>
      </c>
      <c r="AJ122" s="334">
        <v>2</v>
      </c>
      <c r="AL122" s="337"/>
      <c r="AM122" s="337"/>
      <c r="AN122" s="337"/>
      <c r="AO122" s="337"/>
      <c r="AP122" s="337"/>
      <c r="AQ122" s="337"/>
      <c r="AR122" s="338"/>
      <c r="AS122" s="337"/>
      <c r="AT122" s="338"/>
      <c r="AU122" s="337"/>
      <c r="AV122" s="338"/>
      <c r="AW122" s="337"/>
      <c r="AX122" s="338"/>
      <c r="AZ122" s="338">
        <v>76.540000000000006</v>
      </c>
      <c r="BA122" s="334">
        <v>2</v>
      </c>
      <c r="BC122" s="334">
        <v>-1</v>
      </c>
      <c r="BD122" s="342"/>
      <c r="BE122" s="343">
        <v>24.8</v>
      </c>
      <c r="BF122" s="343">
        <v>0</v>
      </c>
      <c r="BG122" s="343">
        <v>15.1</v>
      </c>
      <c r="BH122" s="343">
        <v>-1</v>
      </c>
      <c r="BI122" s="344">
        <v>0</v>
      </c>
      <c r="BJ122" s="341">
        <v>11.5</v>
      </c>
      <c r="BK122" s="341">
        <v>0</v>
      </c>
      <c r="BL122" s="342">
        <v>0</v>
      </c>
      <c r="BM122" s="334">
        <v>-1</v>
      </c>
      <c r="BN122" s="344">
        <v>0</v>
      </c>
      <c r="BO122" s="343">
        <v>29</v>
      </c>
      <c r="BP122" s="343">
        <v>0</v>
      </c>
      <c r="BQ122" s="343">
        <v>14.1</v>
      </c>
      <c r="BR122" s="343">
        <v>-1</v>
      </c>
      <c r="BS122" s="344">
        <v>0</v>
      </c>
      <c r="BT122" s="341">
        <v>11.3</v>
      </c>
      <c r="BU122" s="341">
        <v>0</v>
      </c>
      <c r="BV122" s="342">
        <v>0</v>
      </c>
      <c r="BW122" s="334">
        <v>-1</v>
      </c>
      <c r="BX122" s="344">
        <v>0</v>
      </c>
      <c r="BY122" s="343">
        <v>0</v>
      </c>
      <c r="BZ122" s="343">
        <v>0</v>
      </c>
      <c r="CA122" s="343">
        <v>0</v>
      </c>
      <c r="CB122" s="343">
        <v>-1</v>
      </c>
      <c r="CC122" s="344">
        <v>0</v>
      </c>
      <c r="CD122" s="341">
        <v>0</v>
      </c>
      <c r="CE122" s="341">
        <v>0</v>
      </c>
      <c r="CF122" s="342">
        <v>0</v>
      </c>
      <c r="CG122" s="334">
        <v>-1</v>
      </c>
      <c r="CI122" s="341" t="s">
        <v>363</v>
      </c>
      <c r="CM122" s="341" t="s">
        <v>371</v>
      </c>
      <c r="CO122" s="341" t="s">
        <v>411</v>
      </c>
      <c r="CP122" s="341" t="s">
        <v>458</v>
      </c>
      <c r="CQ122" s="342">
        <v>1</v>
      </c>
      <c r="CR122" s="345">
        <v>9.4</v>
      </c>
      <c r="CS122" s="345">
        <v>2</v>
      </c>
      <c r="CT122" s="342">
        <v>1</v>
      </c>
      <c r="CU122" s="334">
        <v>2</v>
      </c>
      <c r="CV122" s="346"/>
      <c r="CW122" s="346" t="s">
        <v>479</v>
      </c>
      <c r="CX122" s="346" t="s">
        <v>481</v>
      </c>
      <c r="CY122" s="346" t="s">
        <v>496</v>
      </c>
      <c r="CZ122" s="347"/>
    </row>
    <row r="123" spans="1:104" x14ac:dyDescent="0.25">
      <c r="A123" s="113" t="s">
        <v>184</v>
      </c>
      <c r="B123" s="291">
        <v>3</v>
      </c>
      <c r="C123" s="114" t="s">
        <v>301</v>
      </c>
      <c r="D123" s="114" t="s">
        <v>248</v>
      </c>
      <c r="E123" s="185">
        <f t="shared" si="1"/>
        <v>6</v>
      </c>
      <c r="F123" s="290">
        <v>7.3</v>
      </c>
      <c r="G123" s="290">
        <v>7</v>
      </c>
      <c r="H123" s="290">
        <v>7.4</v>
      </c>
      <c r="I123" s="290">
        <v>7</v>
      </c>
      <c r="J123" s="290">
        <v>9.6</v>
      </c>
      <c r="K123" s="290">
        <v>9.6</v>
      </c>
      <c r="L123" s="292">
        <v>9.6</v>
      </c>
      <c r="M123" s="290">
        <v>-1E-4</v>
      </c>
      <c r="N123" s="292">
        <v>14.3</v>
      </c>
      <c r="O123" s="290">
        <v>-1E-4</v>
      </c>
      <c r="P123" s="292">
        <v>11.59</v>
      </c>
      <c r="Q123" s="290">
        <v>-1E-4</v>
      </c>
      <c r="R123" s="292">
        <v>35.49</v>
      </c>
      <c r="S123" s="291">
        <v>3</v>
      </c>
      <c r="U123" s="290">
        <v>7.3</v>
      </c>
      <c r="V123" s="290">
        <v>6.9</v>
      </c>
      <c r="W123" s="290">
        <v>7.1</v>
      </c>
      <c r="X123" s="290">
        <v>7.1</v>
      </c>
      <c r="Y123" s="290">
        <v>9.4</v>
      </c>
      <c r="Z123" s="290">
        <v>9.4</v>
      </c>
      <c r="AA123" s="292">
        <v>9.4</v>
      </c>
      <c r="AB123" s="290">
        <v>3.8</v>
      </c>
      <c r="AC123" s="292">
        <v>14.2</v>
      </c>
      <c r="AD123" s="290">
        <v>-1E-4</v>
      </c>
      <c r="AE123" s="292">
        <v>11.17</v>
      </c>
      <c r="AF123" s="290">
        <v>-1E-4</v>
      </c>
      <c r="AG123" s="292">
        <v>38.57</v>
      </c>
      <c r="AI123" s="293">
        <v>74.06</v>
      </c>
      <c r="AJ123" s="291">
        <v>3</v>
      </c>
      <c r="AL123" s="290"/>
      <c r="AM123" s="290"/>
      <c r="AN123" s="290"/>
      <c r="AO123" s="290"/>
      <c r="AP123" s="290"/>
      <c r="AQ123" s="290"/>
      <c r="AR123" s="292"/>
      <c r="AS123" s="290"/>
      <c r="AT123" s="292"/>
      <c r="AU123" s="290"/>
      <c r="AV123" s="292"/>
      <c r="AW123" s="290"/>
      <c r="AX123" s="292"/>
      <c r="AZ123" s="292">
        <v>74.06</v>
      </c>
      <c r="BA123" s="291">
        <v>3</v>
      </c>
      <c r="BC123" s="291">
        <v>-1</v>
      </c>
      <c r="BE123" s="153">
        <v>23.9</v>
      </c>
      <c r="BF123" s="81">
        <v>0</v>
      </c>
      <c r="BG123" s="81">
        <v>14.3</v>
      </c>
      <c r="BH123" s="81">
        <v>-1</v>
      </c>
      <c r="BI123" s="117">
        <v>0</v>
      </c>
      <c r="BJ123" s="79">
        <v>11.6</v>
      </c>
      <c r="BK123" s="79">
        <v>0</v>
      </c>
      <c r="BL123" s="83">
        <v>0</v>
      </c>
      <c r="BM123" s="291">
        <v>-1</v>
      </c>
      <c r="BN123" s="117">
        <v>0</v>
      </c>
      <c r="BO123" s="81">
        <v>27.4</v>
      </c>
      <c r="BP123" s="81">
        <v>0</v>
      </c>
      <c r="BQ123" s="81">
        <v>14.4</v>
      </c>
      <c r="BR123" s="81">
        <v>-1</v>
      </c>
      <c r="BS123" s="117">
        <v>0</v>
      </c>
      <c r="BT123" s="79">
        <v>11.2</v>
      </c>
      <c r="BU123" s="79">
        <v>0</v>
      </c>
      <c r="BV123" s="83">
        <v>0</v>
      </c>
      <c r="BW123" s="291">
        <v>-1</v>
      </c>
      <c r="BX123" s="117">
        <v>0</v>
      </c>
      <c r="BY123" s="81">
        <v>0</v>
      </c>
      <c r="BZ123" s="81">
        <v>0</v>
      </c>
      <c r="CA123" s="81">
        <v>0</v>
      </c>
      <c r="CB123" s="81">
        <v>-1</v>
      </c>
      <c r="CC123" s="117">
        <v>0</v>
      </c>
      <c r="CD123" s="79">
        <v>0</v>
      </c>
      <c r="CE123" s="79">
        <v>0</v>
      </c>
      <c r="CF123" s="83">
        <v>0</v>
      </c>
      <c r="CG123" s="291">
        <v>-1</v>
      </c>
      <c r="CI123" s="79" t="s">
        <v>363</v>
      </c>
      <c r="CM123" s="79" t="s">
        <v>248</v>
      </c>
      <c r="CO123" s="79" t="s">
        <v>411</v>
      </c>
      <c r="CP123" s="79" t="s">
        <v>458</v>
      </c>
      <c r="CQ123" s="83">
        <v>1</v>
      </c>
      <c r="CR123" s="84">
        <v>9.4</v>
      </c>
      <c r="CS123" s="84">
        <v>1</v>
      </c>
      <c r="CT123" s="83">
        <v>1</v>
      </c>
      <c r="CU123" s="291">
        <v>3</v>
      </c>
      <c r="CW123" s="1" t="s">
        <v>479</v>
      </c>
      <c r="CX123" s="1" t="s">
        <v>481</v>
      </c>
      <c r="CY123" s="1" t="s">
        <v>496</v>
      </c>
      <c r="CZ123" s="233"/>
    </row>
    <row r="124" spans="1:104" x14ac:dyDescent="0.25">
      <c r="A124" s="113" t="s">
        <v>184</v>
      </c>
      <c r="B124" s="291">
        <v>4</v>
      </c>
      <c r="C124" s="114" t="s">
        <v>302</v>
      </c>
      <c r="D124" s="114" t="s">
        <v>205</v>
      </c>
      <c r="E124" s="185">
        <f t="shared" si="1"/>
        <v>5</v>
      </c>
      <c r="F124" s="290">
        <v>7.1</v>
      </c>
      <c r="G124" s="290">
        <v>7</v>
      </c>
      <c r="H124" s="290">
        <v>6.7</v>
      </c>
      <c r="I124" s="290">
        <v>6.9</v>
      </c>
      <c r="J124" s="290">
        <v>9.5</v>
      </c>
      <c r="K124" s="290">
        <v>9.5</v>
      </c>
      <c r="L124" s="292">
        <v>9.5</v>
      </c>
      <c r="M124" s="290">
        <v>-1E-4</v>
      </c>
      <c r="N124" s="292">
        <v>13.9</v>
      </c>
      <c r="O124" s="290">
        <v>-1E-4</v>
      </c>
      <c r="P124" s="292">
        <v>11.14</v>
      </c>
      <c r="Q124" s="290">
        <v>-1E-4</v>
      </c>
      <c r="R124" s="292">
        <v>34.54</v>
      </c>
      <c r="S124" s="291">
        <v>4</v>
      </c>
      <c r="U124" s="290">
        <v>6.8</v>
      </c>
      <c r="V124" s="290">
        <v>6.9</v>
      </c>
      <c r="W124" s="290">
        <v>6.7</v>
      </c>
      <c r="X124" s="290">
        <v>6.9</v>
      </c>
      <c r="Y124" s="290">
        <v>9.6999999999999993</v>
      </c>
      <c r="Z124" s="290">
        <v>9.6999999999999993</v>
      </c>
      <c r="AA124" s="292">
        <v>9.6999999999999993</v>
      </c>
      <c r="AB124" s="290">
        <v>3.3</v>
      </c>
      <c r="AC124" s="292">
        <v>13.7</v>
      </c>
      <c r="AD124" s="290">
        <v>-1E-4</v>
      </c>
      <c r="AE124" s="292">
        <v>10.91</v>
      </c>
      <c r="AF124" s="290">
        <v>-1E-4</v>
      </c>
      <c r="AG124" s="292">
        <v>37.61</v>
      </c>
      <c r="AI124" s="293">
        <v>72.150000000000006</v>
      </c>
      <c r="AJ124" s="291">
        <v>4</v>
      </c>
      <c r="AL124" s="290"/>
      <c r="AM124" s="290"/>
      <c r="AN124" s="290"/>
      <c r="AO124" s="290"/>
      <c r="AP124" s="290"/>
      <c r="AQ124" s="290"/>
      <c r="AR124" s="292"/>
      <c r="AS124" s="290"/>
      <c r="AT124" s="292"/>
      <c r="AU124" s="290"/>
      <c r="AV124" s="292"/>
      <c r="AW124" s="290"/>
      <c r="AX124" s="292"/>
      <c r="AZ124" s="292">
        <v>72.150000000000006</v>
      </c>
      <c r="BA124" s="291">
        <v>4</v>
      </c>
      <c r="BC124" s="291">
        <v>-1</v>
      </c>
      <c r="BE124" s="153">
        <v>23.4</v>
      </c>
      <c r="BF124" s="81">
        <v>0</v>
      </c>
      <c r="BG124" s="81">
        <v>13.9</v>
      </c>
      <c r="BH124" s="81">
        <v>-1</v>
      </c>
      <c r="BI124" s="117">
        <v>0</v>
      </c>
      <c r="BJ124" s="79">
        <v>11.1</v>
      </c>
      <c r="BK124" s="79">
        <v>0</v>
      </c>
      <c r="BL124" s="83">
        <v>0</v>
      </c>
      <c r="BM124" s="291">
        <v>-1</v>
      </c>
      <c r="BN124" s="117">
        <v>0</v>
      </c>
      <c r="BO124" s="81">
        <v>26.7</v>
      </c>
      <c r="BP124" s="81">
        <v>0</v>
      </c>
      <c r="BQ124" s="81">
        <v>13.6</v>
      </c>
      <c r="BR124" s="81">
        <v>-1</v>
      </c>
      <c r="BS124" s="117">
        <v>0</v>
      </c>
      <c r="BT124" s="79">
        <v>10.9</v>
      </c>
      <c r="BU124" s="79">
        <v>0</v>
      </c>
      <c r="BV124" s="83">
        <v>0</v>
      </c>
      <c r="BW124" s="291">
        <v>-1</v>
      </c>
      <c r="BX124" s="117">
        <v>0</v>
      </c>
      <c r="BY124" s="81">
        <v>0</v>
      </c>
      <c r="BZ124" s="81">
        <v>0</v>
      </c>
      <c r="CA124" s="81">
        <v>0</v>
      </c>
      <c r="CB124" s="81">
        <v>-1</v>
      </c>
      <c r="CC124" s="117">
        <v>0</v>
      </c>
      <c r="CD124" s="79">
        <v>0</v>
      </c>
      <c r="CE124" s="79">
        <v>0</v>
      </c>
      <c r="CF124" s="83">
        <v>0</v>
      </c>
      <c r="CG124" s="291">
        <v>-1</v>
      </c>
      <c r="CI124" s="79" t="s">
        <v>363</v>
      </c>
      <c r="CM124" s="79" t="s">
        <v>205</v>
      </c>
      <c r="CO124" s="79" t="s">
        <v>411</v>
      </c>
      <c r="CP124" s="79" t="s">
        <v>458</v>
      </c>
      <c r="CQ124" s="83">
        <v>1</v>
      </c>
      <c r="CR124" s="84">
        <v>9.4</v>
      </c>
      <c r="CS124" s="84">
        <v>5</v>
      </c>
      <c r="CT124" s="83">
        <v>1</v>
      </c>
      <c r="CU124" s="291">
        <v>4</v>
      </c>
      <c r="CW124" s="1" t="s">
        <v>479</v>
      </c>
      <c r="CX124" s="1" t="s">
        <v>481</v>
      </c>
      <c r="CY124" s="1" t="s">
        <v>496</v>
      </c>
      <c r="CZ124" s="233"/>
    </row>
    <row r="125" spans="1:104" x14ac:dyDescent="0.25">
      <c r="A125" s="113" t="s">
        <v>184</v>
      </c>
      <c r="B125" s="291">
        <v>5</v>
      </c>
      <c r="C125" s="114" t="s">
        <v>303</v>
      </c>
      <c r="D125" s="114" t="s">
        <v>273</v>
      </c>
      <c r="E125" s="185">
        <f t="shared" si="1"/>
        <v>4</v>
      </c>
      <c r="F125" s="290">
        <v>6.8</v>
      </c>
      <c r="G125" s="290">
        <v>7.2</v>
      </c>
      <c r="H125" s="290">
        <v>6.6</v>
      </c>
      <c r="I125" s="290">
        <v>7.1</v>
      </c>
      <c r="J125" s="290">
        <v>9.6</v>
      </c>
      <c r="K125" s="290">
        <v>9.6</v>
      </c>
      <c r="L125" s="292">
        <v>9.6</v>
      </c>
      <c r="M125" s="290">
        <v>-1E-4</v>
      </c>
      <c r="N125" s="292">
        <v>13.9</v>
      </c>
      <c r="O125" s="290">
        <v>-1E-4</v>
      </c>
      <c r="P125" s="292">
        <v>9.99</v>
      </c>
      <c r="Q125" s="290">
        <v>-1E-4</v>
      </c>
      <c r="R125" s="292">
        <v>33.49</v>
      </c>
      <c r="S125" s="291">
        <v>5</v>
      </c>
      <c r="U125" s="290">
        <v>7.5</v>
      </c>
      <c r="V125" s="290">
        <v>7.4</v>
      </c>
      <c r="W125" s="290">
        <v>6.8</v>
      </c>
      <c r="X125" s="290">
        <v>7.3</v>
      </c>
      <c r="Y125" s="290">
        <v>9.6</v>
      </c>
      <c r="Z125" s="290">
        <v>9.6</v>
      </c>
      <c r="AA125" s="292">
        <v>9.6</v>
      </c>
      <c r="AB125" s="290">
        <v>3.3</v>
      </c>
      <c r="AC125" s="292">
        <v>14.7</v>
      </c>
      <c r="AD125" s="290">
        <v>-1E-4</v>
      </c>
      <c r="AE125" s="292">
        <v>10.050000000000001</v>
      </c>
      <c r="AF125" s="290">
        <v>-1E-4</v>
      </c>
      <c r="AG125" s="292">
        <v>37.65</v>
      </c>
      <c r="AI125" s="293">
        <v>71.14</v>
      </c>
      <c r="AJ125" s="291">
        <v>5</v>
      </c>
      <c r="AL125" s="290"/>
      <c r="AM125" s="290"/>
      <c r="AN125" s="290"/>
      <c r="AO125" s="290"/>
      <c r="AP125" s="290"/>
      <c r="AQ125" s="290"/>
      <c r="AR125" s="292"/>
      <c r="AS125" s="290"/>
      <c r="AT125" s="292"/>
      <c r="AU125" s="290"/>
      <c r="AV125" s="292"/>
      <c r="AW125" s="290"/>
      <c r="AX125" s="292"/>
      <c r="AZ125" s="292">
        <v>71.14</v>
      </c>
      <c r="BA125" s="291">
        <v>5</v>
      </c>
      <c r="BC125" s="291">
        <v>-1</v>
      </c>
      <c r="BE125" s="153">
        <v>23.5</v>
      </c>
      <c r="BF125" s="81">
        <v>0</v>
      </c>
      <c r="BG125" s="81">
        <v>13.7</v>
      </c>
      <c r="BH125" s="81">
        <v>-1</v>
      </c>
      <c r="BI125" s="117">
        <v>0</v>
      </c>
      <c r="BJ125" s="79">
        <v>10</v>
      </c>
      <c r="BK125" s="79">
        <v>0</v>
      </c>
      <c r="BL125" s="83">
        <v>0</v>
      </c>
      <c r="BM125" s="291">
        <v>-1</v>
      </c>
      <c r="BN125" s="117">
        <v>0</v>
      </c>
      <c r="BO125" s="81">
        <v>27.6</v>
      </c>
      <c r="BP125" s="81">
        <v>0</v>
      </c>
      <c r="BQ125" s="81">
        <v>14.8</v>
      </c>
      <c r="BR125" s="81">
        <v>-1</v>
      </c>
      <c r="BS125" s="117">
        <v>0</v>
      </c>
      <c r="BT125" s="79">
        <v>10.1</v>
      </c>
      <c r="BU125" s="79">
        <v>0</v>
      </c>
      <c r="BV125" s="83">
        <v>0</v>
      </c>
      <c r="BW125" s="291">
        <v>-1</v>
      </c>
      <c r="BX125" s="117">
        <v>0</v>
      </c>
      <c r="BY125" s="81">
        <v>0</v>
      </c>
      <c r="BZ125" s="81">
        <v>0</v>
      </c>
      <c r="CA125" s="81">
        <v>0</v>
      </c>
      <c r="CB125" s="81">
        <v>-1</v>
      </c>
      <c r="CC125" s="117">
        <v>0</v>
      </c>
      <c r="CD125" s="79">
        <v>0</v>
      </c>
      <c r="CE125" s="79">
        <v>0</v>
      </c>
      <c r="CF125" s="83">
        <v>0</v>
      </c>
      <c r="CG125" s="291">
        <v>-1</v>
      </c>
      <c r="CI125" s="79" t="s">
        <v>363</v>
      </c>
      <c r="CM125" s="79" t="s">
        <v>273</v>
      </c>
      <c r="CO125" s="79" t="s">
        <v>411</v>
      </c>
      <c r="CP125" s="79" t="s">
        <v>458</v>
      </c>
      <c r="CQ125" s="83">
        <v>1</v>
      </c>
      <c r="CR125" s="84">
        <v>9.4</v>
      </c>
      <c r="CS125" s="84">
        <v>7</v>
      </c>
      <c r="CT125" s="83">
        <v>1</v>
      </c>
      <c r="CU125" s="291">
        <v>5</v>
      </c>
      <c r="CW125" s="1" t="s">
        <v>479</v>
      </c>
      <c r="CX125" s="1" t="s">
        <v>481</v>
      </c>
      <c r="CY125" s="1" t="s">
        <v>496</v>
      </c>
      <c r="CZ125" s="233"/>
    </row>
    <row r="126" spans="1:104" x14ac:dyDescent="0.25">
      <c r="A126" s="113" t="s">
        <v>184</v>
      </c>
      <c r="B126" s="291">
        <v>6</v>
      </c>
      <c r="C126" s="114" t="s">
        <v>304</v>
      </c>
      <c r="D126" s="114" t="s">
        <v>203</v>
      </c>
      <c r="E126" s="185">
        <f t="shared" si="1"/>
        <v>3</v>
      </c>
      <c r="F126" s="290">
        <v>5.9</v>
      </c>
      <c r="G126" s="290">
        <v>5.8</v>
      </c>
      <c r="H126" s="290">
        <v>5.6</v>
      </c>
      <c r="I126" s="290">
        <v>6</v>
      </c>
      <c r="J126" s="290">
        <v>9.4</v>
      </c>
      <c r="K126" s="290">
        <v>9.4</v>
      </c>
      <c r="L126" s="292">
        <v>9.4</v>
      </c>
      <c r="M126" s="290">
        <v>-1E-4</v>
      </c>
      <c r="N126" s="292">
        <v>11.7</v>
      </c>
      <c r="O126" s="290">
        <v>-1E-4</v>
      </c>
      <c r="P126" s="292">
        <v>11.01</v>
      </c>
      <c r="Q126" s="290">
        <v>-1E-4</v>
      </c>
      <c r="R126" s="292">
        <v>32.11</v>
      </c>
      <c r="S126" s="291">
        <v>6</v>
      </c>
      <c r="U126" s="290">
        <v>6.9</v>
      </c>
      <c r="V126" s="290">
        <v>6.5</v>
      </c>
      <c r="W126" s="290">
        <v>6.9</v>
      </c>
      <c r="X126" s="290">
        <v>6.8</v>
      </c>
      <c r="Y126" s="290">
        <v>9.1999999999999993</v>
      </c>
      <c r="Z126" s="290">
        <v>9.1999999999999993</v>
      </c>
      <c r="AA126" s="292">
        <v>9.1999999999999993</v>
      </c>
      <c r="AB126" s="290">
        <v>4.4000000000000004</v>
      </c>
      <c r="AC126" s="292">
        <v>13.7</v>
      </c>
      <c r="AD126" s="290">
        <v>-1E-4</v>
      </c>
      <c r="AE126" s="292">
        <v>10.87</v>
      </c>
      <c r="AF126" s="290">
        <v>-1E-4</v>
      </c>
      <c r="AG126" s="292">
        <v>38.17</v>
      </c>
      <c r="AI126" s="293">
        <v>70.28</v>
      </c>
      <c r="AJ126" s="291">
        <v>6</v>
      </c>
      <c r="AL126" s="290"/>
      <c r="AM126" s="290"/>
      <c r="AN126" s="290"/>
      <c r="AO126" s="290"/>
      <c r="AP126" s="290"/>
      <c r="AQ126" s="290"/>
      <c r="AR126" s="292"/>
      <c r="AS126" s="290"/>
      <c r="AT126" s="292"/>
      <c r="AU126" s="290"/>
      <c r="AV126" s="292"/>
      <c r="AW126" s="290"/>
      <c r="AX126" s="292"/>
      <c r="AZ126" s="292">
        <v>70.28</v>
      </c>
      <c r="BA126" s="291">
        <v>6</v>
      </c>
      <c r="BC126" s="291">
        <v>-1</v>
      </c>
      <c r="BE126" s="153">
        <v>21.1</v>
      </c>
      <c r="BF126" s="81">
        <v>0</v>
      </c>
      <c r="BG126" s="81">
        <v>11.9</v>
      </c>
      <c r="BH126" s="81">
        <v>-1</v>
      </c>
      <c r="BI126" s="117">
        <v>0</v>
      </c>
      <c r="BJ126" s="79">
        <v>11</v>
      </c>
      <c r="BK126" s="79">
        <v>0</v>
      </c>
      <c r="BL126" s="83">
        <v>0</v>
      </c>
      <c r="BM126" s="291">
        <v>-1</v>
      </c>
      <c r="BN126" s="117">
        <v>0</v>
      </c>
      <c r="BO126" s="81">
        <v>27.3</v>
      </c>
      <c r="BP126" s="81">
        <v>0</v>
      </c>
      <c r="BQ126" s="81">
        <v>13.8</v>
      </c>
      <c r="BR126" s="81">
        <v>-1</v>
      </c>
      <c r="BS126" s="117">
        <v>0</v>
      </c>
      <c r="BT126" s="79">
        <v>10.9</v>
      </c>
      <c r="BU126" s="79">
        <v>0</v>
      </c>
      <c r="BV126" s="83">
        <v>0</v>
      </c>
      <c r="BW126" s="291">
        <v>-1</v>
      </c>
      <c r="BX126" s="117">
        <v>0</v>
      </c>
      <c r="BY126" s="81">
        <v>0</v>
      </c>
      <c r="BZ126" s="81">
        <v>0</v>
      </c>
      <c r="CA126" s="81">
        <v>0</v>
      </c>
      <c r="CB126" s="81">
        <v>-1</v>
      </c>
      <c r="CC126" s="117">
        <v>0</v>
      </c>
      <c r="CD126" s="79">
        <v>0</v>
      </c>
      <c r="CE126" s="79">
        <v>0</v>
      </c>
      <c r="CF126" s="83">
        <v>0</v>
      </c>
      <c r="CG126" s="291">
        <v>-1</v>
      </c>
      <c r="CI126" s="79" t="s">
        <v>363</v>
      </c>
      <c r="CM126" s="79" t="s">
        <v>371</v>
      </c>
      <c r="CO126" s="79" t="s">
        <v>411</v>
      </c>
      <c r="CP126" s="79" t="s">
        <v>458</v>
      </c>
      <c r="CQ126" s="83">
        <v>1</v>
      </c>
      <c r="CR126" s="84">
        <v>9.4</v>
      </c>
      <c r="CS126" s="84">
        <v>6</v>
      </c>
      <c r="CT126" s="83">
        <v>1</v>
      </c>
      <c r="CU126" s="291">
        <v>6</v>
      </c>
      <c r="CW126" s="1" t="s">
        <v>479</v>
      </c>
      <c r="CX126" s="1" t="s">
        <v>481</v>
      </c>
      <c r="CY126" s="1" t="s">
        <v>496</v>
      </c>
      <c r="CZ126" s="233"/>
    </row>
    <row r="127" spans="1:104" x14ac:dyDescent="0.25">
      <c r="A127" s="113" t="s">
        <v>184</v>
      </c>
      <c r="B127" s="291">
        <v>7</v>
      </c>
      <c r="C127" s="114" t="s">
        <v>305</v>
      </c>
      <c r="D127" s="114" t="s">
        <v>266</v>
      </c>
      <c r="E127" s="185">
        <f t="shared" si="1"/>
        <v>2</v>
      </c>
      <c r="F127" s="290">
        <v>5.6</v>
      </c>
      <c r="G127" s="290">
        <v>5.6</v>
      </c>
      <c r="H127" s="290">
        <v>5.6</v>
      </c>
      <c r="I127" s="290">
        <v>5.4</v>
      </c>
      <c r="J127" s="290">
        <v>6.4</v>
      </c>
      <c r="K127" s="290">
        <v>6.4</v>
      </c>
      <c r="L127" s="292">
        <v>6.4</v>
      </c>
      <c r="M127" s="290">
        <v>-1E-4</v>
      </c>
      <c r="N127" s="292">
        <v>11.2</v>
      </c>
      <c r="O127" s="290">
        <v>-1E-4</v>
      </c>
      <c r="P127" s="292">
        <v>8.68</v>
      </c>
      <c r="Q127" s="290">
        <v>-1E-4</v>
      </c>
      <c r="R127" s="292">
        <v>26.28</v>
      </c>
      <c r="S127" s="291">
        <v>7</v>
      </c>
      <c r="U127" s="290">
        <v>7.2</v>
      </c>
      <c r="V127" s="290">
        <v>7</v>
      </c>
      <c r="W127" s="290">
        <v>6.8</v>
      </c>
      <c r="X127" s="290">
        <v>7</v>
      </c>
      <c r="Y127" s="290">
        <v>9.3000000000000007</v>
      </c>
      <c r="Z127" s="290">
        <v>9.3000000000000007</v>
      </c>
      <c r="AA127" s="292">
        <v>9.3000000000000007</v>
      </c>
      <c r="AB127" s="290">
        <v>5.0999999999999996</v>
      </c>
      <c r="AC127" s="292">
        <v>14</v>
      </c>
      <c r="AD127" s="290">
        <v>-1E-4</v>
      </c>
      <c r="AE127" s="292">
        <v>11.12</v>
      </c>
      <c r="AF127" s="290">
        <v>-1E-4</v>
      </c>
      <c r="AG127" s="292">
        <v>39.520000000000003</v>
      </c>
      <c r="AI127" s="293">
        <v>65.8</v>
      </c>
      <c r="AJ127" s="291">
        <v>7</v>
      </c>
      <c r="AL127" s="290"/>
      <c r="AM127" s="290"/>
      <c r="AN127" s="290"/>
      <c r="AO127" s="290"/>
      <c r="AP127" s="290"/>
      <c r="AQ127" s="290"/>
      <c r="AR127" s="292"/>
      <c r="AS127" s="290"/>
      <c r="AT127" s="292"/>
      <c r="AU127" s="290"/>
      <c r="AV127" s="292"/>
      <c r="AW127" s="290"/>
      <c r="AX127" s="292"/>
      <c r="AZ127" s="292">
        <v>65.8</v>
      </c>
      <c r="BA127" s="291">
        <v>7</v>
      </c>
      <c r="BC127" s="291">
        <v>-1</v>
      </c>
      <c r="BE127" s="153">
        <v>17.600000000000001</v>
      </c>
      <c r="BF127" s="81">
        <v>0</v>
      </c>
      <c r="BG127" s="81">
        <v>11.2</v>
      </c>
      <c r="BH127" s="81">
        <v>-1</v>
      </c>
      <c r="BI127" s="117">
        <v>0</v>
      </c>
      <c r="BJ127" s="79">
        <v>8.6999999999999993</v>
      </c>
      <c r="BK127" s="79">
        <v>0</v>
      </c>
      <c r="BL127" s="83">
        <v>0</v>
      </c>
      <c r="BM127" s="291">
        <v>7</v>
      </c>
      <c r="BN127" s="117">
        <v>0</v>
      </c>
      <c r="BO127" s="81">
        <v>28.4</v>
      </c>
      <c r="BP127" s="81">
        <v>0</v>
      </c>
      <c r="BQ127" s="81">
        <v>14.1</v>
      </c>
      <c r="BR127" s="81">
        <v>-1</v>
      </c>
      <c r="BS127" s="117">
        <v>0</v>
      </c>
      <c r="BT127" s="79">
        <v>11.1</v>
      </c>
      <c r="BU127" s="79">
        <v>0</v>
      </c>
      <c r="BV127" s="83">
        <v>0</v>
      </c>
      <c r="BW127" s="291">
        <v>-1</v>
      </c>
      <c r="BX127" s="117">
        <v>0</v>
      </c>
      <c r="BY127" s="81">
        <v>0</v>
      </c>
      <c r="BZ127" s="81">
        <v>0</v>
      </c>
      <c r="CA127" s="81">
        <v>0</v>
      </c>
      <c r="CB127" s="81">
        <v>-1</v>
      </c>
      <c r="CC127" s="117">
        <v>0</v>
      </c>
      <c r="CD127" s="79">
        <v>0</v>
      </c>
      <c r="CE127" s="79">
        <v>0</v>
      </c>
      <c r="CF127" s="83">
        <v>0</v>
      </c>
      <c r="CG127" s="291">
        <v>-1</v>
      </c>
      <c r="CM127" s="79" t="s">
        <v>368</v>
      </c>
      <c r="CO127" s="79" t="s">
        <v>411</v>
      </c>
      <c r="CP127" s="79" t="s">
        <v>458</v>
      </c>
      <c r="CQ127" s="83">
        <v>1</v>
      </c>
      <c r="CR127" s="84">
        <v>9.4</v>
      </c>
      <c r="CS127" s="84">
        <v>4</v>
      </c>
      <c r="CT127" s="83">
        <v>1</v>
      </c>
      <c r="CU127" s="291">
        <v>7</v>
      </c>
      <c r="CW127" s="1" t="s">
        <v>479</v>
      </c>
      <c r="CX127" s="1" t="s">
        <v>481</v>
      </c>
      <c r="CY127" s="1" t="s">
        <v>496</v>
      </c>
      <c r="CZ127" s="233"/>
    </row>
    <row r="128" spans="1:104" x14ac:dyDescent="0.25">
      <c r="B128" s="291"/>
      <c r="F128" s="290"/>
      <c r="G128" s="290"/>
      <c r="H128" s="290"/>
      <c r="I128" s="290"/>
      <c r="J128" s="290"/>
      <c r="K128" s="290"/>
      <c r="L128" s="292"/>
      <c r="M128" s="290"/>
      <c r="N128" s="292"/>
      <c r="O128" s="290"/>
      <c r="P128" s="292"/>
      <c r="Q128" s="290"/>
      <c r="R128" s="292"/>
      <c r="S128" s="291"/>
      <c r="U128" s="290"/>
      <c r="V128" s="290"/>
      <c r="W128" s="290"/>
      <c r="X128" s="290"/>
      <c r="Y128" s="290"/>
      <c r="Z128" s="290"/>
      <c r="AA128" s="292"/>
      <c r="AB128" s="290"/>
      <c r="AC128" s="292"/>
      <c r="AD128" s="290"/>
      <c r="AE128" s="292"/>
      <c r="AF128" s="290"/>
      <c r="AG128" s="292"/>
      <c r="AI128" s="293"/>
      <c r="AJ128" s="291"/>
      <c r="AL128" s="290"/>
      <c r="AM128" s="290"/>
      <c r="AN128" s="290"/>
      <c r="AO128" s="290"/>
      <c r="AP128" s="290"/>
      <c r="AQ128" s="290"/>
      <c r="AR128" s="292"/>
      <c r="AS128" s="290"/>
      <c r="AT128" s="292"/>
      <c r="AU128" s="290"/>
      <c r="AV128" s="292"/>
      <c r="AW128" s="290"/>
      <c r="AX128" s="292"/>
      <c r="AZ128" s="292"/>
      <c r="BA128" s="291"/>
      <c r="BC128" s="291"/>
      <c r="BM128" s="291"/>
      <c r="BW128" s="291"/>
      <c r="CG128" s="291"/>
      <c r="CU128" s="291"/>
      <c r="CZ128" s="233"/>
    </row>
    <row r="129" spans="1:104" s="341" customFormat="1" x14ac:dyDescent="0.25">
      <c r="A129" s="333" t="s">
        <v>185</v>
      </c>
      <c r="B129" s="334">
        <v>1</v>
      </c>
      <c r="C129" s="335" t="s">
        <v>306</v>
      </c>
      <c r="D129" s="335" t="s">
        <v>203</v>
      </c>
      <c r="E129" s="336">
        <f t="shared" si="1"/>
        <v>8</v>
      </c>
      <c r="F129" s="337">
        <v>7.3</v>
      </c>
      <c r="G129" s="337">
        <v>7.3</v>
      </c>
      <c r="H129" s="337">
        <v>7.3</v>
      </c>
      <c r="I129" s="337">
        <v>7.4</v>
      </c>
      <c r="J129" s="337">
        <v>9.6999999999999993</v>
      </c>
      <c r="K129" s="337">
        <v>9.6999999999999993</v>
      </c>
      <c r="L129" s="338">
        <v>9.6999999999999993</v>
      </c>
      <c r="M129" s="337">
        <v>-1E-4</v>
      </c>
      <c r="N129" s="338">
        <v>14.6</v>
      </c>
      <c r="O129" s="337">
        <v>-1E-4</v>
      </c>
      <c r="P129" s="338">
        <v>9.94</v>
      </c>
      <c r="Q129" s="337">
        <v>-1E-4</v>
      </c>
      <c r="R129" s="338">
        <v>34.24</v>
      </c>
      <c r="S129" s="334">
        <v>2</v>
      </c>
      <c r="T129" s="339"/>
      <c r="U129" s="337">
        <v>7.3</v>
      </c>
      <c r="V129" s="337">
        <v>7.2</v>
      </c>
      <c r="W129" s="337">
        <v>6.8</v>
      </c>
      <c r="X129" s="337">
        <v>7.6</v>
      </c>
      <c r="Y129" s="337">
        <v>9.8000000000000007</v>
      </c>
      <c r="Z129" s="337">
        <v>9.8000000000000007</v>
      </c>
      <c r="AA129" s="338">
        <v>9.8000000000000007</v>
      </c>
      <c r="AB129" s="337">
        <v>4.4000000000000004</v>
      </c>
      <c r="AC129" s="338">
        <v>14.5</v>
      </c>
      <c r="AD129" s="337">
        <v>-1E-4</v>
      </c>
      <c r="AE129" s="338">
        <v>9.5399999999999991</v>
      </c>
      <c r="AF129" s="337">
        <v>-1E-4</v>
      </c>
      <c r="AG129" s="338">
        <v>38.24</v>
      </c>
      <c r="AH129" s="339"/>
      <c r="AI129" s="340">
        <v>72.48</v>
      </c>
      <c r="AJ129" s="334">
        <v>1</v>
      </c>
      <c r="AL129" s="337"/>
      <c r="AM129" s="337"/>
      <c r="AN129" s="337"/>
      <c r="AO129" s="337"/>
      <c r="AP129" s="337"/>
      <c r="AQ129" s="337"/>
      <c r="AR129" s="338"/>
      <c r="AS129" s="337"/>
      <c r="AT129" s="338"/>
      <c r="AU129" s="337"/>
      <c r="AV129" s="338"/>
      <c r="AW129" s="337"/>
      <c r="AX129" s="338"/>
      <c r="AZ129" s="338">
        <v>72.48</v>
      </c>
      <c r="BA129" s="334">
        <v>1</v>
      </c>
      <c r="BC129" s="334">
        <v>-1</v>
      </c>
      <c r="BD129" s="342"/>
      <c r="BE129" s="343">
        <v>24.3</v>
      </c>
      <c r="BF129" s="343">
        <v>0</v>
      </c>
      <c r="BG129" s="343">
        <v>14.8</v>
      </c>
      <c r="BH129" s="343">
        <v>-1</v>
      </c>
      <c r="BI129" s="344">
        <v>0</v>
      </c>
      <c r="BJ129" s="341">
        <v>9.9</v>
      </c>
      <c r="BK129" s="341">
        <v>0</v>
      </c>
      <c r="BL129" s="342">
        <v>0</v>
      </c>
      <c r="BM129" s="334">
        <v>-1</v>
      </c>
      <c r="BN129" s="344">
        <v>0</v>
      </c>
      <c r="BO129" s="343">
        <v>28.7</v>
      </c>
      <c r="BP129" s="343">
        <v>0</v>
      </c>
      <c r="BQ129" s="343">
        <v>14.6</v>
      </c>
      <c r="BR129" s="343">
        <v>-1</v>
      </c>
      <c r="BS129" s="344">
        <v>0</v>
      </c>
      <c r="BT129" s="341">
        <v>9.5</v>
      </c>
      <c r="BU129" s="341">
        <v>0</v>
      </c>
      <c r="BV129" s="342">
        <v>0</v>
      </c>
      <c r="BW129" s="334">
        <v>-1</v>
      </c>
      <c r="BX129" s="344">
        <v>0</v>
      </c>
      <c r="BY129" s="343">
        <v>0</v>
      </c>
      <c r="BZ129" s="343">
        <v>0</v>
      </c>
      <c r="CA129" s="343">
        <v>0</v>
      </c>
      <c r="CB129" s="343">
        <v>-1</v>
      </c>
      <c r="CC129" s="344">
        <v>0</v>
      </c>
      <c r="CD129" s="341">
        <v>0</v>
      </c>
      <c r="CE129" s="341">
        <v>0</v>
      </c>
      <c r="CF129" s="342">
        <v>0</v>
      </c>
      <c r="CG129" s="334">
        <v>-1</v>
      </c>
      <c r="CI129" s="341" t="s">
        <v>363</v>
      </c>
      <c r="CM129" s="341" t="s">
        <v>203</v>
      </c>
      <c r="CO129" s="341" t="s">
        <v>412</v>
      </c>
      <c r="CP129" s="341" t="s">
        <v>459</v>
      </c>
      <c r="CQ129" s="342">
        <v>1</v>
      </c>
      <c r="CR129" s="345">
        <v>12.3</v>
      </c>
      <c r="CS129" s="345">
        <v>2</v>
      </c>
      <c r="CT129" s="342">
        <v>1</v>
      </c>
      <c r="CU129" s="334">
        <v>1</v>
      </c>
      <c r="CV129" s="346"/>
      <c r="CW129" s="346" t="s">
        <v>479</v>
      </c>
      <c r="CX129" s="346" t="s">
        <v>489</v>
      </c>
      <c r="CY129" s="346" t="s">
        <v>496</v>
      </c>
      <c r="CZ129" s="347"/>
    </row>
    <row r="130" spans="1:104" s="341" customFormat="1" x14ac:dyDescent="0.25">
      <c r="A130" s="333" t="s">
        <v>185</v>
      </c>
      <c r="B130" s="334">
        <v>2</v>
      </c>
      <c r="C130" s="335" t="s">
        <v>307</v>
      </c>
      <c r="D130" s="335" t="s">
        <v>208</v>
      </c>
      <c r="E130" s="336">
        <f t="shared" si="1"/>
        <v>7</v>
      </c>
      <c r="F130" s="337">
        <v>7.2</v>
      </c>
      <c r="G130" s="337">
        <v>7.6</v>
      </c>
      <c r="H130" s="337">
        <v>7.3</v>
      </c>
      <c r="I130" s="337">
        <v>7.4</v>
      </c>
      <c r="J130" s="337">
        <v>9.6</v>
      </c>
      <c r="K130" s="337">
        <v>9.6</v>
      </c>
      <c r="L130" s="338">
        <v>9.6</v>
      </c>
      <c r="M130" s="337">
        <v>-1E-4</v>
      </c>
      <c r="N130" s="338">
        <v>14.7</v>
      </c>
      <c r="O130" s="337">
        <v>-1E-4</v>
      </c>
      <c r="P130" s="338">
        <v>10.199999999999999</v>
      </c>
      <c r="Q130" s="337">
        <v>-1E-4</v>
      </c>
      <c r="R130" s="338">
        <v>34.5</v>
      </c>
      <c r="S130" s="334">
        <v>1</v>
      </c>
      <c r="T130" s="339"/>
      <c r="U130" s="337">
        <v>7.2</v>
      </c>
      <c r="V130" s="337">
        <v>7.5</v>
      </c>
      <c r="W130" s="337">
        <v>7.5</v>
      </c>
      <c r="X130" s="337">
        <v>7.4</v>
      </c>
      <c r="Y130" s="337">
        <v>9.5</v>
      </c>
      <c r="Z130" s="337">
        <v>9.5</v>
      </c>
      <c r="AA130" s="338">
        <v>9.5</v>
      </c>
      <c r="AB130" s="337">
        <v>3.8</v>
      </c>
      <c r="AC130" s="338">
        <v>14.9</v>
      </c>
      <c r="AD130" s="337">
        <v>-1E-4</v>
      </c>
      <c r="AE130" s="338">
        <v>9.7100000000000009</v>
      </c>
      <c r="AF130" s="337">
        <v>-1E-4</v>
      </c>
      <c r="AG130" s="338">
        <v>37.909999999999997</v>
      </c>
      <c r="AH130" s="339"/>
      <c r="AI130" s="340">
        <v>72.41</v>
      </c>
      <c r="AJ130" s="334">
        <v>2</v>
      </c>
      <c r="AL130" s="337"/>
      <c r="AM130" s="337"/>
      <c r="AN130" s="337"/>
      <c r="AO130" s="337"/>
      <c r="AP130" s="337"/>
      <c r="AQ130" s="337"/>
      <c r="AR130" s="338"/>
      <c r="AS130" s="337"/>
      <c r="AT130" s="338"/>
      <c r="AU130" s="337"/>
      <c r="AV130" s="338"/>
      <c r="AW130" s="337"/>
      <c r="AX130" s="338"/>
      <c r="AZ130" s="338">
        <v>72.41</v>
      </c>
      <c r="BA130" s="334">
        <v>2</v>
      </c>
      <c r="BC130" s="334">
        <v>-1</v>
      </c>
      <c r="BD130" s="342"/>
      <c r="BE130" s="343">
        <v>24.3</v>
      </c>
      <c r="BF130" s="343">
        <v>0</v>
      </c>
      <c r="BG130" s="343">
        <v>14.7</v>
      </c>
      <c r="BH130" s="343">
        <v>-1</v>
      </c>
      <c r="BI130" s="344">
        <v>0</v>
      </c>
      <c r="BJ130" s="341">
        <v>10.199999999999999</v>
      </c>
      <c r="BK130" s="341">
        <v>0</v>
      </c>
      <c r="BL130" s="342">
        <v>0</v>
      </c>
      <c r="BM130" s="334">
        <v>-1</v>
      </c>
      <c r="BN130" s="344">
        <v>0</v>
      </c>
      <c r="BO130" s="343">
        <v>28.2</v>
      </c>
      <c r="BP130" s="343">
        <v>0</v>
      </c>
      <c r="BQ130" s="343">
        <v>14.7</v>
      </c>
      <c r="BR130" s="343">
        <v>-1</v>
      </c>
      <c r="BS130" s="344">
        <v>0</v>
      </c>
      <c r="BT130" s="341">
        <v>9.6999999999999993</v>
      </c>
      <c r="BU130" s="341">
        <v>0</v>
      </c>
      <c r="BV130" s="342">
        <v>0</v>
      </c>
      <c r="BW130" s="334">
        <v>-1</v>
      </c>
      <c r="BX130" s="344">
        <v>0</v>
      </c>
      <c r="BY130" s="343">
        <v>0</v>
      </c>
      <c r="BZ130" s="343">
        <v>0</v>
      </c>
      <c r="CA130" s="343">
        <v>0</v>
      </c>
      <c r="CB130" s="343">
        <v>-1</v>
      </c>
      <c r="CC130" s="344">
        <v>0</v>
      </c>
      <c r="CD130" s="341">
        <v>0</v>
      </c>
      <c r="CE130" s="341">
        <v>0</v>
      </c>
      <c r="CF130" s="342">
        <v>0</v>
      </c>
      <c r="CG130" s="334">
        <v>-1</v>
      </c>
      <c r="CI130" s="341" t="s">
        <v>363</v>
      </c>
      <c r="CM130" s="341" t="s">
        <v>208</v>
      </c>
      <c r="CO130" s="341" t="s">
        <v>412</v>
      </c>
      <c r="CP130" s="341" t="s">
        <v>459</v>
      </c>
      <c r="CQ130" s="342">
        <v>1</v>
      </c>
      <c r="CR130" s="345">
        <v>12.3</v>
      </c>
      <c r="CS130" s="345">
        <v>4</v>
      </c>
      <c r="CT130" s="342">
        <v>1</v>
      </c>
      <c r="CU130" s="334">
        <v>2</v>
      </c>
      <c r="CV130" s="346"/>
      <c r="CW130" s="346" t="s">
        <v>479</v>
      </c>
      <c r="CX130" s="346" t="s">
        <v>489</v>
      </c>
      <c r="CY130" s="346" t="s">
        <v>496</v>
      </c>
      <c r="CZ130" s="347"/>
    </row>
    <row r="131" spans="1:104" x14ac:dyDescent="0.25">
      <c r="A131" s="113" t="s">
        <v>185</v>
      </c>
      <c r="B131" s="291">
        <v>3</v>
      </c>
      <c r="C131" s="114" t="s">
        <v>308</v>
      </c>
      <c r="D131" s="114" t="s">
        <v>205</v>
      </c>
      <c r="E131" s="185">
        <f t="shared" si="1"/>
        <v>6</v>
      </c>
      <c r="F131" s="290">
        <v>7.9</v>
      </c>
      <c r="G131" s="290">
        <v>7.5</v>
      </c>
      <c r="H131" s="290">
        <v>7.5</v>
      </c>
      <c r="I131" s="290">
        <v>7.6</v>
      </c>
      <c r="J131" s="290">
        <v>9.1</v>
      </c>
      <c r="K131" s="290">
        <v>9.1</v>
      </c>
      <c r="L131" s="292">
        <v>9.1</v>
      </c>
      <c r="M131" s="290">
        <v>-1E-4</v>
      </c>
      <c r="N131" s="292">
        <v>15.1</v>
      </c>
      <c r="O131" s="290">
        <v>-1E-4</v>
      </c>
      <c r="P131" s="292">
        <v>8.9499999999999993</v>
      </c>
      <c r="Q131" s="290">
        <v>-1E-4</v>
      </c>
      <c r="R131" s="292">
        <v>33.15</v>
      </c>
      <c r="S131" s="291">
        <v>3</v>
      </c>
      <c r="U131" s="290">
        <v>7.7</v>
      </c>
      <c r="V131" s="290">
        <v>7.5</v>
      </c>
      <c r="W131" s="290">
        <v>8</v>
      </c>
      <c r="X131" s="290">
        <v>7.6</v>
      </c>
      <c r="Y131" s="290">
        <v>9.1</v>
      </c>
      <c r="Z131" s="290">
        <v>9.1</v>
      </c>
      <c r="AA131" s="292">
        <v>9.1</v>
      </c>
      <c r="AB131" s="290">
        <v>3.3</v>
      </c>
      <c r="AC131" s="292">
        <v>15.3</v>
      </c>
      <c r="AD131" s="290">
        <v>-1E-4</v>
      </c>
      <c r="AE131" s="292">
        <v>9.01</v>
      </c>
      <c r="AF131" s="290">
        <v>-1E-4</v>
      </c>
      <c r="AG131" s="292">
        <v>36.71</v>
      </c>
      <c r="AI131" s="293">
        <v>69.86</v>
      </c>
      <c r="AJ131" s="291">
        <v>3</v>
      </c>
      <c r="AL131" s="290"/>
      <c r="AM131" s="290"/>
      <c r="AN131" s="290"/>
      <c r="AO131" s="290"/>
      <c r="AP131" s="290"/>
      <c r="AQ131" s="290"/>
      <c r="AR131" s="292"/>
      <c r="AS131" s="290"/>
      <c r="AT131" s="292"/>
      <c r="AU131" s="290"/>
      <c r="AV131" s="292"/>
      <c r="AW131" s="290"/>
      <c r="AX131" s="292"/>
      <c r="AZ131" s="292">
        <v>69.86</v>
      </c>
      <c r="BA131" s="291">
        <v>3</v>
      </c>
      <c r="BC131" s="291">
        <v>-1</v>
      </c>
      <c r="BE131" s="153">
        <v>24.2</v>
      </c>
      <c r="BF131" s="81">
        <v>0</v>
      </c>
      <c r="BG131" s="81">
        <v>15.2</v>
      </c>
      <c r="BH131" s="81">
        <v>-1</v>
      </c>
      <c r="BI131" s="117">
        <v>0</v>
      </c>
      <c r="BJ131" s="79">
        <v>9</v>
      </c>
      <c r="BK131" s="79">
        <v>0</v>
      </c>
      <c r="BL131" s="83">
        <v>0</v>
      </c>
      <c r="BM131" s="291">
        <v>-1</v>
      </c>
      <c r="BN131" s="117">
        <v>0</v>
      </c>
      <c r="BO131" s="81">
        <v>27.7</v>
      </c>
      <c r="BP131" s="81">
        <v>0</v>
      </c>
      <c r="BQ131" s="81">
        <v>15.5</v>
      </c>
      <c r="BR131" s="81">
        <v>-1</v>
      </c>
      <c r="BS131" s="117">
        <v>0</v>
      </c>
      <c r="BT131" s="79">
        <v>9</v>
      </c>
      <c r="BU131" s="79">
        <v>0</v>
      </c>
      <c r="BV131" s="83">
        <v>0</v>
      </c>
      <c r="BW131" s="291">
        <v>-1</v>
      </c>
      <c r="BX131" s="117">
        <v>0</v>
      </c>
      <c r="BY131" s="81">
        <v>0</v>
      </c>
      <c r="BZ131" s="81">
        <v>0</v>
      </c>
      <c r="CA131" s="81">
        <v>0</v>
      </c>
      <c r="CB131" s="81">
        <v>-1</v>
      </c>
      <c r="CC131" s="117">
        <v>0</v>
      </c>
      <c r="CD131" s="79">
        <v>0</v>
      </c>
      <c r="CE131" s="79">
        <v>0</v>
      </c>
      <c r="CF131" s="83">
        <v>0</v>
      </c>
      <c r="CG131" s="291">
        <v>-1</v>
      </c>
      <c r="CI131" s="79" t="s">
        <v>363</v>
      </c>
      <c r="CM131" s="79" t="s">
        <v>205</v>
      </c>
      <c r="CO131" s="79" t="s">
        <v>412</v>
      </c>
      <c r="CP131" s="79" t="s">
        <v>459</v>
      </c>
      <c r="CQ131" s="83">
        <v>1</v>
      </c>
      <c r="CR131" s="84">
        <v>12.3</v>
      </c>
      <c r="CS131" s="84">
        <v>1</v>
      </c>
      <c r="CT131" s="83">
        <v>1</v>
      </c>
      <c r="CU131" s="291">
        <v>3</v>
      </c>
      <c r="CW131" s="1" t="s">
        <v>479</v>
      </c>
      <c r="CX131" s="1" t="s">
        <v>489</v>
      </c>
      <c r="CY131" s="1" t="s">
        <v>496</v>
      </c>
      <c r="CZ131" s="233"/>
    </row>
    <row r="132" spans="1:104" x14ac:dyDescent="0.25">
      <c r="A132" s="113" t="s">
        <v>185</v>
      </c>
      <c r="B132" s="291">
        <v>4</v>
      </c>
      <c r="C132" s="114" t="s">
        <v>309</v>
      </c>
      <c r="D132" s="114" t="s">
        <v>208</v>
      </c>
      <c r="E132" s="185">
        <f t="shared" si="1"/>
        <v>5</v>
      </c>
      <c r="F132" s="290">
        <v>7.3</v>
      </c>
      <c r="G132" s="290">
        <v>7.3</v>
      </c>
      <c r="H132" s="290">
        <v>6.9</v>
      </c>
      <c r="I132" s="290">
        <v>7.3</v>
      </c>
      <c r="J132" s="290">
        <v>9.5</v>
      </c>
      <c r="K132" s="290">
        <v>9.5</v>
      </c>
      <c r="L132" s="292">
        <v>9.5</v>
      </c>
      <c r="M132" s="290">
        <v>-1E-4</v>
      </c>
      <c r="N132" s="292">
        <v>14.6</v>
      </c>
      <c r="O132" s="290">
        <v>-1E-4</v>
      </c>
      <c r="P132" s="292">
        <v>9.0500000000000007</v>
      </c>
      <c r="Q132" s="290">
        <v>-1E-4</v>
      </c>
      <c r="R132" s="292">
        <v>33.15</v>
      </c>
      <c r="S132" s="291">
        <v>3</v>
      </c>
      <c r="U132" s="290">
        <v>6.8</v>
      </c>
      <c r="V132" s="290">
        <v>6.8</v>
      </c>
      <c r="W132" s="290">
        <v>6.1</v>
      </c>
      <c r="X132" s="290">
        <v>6.7</v>
      </c>
      <c r="Y132" s="290">
        <v>8.9</v>
      </c>
      <c r="Z132" s="290">
        <v>8.9</v>
      </c>
      <c r="AA132" s="292">
        <v>8.9</v>
      </c>
      <c r="AB132" s="290">
        <v>3.8</v>
      </c>
      <c r="AC132" s="292">
        <v>13.5</v>
      </c>
      <c r="AD132" s="290">
        <v>-1E-4</v>
      </c>
      <c r="AE132" s="292">
        <v>8.51</v>
      </c>
      <c r="AF132" s="290">
        <v>-1E-4</v>
      </c>
      <c r="AG132" s="292">
        <v>34.71</v>
      </c>
      <c r="AI132" s="293">
        <v>67.86</v>
      </c>
      <c r="AJ132" s="291">
        <v>4</v>
      </c>
      <c r="AL132" s="290"/>
      <c r="AM132" s="290"/>
      <c r="AN132" s="290"/>
      <c r="AO132" s="290"/>
      <c r="AP132" s="290"/>
      <c r="AQ132" s="290"/>
      <c r="AR132" s="292"/>
      <c r="AS132" s="290"/>
      <c r="AT132" s="292"/>
      <c r="AU132" s="290"/>
      <c r="AV132" s="292"/>
      <c r="AW132" s="290"/>
      <c r="AX132" s="292"/>
      <c r="AZ132" s="292">
        <v>67.86</v>
      </c>
      <c r="BA132" s="291">
        <v>4</v>
      </c>
      <c r="BC132" s="291">
        <v>-1</v>
      </c>
      <c r="BE132" s="153">
        <v>24.1</v>
      </c>
      <c r="BF132" s="81">
        <v>0</v>
      </c>
      <c r="BG132" s="81">
        <v>14.5</v>
      </c>
      <c r="BH132" s="81">
        <v>-1</v>
      </c>
      <c r="BI132" s="117">
        <v>0</v>
      </c>
      <c r="BJ132" s="79">
        <v>9.1</v>
      </c>
      <c r="BK132" s="79">
        <v>0</v>
      </c>
      <c r="BL132" s="83">
        <v>0</v>
      </c>
      <c r="BM132" s="291">
        <v>-1</v>
      </c>
      <c r="BN132" s="117">
        <v>0</v>
      </c>
      <c r="BO132" s="81">
        <v>26.2</v>
      </c>
      <c r="BP132" s="81">
        <v>0</v>
      </c>
      <c r="BQ132" s="81">
        <v>13.4</v>
      </c>
      <c r="BR132" s="81">
        <v>-1</v>
      </c>
      <c r="BS132" s="117">
        <v>0</v>
      </c>
      <c r="BT132" s="79">
        <v>8.5</v>
      </c>
      <c r="BU132" s="79">
        <v>0</v>
      </c>
      <c r="BV132" s="83">
        <v>0</v>
      </c>
      <c r="BW132" s="291">
        <v>-1</v>
      </c>
      <c r="BX132" s="117">
        <v>0</v>
      </c>
      <c r="BY132" s="81">
        <v>0</v>
      </c>
      <c r="BZ132" s="81">
        <v>0</v>
      </c>
      <c r="CA132" s="81">
        <v>0</v>
      </c>
      <c r="CB132" s="81">
        <v>-1</v>
      </c>
      <c r="CC132" s="117">
        <v>0</v>
      </c>
      <c r="CD132" s="79">
        <v>0</v>
      </c>
      <c r="CE132" s="79">
        <v>0</v>
      </c>
      <c r="CF132" s="83">
        <v>0</v>
      </c>
      <c r="CG132" s="291">
        <v>-1</v>
      </c>
      <c r="CI132" s="79" t="s">
        <v>363</v>
      </c>
      <c r="CM132" s="79" t="s">
        <v>208</v>
      </c>
      <c r="CO132" s="79" t="s">
        <v>412</v>
      </c>
      <c r="CP132" s="79" t="s">
        <v>459</v>
      </c>
      <c r="CQ132" s="83">
        <v>1</v>
      </c>
      <c r="CR132" s="84">
        <v>12.3</v>
      </c>
      <c r="CS132" s="84">
        <v>3</v>
      </c>
      <c r="CT132" s="83">
        <v>1</v>
      </c>
      <c r="CU132" s="291">
        <v>4</v>
      </c>
      <c r="CW132" s="1" t="s">
        <v>479</v>
      </c>
      <c r="CX132" s="1" t="s">
        <v>489</v>
      </c>
      <c r="CY132" s="1" t="s">
        <v>496</v>
      </c>
      <c r="CZ132" s="233"/>
    </row>
    <row r="133" spans="1:104" x14ac:dyDescent="0.25">
      <c r="B133" s="291"/>
      <c r="F133" s="290"/>
      <c r="G133" s="290"/>
      <c r="H133" s="290"/>
      <c r="I133" s="290"/>
      <c r="J133" s="290"/>
      <c r="K133" s="290"/>
      <c r="L133" s="292"/>
      <c r="M133" s="290"/>
      <c r="N133" s="292"/>
      <c r="O133" s="290"/>
      <c r="P133" s="292"/>
      <c r="Q133" s="290"/>
      <c r="R133" s="292"/>
      <c r="S133" s="291"/>
      <c r="U133" s="290"/>
      <c r="V133" s="290"/>
      <c r="W133" s="290"/>
      <c r="X133" s="290"/>
      <c r="Y133" s="290"/>
      <c r="Z133" s="290"/>
      <c r="AA133" s="292"/>
      <c r="AB133" s="290"/>
      <c r="AC133" s="292"/>
      <c r="AD133" s="290"/>
      <c r="AE133" s="292"/>
      <c r="AF133" s="290"/>
      <c r="AG133" s="292"/>
      <c r="AI133" s="293"/>
      <c r="AJ133" s="291"/>
      <c r="AL133" s="290"/>
      <c r="AM133" s="290"/>
      <c r="AN133" s="290"/>
      <c r="AO133" s="290"/>
      <c r="AP133" s="290"/>
      <c r="AQ133" s="290"/>
      <c r="AR133" s="292"/>
      <c r="AS133" s="290"/>
      <c r="AT133" s="292"/>
      <c r="AU133" s="290"/>
      <c r="AV133" s="292"/>
      <c r="AW133" s="290"/>
      <c r="AX133" s="292"/>
      <c r="AZ133" s="292"/>
      <c r="BA133" s="291"/>
      <c r="BC133" s="291"/>
      <c r="BM133" s="291"/>
      <c r="BW133" s="291"/>
      <c r="CG133" s="291"/>
      <c r="CU133" s="291"/>
      <c r="CZ133" s="233"/>
    </row>
    <row r="134" spans="1:104" x14ac:dyDescent="0.25">
      <c r="A134" s="113" t="s">
        <v>186</v>
      </c>
      <c r="B134" s="291">
        <v>-1E-4</v>
      </c>
      <c r="C134" s="114" t="s">
        <v>310</v>
      </c>
      <c r="D134" s="114" t="s">
        <v>248</v>
      </c>
      <c r="E134" s="185">
        <f t="shared" si="1"/>
        <v>0</v>
      </c>
      <c r="F134" s="290">
        <v>-1E-4</v>
      </c>
      <c r="G134" s="290">
        <v>-1E-4</v>
      </c>
      <c r="H134" s="290">
        <v>-1E-4</v>
      </c>
      <c r="I134" s="290">
        <v>-1E-4</v>
      </c>
      <c r="J134" s="290">
        <v>-1E-4</v>
      </c>
      <c r="K134" s="290">
        <v>-1E-4</v>
      </c>
      <c r="L134" s="292">
        <v>-1E-4</v>
      </c>
      <c r="M134" s="290">
        <v>-1E-4</v>
      </c>
      <c r="N134" s="292">
        <v>-1E-4</v>
      </c>
      <c r="O134" s="290">
        <v>-1E-4</v>
      </c>
      <c r="P134" s="292">
        <v>-1E-4</v>
      </c>
      <c r="Q134" s="290">
        <v>-1E-4</v>
      </c>
      <c r="R134" s="292">
        <v>-1E-4</v>
      </c>
      <c r="S134" s="291">
        <v>-1E-4</v>
      </c>
      <c r="U134" s="290">
        <v>-1E-4</v>
      </c>
      <c r="V134" s="290">
        <v>-1E-4</v>
      </c>
      <c r="W134" s="290">
        <v>-1E-4</v>
      </c>
      <c r="X134" s="290">
        <v>-1E-4</v>
      </c>
      <c r="Y134" s="290">
        <v>-1E-4</v>
      </c>
      <c r="Z134" s="290">
        <v>-1E-4</v>
      </c>
      <c r="AA134" s="292">
        <v>-1E-4</v>
      </c>
      <c r="AB134" s="290">
        <v>-1E-4</v>
      </c>
      <c r="AC134" s="292">
        <v>-1E-4</v>
      </c>
      <c r="AD134" s="290">
        <v>-1E-4</v>
      </c>
      <c r="AE134" s="292">
        <v>-1E-4</v>
      </c>
      <c r="AF134" s="290">
        <v>-1E-4</v>
      </c>
      <c r="AG134" s="292">
        <v>-1E-4</v>
      </c>
      <c r="AI134" s="293">
        <v>-1E-4</v>
      </c>
      <c r="AJ134" s="291">
        <v>-1E-4</v>
      </c>
      <c r="AL134" s="290"/>
      <c r="AM134" s="290"/>
      <c r="AN134" s="290"/>
      <c r="AO134" s="290"/>
      <c r="AP134" s="290"/>
      <c r="AQ134" s="290"/>
      <c r="AR134" s="292"/>
      <c r="AS134" s="290"/>
      <c r="AT134" s="292"/>
      <c r="AU134" s="290"/>
      <c r="AV134" s="292"/>
      <c r="AW134" s="290"/>
      <c r="AX134" s="292"/>
      <c r="AZ134" s="292">
        <v>-1E-4</v>
      </c>
      <c r="BA134" s="291">
        <v>-1E-4</v>
      </c>
      <c r="BC134" s="291">
        <v>-1</v>
      </c>
      <c r="BE134" s="153">
        <v>0</v>
      </c>
      <c r="BF134" s="81">
        <v>0</v>
      </c>
      <c r="BG134" s="81">
        <v>0</v>
      </c>
      <c r="BH134" s="81">
        <v>-1</v>
      </c>
      <c r="BI134" s="117">
        <v>0</v>
      </c>
      <c r="BJ134" s="79">
        <v>0</v>
      </c>
      <c r="BK134" s="79">
        <v>0</v>
      </c>
      <c r="BL134" s="83">
        <v>0</v>
      </c>
      <c r="BM134" s="291">
        <v>-1</v>
      </c>
      <c r="BN134" s="117">
        <v>0</v>
      </c>
      <c r="BO134" s="81">
        <v>0</v>
      </c>
      <c r="BP134" s="81">
        <v>0</v>
      </c>
      <c r="BQ134" s="81">
        <v>0</v>
      </c>
      <c r="BR134" s="81">
        <v>-1</v>
      </c>
      <c r="BS134" s="117">
        <v>0</v>
      </c>
      <c r="BT134" s="79">
        <v>0</v>
      </c>
      <c r="BU134" s="79">
        <v>0</v>
      </c>
      <c r="BV134" s="83">
        <v>0</v>
      </c>
      <c r="BW134" s="291">
        <v>-1</v>
      </c>
      <c r="BX134" s="117">
        <v>0</v>
      </c>
      <c r="BY134" s="81">
        <v>0</v>
      </c>
      <c r="BZ134" s="81">
        <v>0</v>
      </c>
      <c r="CA134" s="81">
        <v>0</v>
      </c>
      <c r="CB134" s="81">
        <v>-1</v>
      </c>
      <c r="CC134" s="117">
        <v>0</v>
      </c>
      <c r="CD134" s="79">
        <v>0</v>
      </c>
      <c r="CE134" s="79">
        <v>0</v>
      </c>
      <c r="CF134" s="83">
        <v>0</v>
      </c>
      <c r="CG134" s="291">
        <v>-1</v>
      </c>
      <c r="CM134" s="79" t="s">
        <v>248</v>
      </c>
      <c r="CO134" s="79" t="s">
        <v>413</v>
      </c>
      <c r="CP134" s="79" t="s">
        <v>460</v>
      </c>
      <c r="CQ134" s="83">
        <v>1</v>
      </c>
      <c r="CR134" s="84">
        <v>13.5</v>
      </c>
      <c r="CS134" s="84">
        <v>1</v>
      </c>
      <c r="CT134" s="83">
        <v>1</v>
      </c>
      <c r="CU134" s="291">
        <v>-1</v>
      </c>
      <c r="CW134" s="1" t="s">
        <v>476</v>
      </c>
      <c r="CX134" s="1" t="s">
        <v>486</v>
      </c>
      <c r="CY134" s="1" t="s">
        <v>497</v>
      </c>
      <c r="CZ134" s="233"/>
    </row>
    <row r="135" spans="1:104" x14ac:dyDescent="0.25">
      <c r="B135" s="291"/>
      <c r="F135" s="290"/>
      <c r="G135" s="290"/>
      <c r="H135" s="290"/>
      <c r="I135" s="290"/>
      <c r="J135" s="290"/>
      <c r="K135" s="290"/>
      <c r="L135" s="292"/>
      <c r="M135" s="290"/>
      <c r="N135" s="292"/>
      <c r="O135" s="290"/>
      <c r="P135" s="292"/>
      <c r="Q135" s="290"/>
      <c r="R135" s="292"/>
      <c r="S135" s="291"/>
      <c r="U135" s="290"/>
      <c r="V135" s="290"/>
      <c r="W135" s="290"/>
      <c r="X135" s="290"/>
      <c r="Y135" s="290"/>
      <c r="Z135" s="290"/>
      <c r="AA135" s="292"/>
      <c r="AB135" s="290"/>
      <c r="AC135" s="292"/>
      <c r="AD135" s="290"/>
      <c r="AE135" s="292"/>
      <c r="AF135" s="290"/>
      <c r="AG135" s="292"/>
      <c r="AI135" s="293"/>
      <c r="AJ135" s="291"/>
      <c r="AL135" s="290"/>
      <c r="AM135" s="290"/>
      <c r="AN135" s="290"/>
      <c r="AO135" s="290"/>
      <c r="AP135" s="290"/>
      <c r="AQ135" s="290"/>
      <c r="AR135" s="292"/>
      <c r="AS135" s="290"/>
      <c r="AT135" s="292"/>
      <c r="AU135" s="290"/>
      <c r="AV135" s="292"/>
      <c r="AW135" s="290"/>
      <c r="AX135" s="292"/>
      <c r="AZ135" s="292"/>
      <c r="BA135" s="291"/>
      <c r="BC135" s="291"/>
      <c r="BM135" s="291"/>
      <c r="BW135" s="291"/>
      <c r="CG135" s="291"/>
      <c r="CU135" s="291"/>
      <c r="CZ135" s="233"/>
    </row>
    <row r="136" spans="1:104" s="341" customFormat="1" x14ac:dyDescent="0.25">
      <c r="A136" s="333" t="s">
        <v>187</v>
      </c>
      <c r="B136" s="334">
        <v>1</v>
      </c>
      <c r="C136" s="335" t="s">
        <v>311</v>
      </c>
      <c r="D136" s="335" t="s">
        <v>248</v>
      </c>
      <c r="E136" s="336">
        <f t="shared" si="1"/>
        <v>8</v>
      </c>
      <c r="F136" s="337">
        <v>7.2</v>
      </c>
      <c r="G136" s="337">
        <v>7.3</v>
      </c>
      <c r="H136" s="337">
        <v>7.7</v>
      </c>
      <c r="I136" s="337">
        <v>7.4</v>
      </c>
      <c r="J136" s="337">
        <v>8.9</v>
      </c>
      <c r="K136" s="337">
        <v>8.9</v>
      </c>
      <c r="L136" s="338">
        <v>8.9</v>
      </c>
      <c r="M136" s="337">
        <v>-1E-4</v>
      </c>
      <c r="N136" s="338">
        <v>14.7</v>
      </c>
      <c r="O136" s="337">
        <v>-1E-4</v>
      </c>
      <c r="P136" s="338">
        <v>12.86</v>
      </c>
      <c r="Q136" s="337">
        <v>-1E-4</v>
      </c>
      <c r="R136" s="338">
        <v>36.46</v>
      </c>
      <c r="S136" s="334">
        <v>1</v>
      </c>
      <c r="T136" s="339"/>
      <c r="U136" s="337">
        <v>6.5</v>
      </c>
      <c r="V136" s="337">
        <v>5.9</v>
      </c>
      <c r="W136" s="337">
        <v>6.5</v>
      </c>
      <c r="X136" s="337">
        <v>7.1</v>
      </c>
      <c r="Y136" s="337">
        <v>8.8000000000000007</v>
      </c>
      <c r="Z136" s="337">
        <v>8.8000000000000007</v>
      </c>
      <c r="AA136" s="338">
        <v>8.8000000000000007</v>
      </c>
      <c r="AB136" s="337">
        <v>6</v>
      </c>
      <c r="AC136" s="338">
        <v>13</v>
      </c>
      <c r="AD136" s="337">
        <v>-1E-4</v>
      </c>
      <c r="AE136" s="338">
        <v>11.83</v>
      </c>
      <c r="AF136" s="337">
        <v>-1E-4</v>
      </c>
      <c r="AG136" s="338">
        <v>39.630000000000003</v>
      </c>
      <c r="AH136" s="339"/>
      <c r="AI136" s="340">
        <v>76.09</v>
      </c>
      <c r="AJ136" s="334">
        <v>1</v>
      </c>
      <c r="AL136" s="337"/>
      <c r="AM136" s="337"/>
      <c r="AN136" s="337"/>
      <c r="AO136" s="337"/>
      <c r="AP136" s="337"/>
      <c r="AQ136" s="337"/>
      <c r="AR136" s="338"/>
      <c r="AS136" s="337"/>
      <c r="AT136" s="338"/>
      <c r="AU136" s="337"/>
      <c r="AV136" s="338"/>
      <c r="AW136" s="337"/>
      <c r="AX136" s="338"/>
      <c r="AZ136" s="338">
        <v>76.09</v>
      </c>
      <c r="BA136" s="334">
        <v>1</v>
      </c>
      <c r="BC136" s="334">
        <v>-1</v>
      </c>
      <c r="BD136" s="342"/>
      <c r="BE136" s="343">
        <v>23.6</v>
      </c>
      <c r="BF136" s="343">
        <v>0</v>
      </c>
      <c r="BG136" s="343">
        <v>14.8</v>
      </c>
      <c r="BH136" s="343">
        <v>-1</v>
      </c>
      <c r="BI136" s="344">
        <v>0</v>
      </c>
      <c r="BJ136" s="341">
        <v>12.9</v>
      </c>
      <c r="BK136" s="341">
        <v>0</v>
      </c>
      <c r="BL136" s="342">
        <v>0</v>
      </c>
      <c r="BM136" s="334">
        <v>-1</v>
      </c>
      <c r="BN136" s="344">
        <v>0</v>
      </c>
      <c r="BO136" s="343">
        <v>27.8</v>
      </c>
      <c r="BP136" s="343">
        <v>0</v>
      </c>
      <c r="BQ136" s="343">
        <v>13</v>
      </c>
      <c r="BR136" s="343">
        <v>-1</v>
      </c>
      <c r="BS136" s="344">
        <v>0</v>
      </c>
      <c r="BT136" s="341">
        <v>11.8</v>
      </c>
      <c r="BU136" s="341">
        <v>0</v>
      </c>
      <c r="BV136" s="342">
        <v>0</v>
      </c>
      <c r="BW136" s="334">
        <v>-1</v>
      </c>
      <c r="BX136" s="344">
        <v>0</v>
      </c>
      <c r="BY136" s="343">
        <v>0</v>
      </c>
      <c r="BZ136" s="343">
        <v>0</v>
      </c>
      <c r="CA136" s="343">
        <v>0</v>
      </c>
      <c r="CB136" s="343">
        <v>-1</v>
      </c>
      <c r="CC136" s="344">
        <v>0</v>
      </c>
      <c r="CD136" s="341">
        <v>0</v>
      </c>
      <c r="CE136" s="341">
        <v>0</v>
      </c>
      <c r="CF136" s="342">
        <v>0</v>
      </c>
      <c r="CG136" s="334">
        <v>-1</v>
      </c>
      <c r="CI136" s="341" t="s">
        <v>363</v>
      </c>
      <c r="CM136" s="341" t="s">
        <v>248</v>
      </c>
      <c r="CO136" s="341" t="s">
        <v>414</v>
      </c>
      <c r="CP136" s="341" t="s">
        <v>461</v>
      </c>
      <c r="CQ136" s="342">
        <v>1</v>
      </c>
      <c r="CR136" s="345">
        <v>13.5</v>
      </c>
      <c r="CS136" s="345">
        <v>1</v>
      </c>
      <c r="CT136" s="342">
        <v>1</v>
      </c>
      <c r="CU136" s="334">
        <v>1</v>
      </c>
      <c r="CV136" s="346"/>
      <c r="CW136" s="346" t="s">
        <v>476</v>
      </c>
      <c r="CX136" s="346" t="s">
        <v>492</v>
      </c>
      <c r="CY136" s="346" t="s">
        <v>497</v>
      </c>
      <c r="CZ136" s="347"/>
    </row>
    <row r="137" spans="1:104" x14ac:dyDescent="0.25">
      <c r="B137" s="291"/>
      <c r="F137" s="290"/>
      <c r="G137" s="290"/>
      <c r="H137" s="290"/>
      <c r="I137" s="290"/>
      <c r="J137" s="290"/>
      <c r="K137" s="290"/>
      <c r="L137" s="292"/>
      <c r="M137" s="290"/>
      <c r="N137" s="292"/>
      <c r="O137" s="290"/>
      <c r="P137" s="292"/>
      <c r="Q137" s="290"/>
      <c r="R137" s="292"/>
      <c r="S137" s="291"/>
      <c r="U137" s="290"/>
      <c r="V137" s="290"/>
      <c r="W137" s="290"/>
      <c r="X137" s="290"/>
      <c r="Y137" s="290"/>
      <c r="Z137" s="290"/>
      <c r="AA137" s="292"/>
      <c r="AB137" s="290"/>
      <c r="AC137" s="292"/>
      <c r="AD137" s="290"/>
      <c r="AE137" s="292"/>
      <c r="AF137" s="290"/>
      <c r="AG137" s="292"/>
      <c r="AI137" s="293"/>
      <c r="AJ137" s="291"/>
      <c r="AL137" s="290"/>
      <c r="AM137" s="290"/>
      <c r="AN137" s="290"/>
      <c r="AO137" s="290"/>
      <c r="AP137" s="290"/>
      <c r="AQ137" s="290"/>
      <c r="AR137" s="292"/>
      <c r="AS137" s="290"/>
      <c r="AT137" s="292"/>
      <c r="AU137" s="290"/>
      <c r="AV137" s="292"/>
      <c r="AW137" s="290"/>
      <c r="AX137" s="292"/>
      <c r="AZ137" s="292"/>
      <c r="BA137" s="291"/>
      <c r="BC137" s="291"/>
      <c r="BM137" s="291"/>
      <c r="BW137" s="291"/>
      <c r="CG137" s="291"/>
      <c r="CU137" s="291"/>
      <c r="CZ137" s="233"/>
    </row>
    <row r="138" spans="1:104" s="341" customFormat="1" x14ac:dyDescent="0.25">
      <c r="A138" s="333" t="s">
        <v>188</v>
      </c>
      <c r="B138" s="334">
        <v>1</v>
      </c>
      <c r="C138" s="335" t="s">
        <v>312</v>
      </c>
      <c r="D138" s="335" t="s">
        <v>248</v>
      </c>
      <c r="E138" s="336">
        <f t="shared" si="1"/>
        <v>8</v>
      </c>
      <c r="F138" s="337">
        <v>6.9</v>
      </c>
      <c r="G138" s="337">
        <v>6.5</v>
      </c>
      <c r="H138" s="337">
        <v>6.9</v>
      </c>
      <c r="I138" s="337">
        <v>7.1</v>
      </c>
      <c r="J138" s="337">
        <v>9.5</v>
      </c>
      <c r="K138" s="337">
        <v>9.5</v>
      </c>
      <c r="L138" s="338">
        <v>9.5</v>
      </c>
      <c r="M138" s="337">
        <v>-1E-4</v>
      </c>
      <c r="N138" s="338">
        <v>13.8</v>
      </c>
      <c r="O138" s="337">
        <v>-1E-4</v>
      </c>
      <c r="P138" s="338">
        <v>12.91</v>
      </c>
      <c r="Q138" s="337">
        <v>-1E-4</v>
      </c>
      <c r="R138" s="338">
        <v>36.21</v>
      </c>
      <c r="S138" s="334">
        <v>1</v>
      </c>
      <c r="T138" s="339"/>
      <c r="U138" s="337">
        <v>6.7</v>
      </c>
      <c r="V138" s="337">
        <v>5.9</v>
      </c>
      <c r="W138" s="337">
        <v>6.9</v>
      </c>
      <c r="X138" s="337">
        <v>6.7</v>
      </c>
      <c r="Y138" s="337">
        <v>9.1</v>
      </c>
      <c r="Z138" s="337">
        <v>9.1</v>
      </c>
      <c r="AA138" s="338">
        <v>9.1</v>
      </c>
      <c r="AB138" s="337">
        <v>6.1</v>
      </c>
      <c r="AC138" s="338">
        <v>13.4</v>
      </c>
      <c r="AD138" s="337">
        <v>-1E-4</v>
      </c>
      <c r="AE138" s="338">
        <v>12.43</v>
      </c>
      <c r="AF138" s="337">
        <v>-1E-4</v>
      </c>
      <c r="AG138" s="338">
        <v>41.03</v>
      </c>
      <c r="AH138" s="339"/>
      <c r="AI138" s="340">
        <v>77.239999999999995</v>
      </c>
      <c r="AJ138" s="334">
        <v>1</v>
      </c>
      <c r="AL138" s="337"/>
      <c r="AM138" s="337"/>
      <c r="AN138" s="337"/>
      <c r="AO138" s="337"/>
      <c r="AP138" s="337"/>
      <c r="AQ138" s="337"/>
      <c r="AR138" s="338"/>
      <c r="AS138" s="337"/>
      <c r="AT138" s="338"/>
      <c r="AU138" s="337"/>
      <c r="AV138" s="338"/>
      <c r="AW138" s="337"/>
      <c r="AX138" s="338"/>
      <c r="AZ138" s="338">
        <v>77.239999999999995</v>
      </c>
      <c r="BA138" s="334">
        <v>1</v>
      </c>
      <c r="BC138" s="334">
        <v>-1</v>
      </c>
      <c r="BD138" s="342"/>
      <c r="BE138" s="343">
        <v>23.3</v>
      </c>
      <c r="BF138" s="343">
        <v>0</v>
      </c>
      <c r="BG138" s="343">
        <v>13.9</v>
      </c>
      <c r="BH138" s="343">
        <v>-1</v>
      </c>
      <c r="BI138" s="344">
        <v>0</v>
      </c>
      <c r="BJ138" s="341">
        <v>12.9</v>
      </c>
      <c r="BK138" s="341">
        <v>0</v>
      </c>
      <c r="BL138" s="342">
        <v>0</v>
      </c>
      <c r="BM138" s="334">
        <v>-1</v>
      </c>
      <c r="BN138" s="344">
        <v>0</v>
      </c>
      <c r="BO138" s="343">
        <v>28.6</v>
      </c>
      <c r="BP138" s="343">
        <v>0</v>
      </c>
      <c r="BQ138" s="343">
        <v>13.1</v>
      </c>
      <c r="BR138" s="343">
        <v>-1</v>
      </c>
      <c r="BS138" s="344">
        <v>0</v>
      </c>
      <c r="BT138" s="341">
        <v>12.4</v>
      </c>
      <c r="BU138" s="341">
        <v>0</v>
      </c>
      <c r="BV138" s="342">
        <v>0</v>
      </c>
      <c r="BW138" s="334">
        <v>-1</v>
      </c>
      <c r="BX138" s="344">
        <v>0</v>
      </c>
      <c r="BY138" s="343">
        <v>0</v>
      </c>
      <c r="BZ138" s="343">
        <v>0</v>
      </c>
      <c r="CA138" s="343">
        <v>0</v>
      </c>
      <c r="CB138" s="343">
        <v>-1</v>
      </c>
      <c r="CC138" s="344">
        <v>0</v>
      </c>
      <c r="CD138" s="341">
        <v>0</v>
      </c>
      <c r="CE138" s="341">
        <v>0</v>
      </c>
      <c r="CF138" s="342">
        <v>0</v>
      </c>
      <c r="CG138" s="334">
        <v>-1</v>
      </c>
      <c r="CI138" s="341" t="s">
        <v>363</v>
      </c>
      <c r="CM138" s="341" t="s">
        <v>248</v>
      </c>
      <c r="CO138" s="341" t="s">
        <v>415</v>
      </c>
      <c r="CP138" s="341" t="s">
        <v>462</v>
      </c>
      <c r="CQ138" s="342">
        <v>1</v>
      </c>
      <c r="CR138" s="345">
        <v>10.199999999999999</v>
      </c>
      <c r="CS138" s="345">
        <v>1</v>
      </c>
      <c r="CT138" s="342">
        <v>1</v>
      </c>
      <c r="CU138" s="334">
        <v>1</v>
      </c>
      <c r="CV138" s="346"/>
      <c r="CW138" s="346" t="s">
        <v>476</v>
      </c>
      <c r="CX138" s="346" t="s">
        <v>481</v>
      </c>
      <c r="CY138" s="346" t="s">
        <v>497</v>
      </c>
      <c r="CZ138" s="347"/>
    </row>
    <row r="139" spans="1:104" x14ac:dyDescent="0.25">
      <c r="B139" s="291"/>
      <c r="F139" s="290"/>
      <c r="G139" s="290"/>
      <c r="H139" s="290"/>
      <c r="I139" s="290"/>
      <c r="J139" s="290"/>
      <c r="K139" s="290"/>
      <c r="L139" s="292"/>
      <c r="M139" s="290"/>
      <c r="N139" s="292"/>
      <c r="O139" s="290"/>
      <c r="P139" s="292"/>
      <c r="Q139" s="290"/>
      <c r="R139" s="292"/>
      <c r="S139" s="291"/>
      <c r="U139" s="290"/>
      <c r="V139" s="290"/>
      <c r="W139" s="290"/>
      <c r="X139" s="290"/>
      <c r="Y139" s="290"/>
      <c r="Z139" s="290"/>
      <c r="AA139" s="292"/>
      <c r="AB139" s="290"/>
      <c r="AC139" s="292"/>
      <c r="AD139" s="290"/>
      <c r="AE139" s="292"/>
      <c r="AF139" s="290"/>
      <c r="AG139" s="292"/>
      <c r="AI139" s="293"/>
      <c r="AJ139" s="291"/>
      <c r="AL139" s="290"/>
      <c r="AM139" s="290"/>
      <c r="AN139" s="290"/>
      <c r="AO139" s="290"/>
      <c r="AP139" s="290"/>
      <c r="AQ139" s="290"/>
      <c r="AR139" s="292"/>
      <c r="AS139" s="290"/>
      <c r="AT139" s="292"/>
      <c r="AU139" s="290"/>
      <c r="AV139" s="292"/>
      <c r="AW139" s="290"/>
      <c r="AX139" s="292"/>
      <c r="AZ139" s="292"/>
      <c r="BA139" s="291"/>
      <c r="BC139" s="291"/>
      <c r="BM139" s="291"/>
      <c r="BW139" s="291"/>
      <c r="CG139" s="291"/>
      <c r="CU139" s="291"/>
      <c r="CZ139" s="233"/>
    </row>
    <row r="140" spans="1:104" s="341" customFormat="1" x14ac:dyDescent="0.25">
      <c r="A140" s="333" t="s">
        <v>189</v>
      </c>
      <c r="B140" s="334">
        <v>1</v>
      </c>
      <c r="C140" s="335" t="s">
        <v>313</v>
      </c>
      <c r="D140" s="335" t="s">
        <v>203</v>
      </c>
      <c r="E140" s="336">
        <f t="shared" si="1"/>
        <v>8</v>
      </c>
      <c r="F140" s="337">
        <v>6.4</v>
      </c>
      <c r="G140" s="337">
        <v>7.2</v>
      </c>
      <c r="H140" s="337">
        <v>7.2</v>
      </c>
      <c r="I140" s="337">
        <v>6.8</v>
      </c>
      <c r="J140" s="337">
        <v>9.4</v>
      </c>
      <c r="K140" s="337">
        <v>9.4</v>
      </c>
      <c r="L140" s="338">
        <v>9.4</v>
      </c>
      <c r="M140" s="337">
        <v>-1E-4</v>
      </c>
      <c r="N140" s="338">
        <v>14</v>
      </c>
      <c r="O140" s="337">
        <v>-1E-4</v>
      </c>
      <c r="P140" s="338">
        <v>11.1</v>
      </c>
      <c r="Q140" s="337">
        <v>-1E-4</v>
      </c>
      <c r="R140" s="338">
        <v>34.5</v>
      </c>
      <c r="S140" s="334">
        <v>1</v>
      </c>
      <c r="T140" s="339"/>
      <c r="U140" s="337">
        <v>6.6</v>
      </c>
      <c r="V140" s="337">
        <v>6.9</v>
      </c>
      <c r="W140" s="337">
        <v>7.2</v>
      </c>
      <c r="X140" s="337">
        <v>7</v>
      </c>
      <c r="Y140" s="337">
        <v>9.3000000000000007</v>
      </c>
      <c r="Z140" s="337">
        <v>9.3000000000000007</v>
      </c>
      <c r="AA140" s="338">
        <v>9.3000000000000007</v>
      </c>
      <c r="AB140" s="337">
        <v>5.2</v>
      </c>
      <c r="AC140" s="338">
        <v>13.9</v>
      </c>
      <c r="AD140" s="337">
        <v>-1E-4</v>
      </c>
      <c r="AE140" s="338">
        <v>10.62</v>
      </c>
      <c r="AF140" s="337">
        <v>-1E-4</v>
      </c>
      <c r="AG140" s="338">
        <v>39.020000000000003</v>
      </c>
      <c r="AH140" s="339"/>
      <c r="AI140" s="340">
        <v>73.52</v>
      </c>
      <c r="AJ140" s="334">
        <v>1</v>
      </c>
      <c r="AL140" s="337"/>
      <c r="AM140" s="337"/>
      <c r="AN140" s="337"/>
      <c r="AO140" s="337"/>
      <c r="AP140" s="337"/>
      <c r="AQ140" s="337"/>
      <c r="AR140" s="338"/>
      <c r="AS140" s="337"/>
      <c r="AT140" s="338"/>
      <c r="AU140" s="337"/>
      <c r="AV140" s="338"/>
      <c r="AW140" s="337"/>
      <c r="AX140" s="338"/>
      <c r="AZ140" s="338">
        <v>73.52</v>
      </c>
      <c r="BA140" s="334">
        <v>1</v>
      </c>
      <c r="BC140" s="334">
        <v>-1</v>
      </c>
      <c r="BD140" s="342"/>
      <c r="BE140" s="343">
        <v>23.4</v>
      </c>
      <c r="BF140" s="343">
        <v>0</v>
      </c>
      <c r="BG140" s="343">
        <v>13.7</v>
      </c>
      <c r="BH140" s="343">
        <v>-1</v>
      </c>
      <c r="BI140" s="344">
        <v>0</v>
      </c>
      <c r="BJ140" s="341">
        <v>11.1</v>
      </c>
      <c r="BK140" s="341">
        <v>0</v>
      </c>
      <c r="BL140" s="342">
        <v>0</v>
      </c>
      <c r="BM140" s="334">
        <v>-1</v>
      </c>
      <c r="BN140" s="344">
        <v>0</v>
      </c>
      <c r="BO140" s="343">
        <v>28.4</v>
      </c>
      <c r="BP140" s="343">
        <v>0</v>
      </c>
      <c r="BQ140" s="343">
        <v>13.9</v>
      </c>
      <c r="BR140" s="343">
        <v>-1</v>
      </c>
      <c r="BS140" s="344">
        <v>0</v>
      </c>
      <c r="BT140" s="341">
        <v>10.6</v>
      </c>
      <c r="BU140" s="341">
        <v>0</v>
      </c>
      <c r="BV140" s="342">
        <v>0</v>
      </c>
      <c r="BW140" s="334">
        <v>-1</v>
      </c>
      <c r="BX140" s="344">
        <v>0</v>
      </c>
      <c r="BY140" s="343">
        <v>0</v>
      </c>
      <c r="BZ140" s="343">
        <v>0</v>
      </c>
      <c r="CA140" s="343">
        <v>0</v>
      </c>
      <c r="CB140" s="343">
        <v>-1</v>
      </c>
      <c r="CC140" s="344">
        <v>0</v>
      </c>
      <c r="CD140" s="341">
        <v>0</v>
      </c>
      <c r="CE140" s="341">
        <v>0</v>
      </c>
      <c r="CF140" s="342">
        <v>0</v>
      </c>
      <c r="CG140" s="334">
        <v>-1</v>
      </c>
      <c r="CI140" s="341" t="s">
        <v>363</v>
      </c>
      <c r="CM140" s="341" t="s">
        <v>203</v>
      </c>
      <c r="CO140" s="341" t="s">
        <v>416</v>
      </c>
      <c r="CP140" s="341" t="s">
        <v>463</v>
      </c>
      <c r="CQ140" s="342">
        <v>1</v>
      </c>
      <c r="CR140" s="345">
        <v>13.5</v>
      </c>
      <c r="CS140" s="345">
        <v>1</v>
      </c>
      <c r="CT140" s="342">
        <v>1</v>
      </c>
      <c r="CU140" s="334">
        <v>1</v>
      </c>
      <c r="CV140" s="346"/>
      <c r="CW140" s="346" t="s">
        <v>476</v>
      </c>
      <c r="CX140" s="346" t="s">
        <v>489</v>
      </c>
      <c r="CY140" s="346" t="s">
        <v>497</v>
      </c>
      <c r="CZ140" s="347"/>
    </row>
    <row r="141" spans="1:104" x14ac:dyDescent="0.25">
      <c r="B141" s="291"/>
      <c r="F141" s="290"/>
      <c r="G141" s="290"/>
      <c r="H141" s="290"/>
      <c r="I141" s="290"/>
      <c r="J141" s="290"/>
      <c r="K141" s="290"/>
      <c r="L141" s="292"/>
      <c r="M141" s="290"/>
      <c r="N141" s="292"/>
      <c r="O141" s="290"/>
      <c r="P141" s="292"/>
      <c r="Q141" s="290"/>
      <c r="R141" s="292"/>
      <c r="S141" s="291"/>
      <c r="U141" s="290"/>
      <c r="V141" s="290"/>
      <c r="W141" s="290"/>
      <c r="X141" s="290"/>
      <c r="Y141" s="290"/>
      <c r="Z141" s="290"/>
      <c r="AA141" s="292"/>
      <c r="AB141" s="290"/>
      <c r="AC141" s="292"/>
      <c r="AD141" s="290"/>
      <c r="AE141" s="292"/>
      <c r="AF141" s="290"/>
      <c r="AG141" s="292"/>
      <c r="AI141" s="293"/>
      <c r="AJ141" s="291"/>
      <c r="AL141" s="290"/>
      <c r="AM141" s="290"/>
      <c r="AN141" s="290"/>
      <c r="AO141" s="290"/>
      <c r="AP141" s="290"/>
      <c r="AQ141" s="290"/>
      <c r="AR141" s="292"/>
      <c r="AS141" s="290"/>
      <c r="AT141" s="292"/>
      <c r="AU141" s="290"/>
      <c r="AV141" s="292"/>
      <c r="AW141" s="290"/>
      <c r="AX141" s="292"/>
      <c r="AZ141" s="292"/>
      <c r="BA141" s="291"/>
      <c r="BC141" s="291"/>
      <c r="BM141" s="291"/>
      <c r="BW141" s="291"/>
      <c r="CG141" s="291"/>
      <c r="CU141" s="291"/>
      <c r="CZ141" s="233"/>
    </row>
    <row r="142" spans="1:104" s="341" customFormat="1" x14ac:dyDescent="0.25">
      <c r="A142" s="333" t="s">
        <v>190</v>
      </c>
      <c r="B142" s="334">
        <v>1</v>
      </c>
      <c r="C142" s="335" t="s">
        <v>314</v>
      </c>
      <c r="D142" s="335" t="s">
        <v>205</v>
      </c>
      <c r="E142" s="336">
        <f t="shared" si="1"/>
        <v>8</v>
      </c>
      <c r="F142" s="337">
        <v>8.5</v>
      </c>
      <c r="G142" s="337">
        <v>8</v>
      </c>
      <c r="H142" s="337">
        <v>8.4</v>
      </c>
      <c r="I142" s="337">
        <v>8.3000000000000007</v>
      </c>
      <c r="J142" s="337">
        <v>9.6</v>
      </c>
      <c r="K142" s="337">
        <v>9.6</v>
      </c>
      <c r="L142" s="338">
        <v>9.6</v>
      </c>
      <c r="M142" s="337">
        <v>-1E-4</v>
      </c>
      <c r="N142" s="338">
        <v>16.7</v>
      </c>
      <c r="O142" s="337">
        <v>-1E-4</v>
      </c>
      <c r="P142" s="338">
        <v>11.25</v>
      </c>
      <c r="Q142" s="337">
        <v>-1E-4</v>
      </c>
      <c r="R142" s="338">
        <v>37.549999999999997</v>
      </c>
      <c r="S142" s="334">
        <v>1</v>
      </c>
      <c r="T142" s="339"/>
      <c r="U142" s="337">
        <v>8.6</v>
      </c>
      <c r="V142" s="337">
        <v>8.1</v>
      </c>
      <c r="W142" s="337">
        <v>8.4</v>
      </c>
      <c r="X142" s="337">
        <v>8.5</v>
      </c>
      <c r="Y142" s="337">
        <v>9.9</v>
      </c>
      <c r="Z142" s="337">
        <v>9.9</v>
      </c>
      <c r="AA142" s="338">
        <v>9.9</v>
      </c>
      <c r="AB142" s="337">
        <v>4.4000000000000004</v>
      </c>
      <c r="AC142" s="338">
        <v>16.899999999999999</v>
      </c>
      <c r="AD142" s="337">
        <v>-1E-4</v>
      </c>
      <c r="AE142" s="338">
        <v>11</v>
      </c>
      <c r="AF142" s="337">
        <v>-1E-4</v>
      </c>
      <c r="AG142" s="338">
        <v>42.2</v>
      </c>
      <c r="AH142" s="339"/>
      <c r="AI142" s="340">
        <v>79.75</v>
      </c>
      <c r="AJ142" s="334">
        <v>1</v>
      </c>
      <c r="AL142" s="337"/>
      <c r="AM142" s="337"/>
      <c r="AN142" s="337"/>
      <c r="AO142" s="337"/>
      <c r="AP142" s="337"/>
      <c r="AQ142" s="337"/>
      <c r="AR142" s="338"/>
      <c r="AS142" s="337"/>
      <c r="AT142" s="338"/>
      <c r="AU142" s="337"/>
      <c r="AV142" s="338"/>
      <c r="AW142" s="337"/>
      <c r="AX142" s="338"/>
      <c r="AZ142" s="338">
        <v>79.75</v>
      </c>
      <c r="BA142" s="334">
        <v>1</v>
      </c>
      <c r="BC142" s="334">
        <v>-1</v>
      </c>
      <c r="BD142" s="342"/>
      <c r="BE142" s="343">
        <v>26.3</v>
      </c>
      <c r="BF142" s="343">
        <v>0</v>
      </c>
      <c r="BG142" s="343">
        <v>16.5</v>
      </c>
      <c r="BH142" s="343">
        <v>-1</v>
      </c>
      <c r="BI142" s="344">
        <v>0</v>
      </c>
      <c r="BJ142" s="341">
        <v>11.3</v>
      </c>
      <c r="BK142" s="341">
        <v>0</v>
      </c>
      <c r="BL142" s="342">
        <v>0</v>
      </c>
      <c r="BM142" s="334">
        <v>-1</v>
      </c>
      <c r="BN142" s="344">
        <v>0</v>
      </c>
      <c r="BO142" s="343">
        <v>31.2</v>
      </c>
      <c r="BP142" s="343">
        <v>0</v>
      </c>
      <c r="BQ142" s="343">
        <v>16.600000000000001</v>
      </c>
      <c r="BR142" s="343">
        <v>-1</v>
      </c>
      <c r="BS142" s="344">
        <v>0</v>
      </c>
      <c r="BT142" s="341">
        <v>11</v>
      </c>
      <c r="BU142" s="341">
        <v>0</v>
      </c>
      <c r="BV142" s="342">
        <v>0</v>
      </c>
      <c r="BW142" s="334">
        <v>-1</v>
      </c>
      <c r="BX142" s="344">
        <v>0</v>
      </c>
      <c r="BY142" s="343">
        <v>0</v>
      </c>
      <c r="BZ142" s="343">
        <v>0</v>
      </c>
      <c r="CA142" s="343">
        <v>0</v>
      </c>
      <c r="CB142" s="343">
        <v>-1</v>
      </c>
      <c r="CC142" s="344">
        <v>0</v>
      </c>
      <c r="CD142" s="341">
        <v>0</v>
      </c>
      <c r="CE142" s="341">
        <v>0</v>
      </c>
      <c r="CF142" s="342">
        <v>0</v>
      </c>
      <c r="CG142" s="334">
        <v>-1</v>
      </c>
      <c r="CI142" s="341" t="s">
        <v>363</v>
      </c>
      <c r="CM142" s="341" t="s">
        <v>205</v>
      </c>
      <c r="CO142" s="341" t="s">
        <v>417</v>
      </c>
      <c r="CP142" s="341" t="s">
        <v>464</v>
      </c>
      <c r="CQ142" s="342">
        <v>1</v>
      </c>
      <c r="CR142" s="345">
        <v>13.5</v>
      </c>
      <c r="CS142" s="345">
        <v>5</v>
      </c>
      <c r="CT142" s="342">
        <v>1</v>
      </c>
      <c r="CU142" s="334">
        <v>1</v>
      </c>
      <c r="CV142" s="346"/>
      <c r="CW142" s="346" t="s">
        <v>479</v>
      </c>
      <c r="CX142" s="346" t="s">
        <v>486</v>
      </c>
      <c r="CY142" s="346" t="s">
        <v>497</v>
      </c>
      <c r="CZ142" s="347"/>
    </row>
    <row r="143" spans="1:104" s="341" customFormat="1" x14ac:dyDescent="0.25">
      <c r="A143" s="333" t="s">
        <v>190</v>
      </c>
      <c r="B143" s="334">
        <v>2</v>
      </c>
      <c r="C143" s="335" t="s">
        <v>315</v>
      </c>
      <c r="D143" s="335" t="s">
        <v>266</v>
      </c>
      <c r="E143" s="336">
        <f t="shared" si="1"/>
        <v>7</v>
      </c>
      <c r="F143" s="337">
        <v>7.9</v>
      </c>
      <c r="G143" s="337">
        <v>8.1999999999999993</v>
      </c>
      <c r="H143" s="337">
        <v>7.8</v>
      </c>
      <c r="I143" s="337">
        <v>8</v>
      </c>
      <c r="J143" s="337">
        <v>9.3000000000000007</v>
      </c>
      <c r="K143" s="337">
        <v>9.3000000000000007</v>
      </c>
      <c r="L143" s="338">
        <v>9.3000000000000007</v>
      </c>
      <c r="M143" s="337">
        <v>-1E-4</v>
      </c>
      <c r="N143" s="338">
        <v>15.9</v>
      </c>
      <c r="O143" s="337">
        <v>-1E-4</v>
      </c>
      <c r="P143" s="338">
        <v>12</v>
      </c>
      <c r="Q143" s="337">
        <v>-1E-4</v>
      </c>
      <c r="R143" s="338">
        <v>37.200000000000003</v>
      </c>
      <c r="S143" s="334">
        <v>2</v>
      </c>
      <c r="T143" s="339"/>
      <c r="U143" s="337">
        <v>7.7</v>
      </c>
      <c r="V143" s="337">
        <v>8.4</v>
      </c>
      <c r="W143" s="337">
        <v>7.4</v>
      </c>
      <c r="X143" s="337">
        <v>7.7</v>
      </c>
      <c r="Y143" s="337">
        <v>9.4</v>
      </c>
      <c r="Z143" s="337">
        <v>9.4</v>
      </c>
      <c r="AA143" s="338">
        <v>9.4</v>
      </c>
      <c r="AB143" s="337">
        <v>6</v>
      </c>
      <c r="AC143" s="338">
        <v>15.4</v>
      </c>
      <c r="AD143" s="337">
        <v>-1E-4</v>
      </c>
      <c r="AE143" s="338">
        <v>11.6</v>
      </c>
      <c r="AF143" s="337">
        <v>-1E-4</v>
      </c>
      <c r="AG143" s="338">
        <v>42.4</v>
      </c>
      <c r="AH143" s="339"/>
      <c r="AI143" s="340">
        <v>79.599999999999994</v>
      </c>
      <c r="AJ143" s="334">
        <v>2</v>
      </c>
      <c r="AL143" s="337"/>
      <c r="AM143" s="337"/>
      <c r="AN143" s="337"/>
      <c r="AO143" s="337"/>
      <c r="AP143" s="337"/>
      <c r="AQ143" s="337"/>
      <c r="AR143" s="338"/>
      <c r="AS143" s="337"/>
      <c r="AT143" s="338"/>
      <c r="AU143" s="337"/>
      <c r="AV143" s="338"/>
      <c r="AW143" s="337"/>
      <c r="AX143" s="338"/>
      <c r="AZ143" s="338">
        <v>79.599999999999994</v>
      </c>
      <c r="BA143" s="334">
        <v>2</v>
      </c>
      <c r="BC143" s="334">
        <v>-1</v>
      </c>
      <c r="BD143" s="342"/>
      <c r="BE143" s="343">
        <v>25.2</v>
      </c>
      <c r="BF143" s="343">
        <v>0</v>
      </c>
      <c r="BG143" s="343">
        <v>16</v>
      </c>
      <c r="BH143" s="343">
        <v>-1</v>
      </c>
      <c r="BI143" s="344">
        <v>0</v>
      </c>
      <c r="BJ143" s="341">
        <v>12</v>
      </c>
      <c r="BK143" s="341">
        <v>0</v>
      </c>
      <c r="BL143" s="342">
        <v>0</v>
      </c>
      <c r="BM143" s="334">
        <v>-1</v>
      </c>
      <c r="BN143" s="344">
        <v>0</v>
      </c>
      <c r="BO143" s="343">
        <v>30.8</v>
      </c>
      <c r="BP143" s="343">
        <v>0</v>
      </c>
      <c r="BQ143" s="343">
        <v>15.5</v>
      </c>
      <c r="BR143" s="343">
        <v>-1</v>
      </c>
      <c r="BS143" s="344">
        <v>0</v>
      </c>
      <c r="BT143" s="341">
        <v>11.6</v>
      </c>
      <c r="BU143" s="341">
        <v>0</v>
      </c>
      <c r="BV143" s="342">
        <v>0</v>
      </c>
      <c r="BW143" s="334">
        <v>-1</v>
      </c>
      <c r="BX143" s="344">
        <v>0</v>
      </c>
      <c r="BY143" s="343">
        <v>0</v>
      </c>
      <c r="BZ143" s="343">
        <v>0</v>
      </c>
      <c r="CA143" s="343">
        <v>0</v>
      </c>
      <c r="CB143" s="343">
        <v>-1</v>
      </c>
      <c r="CC143" s="344">
        <v>0</v>
      </c>
      <c r="CD143" s="341">
        <v>0</v>
      </c>
      <c r="CE143" s="341">
        <v>0</v>
      </c>
      <c r="CF143" s="342">
        <v>0</v>
      </c>
      <c r="CG143" s="334">
        <v>-1</v>
      </c>
      <c r="CI143" s="341" t="s">
        <v>363</v>
      </c>
      <c r="CM143" s="341" t="s">
        <v>368</v>
      </c>
      <c r="CO143" s="341" t="s">
        <v>417</v>
      </c>
      <c r="CP143" s="341" t="s">
        <v>464</v>
      </c>
      <c r="CQ143" s="342">
        <v>1</v>
      </c>
      <c r="CR143" s="345">
        <v>13.5</v>
      </c>
      <c r="CS143" s="345">
        <v>3</v>
      </c>
      <c r="CT143" s="342">
        <v>1</v>
      </c>
      <c r="CU143" s="334">
        <v>2</v>
      </c>
      <c r="CV143" s="346"/>
      <c r="CW143" s="346" t="s">
        <v>479</v>
      </c>
      <c r="CX143" s="346" t="s">
        <v>486</v>
      </c>
      <c r="CY143" s="346" t="s">
        <v>497</v>
      </c>
      <c r="CZ143" s="347"/>
    </row>
    <row r="144" spans="1:104" x14ac:dyDescent="0.25">
      <c r="A144" s="113" t="s">
        <v>190</v>
      </c>
      <c r="B144" s="291">
        <v>3</v>
      </c>
      <c r="C144" s="114" t="s">
        <v>316</v>
      </c>
      <c r="D144" s="114" t="s">
        <v>203</v>
      </c>
      <c r="E144" s="185">
        <f t="shared" si="1"/>
        <v>6</v>
      </c>
      <c r="F144" s="290">
        <v>6.8</v>
      </c>
      <c r="G144" s="290">
        <v>6.9</v>
      </c>
      <c r="H144" s="290">
        <v>6.9</v>
      </c>
      <c r="I144" s="290">
        <v>7.1</v>
      </c>
      <c r="J144" s="290">
        <v>9.5</v>
      </c>
      <c r="K144" s="290">
        <v>9.5</v>
      </c>
      <c r="L144" s="292">
        <v>9.5</v>
      </c>
      <c r="M144" s="290">
        <v>-1E-4</v>
      </c>
      <c r="N144" s="292">
        <v>13.8</v>
      </c>
      <c r="O144" s="290">
        <v>-1E-4</v>
      </c>
      <c r="P144" s="292">
        <v>11.34</v>
      </c>
      <c r="Q144" s="290">
        <v>-1E-4</v>
      </c>
      <c r="R144" s="292">
        <v>34.64</v>
      </c>
      <c r="S144" s="291">
        <v>3</v>
      </c>
      <c r="U144" s="290">
        <v>6.8</v>
      </c>
      <c r="V144" s="290">
        <v>6.2</v>
      </c>
      <c r="W144" s="290">
        <v>6.7</v>
      </c>
      <c r="X144" s="290">
        <v>6.5</v>
      </c>
      <c r="Y144" s="290">
        <v>9.3000000000000007</v>
      </c>
      <c r="Z144" s="290">
        <v>9.3000000000000007</v>
      </c>
      <c r="AA144" s="292">
        <v>9.3000000000000007</v>
      </c>
      <c r="AB144" s="290">
        <v>5.5</v>
      </c>
      <c r="AC144" s="292">
        <v>13.2</v>
      </c>
      <c r="AD144" s="290">
        <v>-1E-4</v>
      </c>
      <c r="AE144" s="292">
        <v>10.34</v>
      </c>
      <c r="AF144" s="290">
        <v>-1E-4</v>
      </c>
      <c r="AG144" s="292">
        <v>38.340000000000003</v>
      </c>
      <c r="AI144" s="293">
        <v>72.98</v>
      </c>
      <c r="AJ144" s="291">
        <v>3</v>
      </c>
      <c r="AL144" s="290"/>
      <c r="AM144" s="290"/>
      <c r="AN144" s="290"/>
      <c r="AO144" s="290"/>
      <c r="AP144" s="290"/>
      <c r="AQ144" s="290"/>
      <c r="AR144" s="292"/>
      <c r="AS144" s="290"/>
      <c r="AT144" s="292"/>
      <c r="AU144" s="290"/>
      <c r="AV144" s="292"/>
      <c r="AW144" s="290"/>
      <c r="AX144" s="292"/>
      <c r="AZ144" s="292">
        <v>72.98</v>
      </c>
      <c r="BA144" s="291">
        <v>3</v>
      </c>
      <c r="BC144" s="291">
        <v>-1</v>
      </c>
      <c r="BE144" s="153">
        <v>23.3</v>
      </c>
      <c r="BF144" s="81">
        <v>0</v>
      </c>
      <c r="BG144" s="81">
        <v>13.8</v>
      </c>
      <c r="BH144" s="81">
        <v>-1</v>
      </c>
      <c r="BI144" s="117">
        <v>0</v>
      </c>
      <c r="BJ144" s="79">
        <v>11.3</v>
      </c>
      <c r="BK144" s="79">
        <v>0</v>
      </c>
      <c r="BL144" s="83">
        <v>0</v>
      </c>
      <c r="BM144" s="291">
        <v>-1</v>
      </c>
      <c r="BN144" s="117">
        <v>0</v>
      </c>
      <c r="BO144" s="81">
        <v>28</v>
      </c>
      <c r="BP144" s="81">
        <v>0</v>
      </c>
      <c r="BQ144" s="81">
        <v>13.2</v>
      </c>
      <c r="BR144" s="81">
        <v>-1</v>
      </c>
      <c r="BS144" s="117">
        <v>0</v>
      </c>
      <c r="BT144" s="79">
        <v>10.3</v>
      </c>
      <c r="BU144" s="79">
        <v>0</v>
      </c>
      <c r="BV144" s="83">
        <v>0</v>
      </c>
      <c r="BW144" s="291">
        <v>-1</v>
      </c>
      <c r="BX144" s="117">
        <v>0</v>
      </c>
      <c r="BY144" s="81">
        <v>0</v>
      </c>
      <c r="BZ144" s="81">
        <v>0</v>
      </c>
      <c r="CA144" s="81">
        <v>0</v>
      </c>
      <c r="CB144" s="81">
        <v>-1</v>
      </c>
      <c r="CC144" s="117">
        <v>0</v>
      </c>
      <c r="CD144" s="79">
        <v>0</v>
      </c>
      <c r="CE144" s="79">
        <v>0</v>
      </c>
      <c r="CF144" s="83">
        <v>0</v>
      </c>
      <c r="CG144" s="291">
        <v>-1</v>
      </c>
      <c r="CI144" s="79" t="s">
        <v>363</v>
      </c>
      <c r="CM144" s="79" t="s">
        <v>203</v>
      </c>
      <c r="CO144" s="79" t="s">
        <v>417</v>
      </c>
      <c r="CP144" s="79" t="s">
        <v>464</v>
      </c>
      <c r="CQ144" s="83">
        <v>1</v>
      </c>
      <c r="CR144" s="84">
        <v>13.5</v>
      </c>
      <c r="CS144" s="84">
        <v>2</v>
      </c>
      <c r="CT144" s="83">
        <v>1</v>
      </c>
      <c r="CU144" s="291">
        <v>3</v>
      </c>
      <c r="CW144" s="1" t="s">
        <v>479</v>
      </c>
      <c r="CX144" s="1" t="s">
        <v>486</v>
      </c>
      <c r="CY144" s="1" t="s">
        <v>497</v>
      </c>
      <c r="CZ144" s="233"/>
    </row>
    <row r="145" spans="1:104" x14ac:dyDescent="0.25">
      <c r="A145" s="113" t="s">
        <v>190</v>
      </c>
      <c r="B145" s="291">
        <v>4</v>
      </c>
      <c r="C145" s="114" t="s">
        <v>317</v>
      </c>
      <c r="D145" s="114" t="s">
        <v>208</v>
      </c>
      <c r="E145" s="185">
        <f t="shared" si="1"/>
        <v>5</v>
      </c>
      <c r="F145" s="290">
        <v>7</v>
      </c>
      <c r="G145" s="290">
        <v>6.8</v>
      </c>
      <c r="H145" s="290">
        <v>7.2</v>
      </c>
      <c r="I145" s="290">
        <v>7.3</v>
      </c>
      <c r="J145" s="290">
        <v>10</v>
      </c>
      <c r="K145" s="290">
        <v>10</v>
      </c>
      <c r="L145" s="292">
        <v>10</v>
      </c>
      <c r="M145" s="290">
        <v>-1E-4</v>
      </c>
      <c r="N145" s="292">
        <v>14.2</v>
      </c>
      <c r="O145" s="290">
        <v>-1E-4</v>
      </c>
      <c r="P145" s="292">
        <v>10.35</v>
      </c>
      <c r="Q145" s="290">
        <v>-1E-4</v>
      </c>
      <c r="R145" s="292">
        <v>34.549999999999997</v>
      </c>
      <c r="S145" s="291">
        <v>4</v>
      </c>
      <c r="U145" s="290">
        <v>6.9</v>
      </c>
      <c r="V145" s="290">
        <v>6.6</v>
      </c>
      <c r="W145" s="290">
        <v>6.7</v>
      </c>
      <c r="X145" s="290">
        <v>7.4</v>
      </c>
      <c r="Y145" s="290">
        <v>9.6</v>
      </c>
      <c r="Z145" s="290">
        <v>9.6</v>
      </c>
      <c r="AA145" s="292">
        <v>9.6</v>
      </c>
      <c r="AB145" s="290">
        <v>4.2</v>
      </c>
      <c r="AC145" s="292">
        <v>13.6</v>
      </c>
      <c r="AD145" s="290">
        <v>-1E-4</v>
      </c>
      <c r="AE145" s="292">
        <v>10.16</v>
      </c>
      <c r="AF145" s="290">
        <v>-1E-4</v>
      </c>
      <c r="AG145" s="292">
        <v>37.56</v>
      </c>
      <c r="AI145" s="293">
        <v>72.11</v>
      </c>
      <c r="AJ145" s="291">
        <v>4</v>
      </c>
      <c r="AL145" s="290"/>
      <c r="AM145" s="290"/>
      <c r="AN145" s="290"/>
      <c r="AO145" s="290"/>
      <c r="AP145" s="290"/>
      <c r="AQ145" s="290"/>
      <c r="AR145" s="292"/>
      <c r="AS145" s="290"/>
      <c r="AT145" s="292"/>
      <c r="AU145" s="290"/>
      <c r="AV145" s="292"/>
      <c r="AW145" s="290"/>
      <c r="AX145" s="292"/>
      <c r="AZ145" s="292">
        <v>72.11</v>
      </c>
      <c r="BA145" s="291">
        <v>4</v>
      </c>
      <c r="BC145" s="291">
        <v>-1</v>
      </c>
      <c r="BE145" s="153">
        <v>24.2</v>
      </c>
      <c r="BF145" s="81">
        <v>0</v>
      </c>
      <c r="BG145" s="81">
        <v>14.2</v>
      </c>
      <c r="BH145" s="81">
        <v>-1</v>
      </c>
      <c r="BI145" s="117">
        <v>0</v>
      </c>
      <c r="BJ145" s="79">
        <v>10.4</v>
      </c>
      <c r="BK145" s="79">
        <v>0</v>
      </c>
      <c r="BL145" s="83">
        <v>0</v>
      </c>
      <c r="BM145" s="291">
        <v>-1</v>
      </c>
      <c r="BN145" s="117">
        <v>0</v>
      </c>
      <c r="BO145" s="81">
        <v>27.4</v>
      </c>
      <c r="BP145" s="81">
        <v>0</v>
      </c>
      <c r="BQ145" s="81">
        <v>13.8</v>
      </c>
      <c r="BR145" s="81">
        <v>-1</v>
      </c>
      <c r="BS145" s="117">
        <v>0</v>
      </c>
      <c r="BT145" s="79">
        <v>10.199999999999999</v>
      </c>
      <c r="BU145" s="79">
        <v>0</v>
      </c>
      <c r="BV145" s="83">
        <v>0</v>
      </c>
      <c r="BW145" s="291">
        <v>-1</v>
      </c>
      <c r="BX145" s="117">
        <v>0</v>
      </c>
      <c r="BY145" s="81">
        <v>0</v>
      </c>
      <c r="BZ145" s="81">
        <v>0</v>
      </c>
      <c r="CA145" s="81">
        <v>0</v>
      </c>
      <c r="CB145" s="81">
        <v>-1</v>
      </c>
      <c r="CC145" s="117">
        <v>0</v>
      </c>
      <c r="CD145" s="79">
        <v>0</v>
      </c>
      <c r="CE145" s="79">
        <v>0</v>
      </c>
      <c r="CF145" s="83">
        <v>0</v>
      </c>
      <c r="CG145" s="291">
        <v>-1</v>
      </c>
      <c r="CI145" s="79" t="s">
        <v>363</v>
      </c>
      <c r="CM145" s="79" t="s">
        <v>208</v>
      </c>
      <c r="CO145" s="79" t="s">
        <v>417</v>
      </c>
      <c r="CP145" s="79" t="s">
        <v>464</v>
      </c>
      <c r="CQ145" s="83">
        <v>1</v>
      </c>
      <c r="CR145" s="84">
        <v>13.5</v>
      </c>
      <c r="CS145" s="84">
        <v>4</v>
      </c>
      <c r="CT145" s="83">
        <v>1</v>
      </c>
      <c r="CU145" s="291">
        <v>4</v>
      </c>
      <c r="CW145" s="1" t="s">
        <v>479</v>
      </c>
      <c r="CX145" s="1" t="s">
        <v>486</v>
      </c>
      <c r="CY145" s="1" t="s">
        <v>497</v>
      </c>
      <c r="CZ145" s="233"/>
    </row>
    <row r="146" spans="1:104" x14ac:dyDescent="0.25">
      <c r="A146" s="113" t="s">
        <v>190</v>
      </c>
      <c r="B146" s="291">
        <v>5</v>
      </c>
      <c r="C146" s="114" t="s">
        <v>318</v>
      </c>
      <c r="D146" s="114" t="s">
        <v>203</v>
      </c>
      <c r="E146" s="185">
        <f t="shared" si="1"/>
        <v>4</v>
      </c>
      <c r="F146" s="290">
        <v>0.8</v>
      </c>
      <c r="G146" s="290">
        <v>0.8</v>
      </c>
      <c r="H146" s="290">
        <v>0.8</v>
      </c>
      <c r="I146" s="290">
        <v>0.8</v>
      </c>
      <c r="J146" s="290">
        <v>1</v>
      </c>
      <c r="K146" s="290">
        <v>1</v>
      </c>
      <c r="L146" s="292">
        <v>1</v>
      </c>
      <c r="M146" s="290">
        <v>-1E-4</v>
      </c>
      <c r="N146" s="292">
        <v>1.6</v>
      </c>
      <c r="O146" s="290">
        <v>-1E-4</v>
      </c>
      <c r="P146" s="292">
        <v>1.19</v>
      </c>
      <c r="Q146" s="290">
        <v>-1E-4</v>
      </c>
      <c r="R146" s="292">
        <v>3.79</v>
      </c>
      <c r="S146" s="291">
        <v>5</v>
      </c>
      <c r="U146" s="290">
        <v>7.3</v>
      </c>
      <c r="V146" s="290">
        <v>7.4</v>
      </c>
      <c r="W146" s="290">
        <v>7.8</v>
      </c>
      <c r="X146" s="290">
        <v>7.4</v>
      </c>
      <c r="Y146" s="290">
        <v>9.5</v>
      </c>
      <c r="Z146" s="290">
        <v>9.5</v>
      </c>
      <c r="AA146" s="292">
        <v>9.5</v>
      </c>
      <c r="AB146" s="290">
        <v>5.2</v>
      </c>
      <c r="AC146" s="292">
        <v>14.8</v>
      </c>
      <c r="AD146" s="290">
        <v>-1E-4</v>
      </c>
      <c r="AE146" s="292">
        <v>10.99</v>
      </c>
      <c r="AF146" s="290">
        <v>-1E-4</v>
      </c>
      <c r="AG146" s="292">
        <v>40.49</v>
      </c>
      <c r="AI146" s="293">
        <v>44.28</v>
      </c>
      <c r="AJ146" s="291">
        <v>5</v>
      </c>
      <c r="AL146" s="290"/>
      <c r="AM146" s="290"/>
      <c r="AN146" s="290"/>
      <c r="AO146" s="290"/>
      <c r="AP146" s="290"/>
      <c r="AQ146" s="290"/>
      <c r="AR146" s="292"/>
      <c r="AS146" s="290"/>
      <c r="AT146" s="292"/>
      <c r="AU146" s="290"/>
      <c r="AV146" s="292"/>
      <c r="AW146" s="290"/>
      <c r="AX146" s="292"/>
      <c r="AZ146" s="292">
        <v>44.28</v>
      </c>
      <c r="BA146" s="291">
        <v>5</v>
      </c>
      <c r="BC146" s="291">
        <v>-1</v>
      </c>
      <c r="BE146" s="153">
        <v>2.6</v>
      </c>
      <c r="BF146" s="81">
        <v>0</v>
      </c>
      <c r="BG146" s="81">
        <v>1.6</v>
      </c>
      <c r="BH146" s="81">
        <v>-1</v>
      </c>
      <c r="BI146" s="117">
        <v>0</v>
      </c>
      <c r="BJ146" s="79">
        <v>1.2</v>
      </c>
      <c r="BK146" s="79">
        <v>0</v>
      </c>
      <c r="BL146" s="83">
        <v>0</v>
      </c>
      <c r="BM146" s="291">
        <v>1</v>
      </c>
      <c r="BN146" s="117">
        <v>0</v>
      </c>
      <c r="BO146" s="81">
        <v>29.5</v>
      </c>
      <c r="BP146" s="81">
        <v>0</v>
      </c>
      <c r="BQ146" s="81">
        <v>14.9</v>
      </c>
      <c r="BR146" s="81">
        <v>-1</v>
      </c>
      <c r="BS146" s="117">
        <v>0</v>
      </c>
      <c r="BT146" s="79">
        <v>11</v>
      </c>
      <c r="BU146" s="79">
        <v>0</v>
      </c>
      <c r="BV146" s="83">
        <v>0</v>
      </c>
      <c r="BW146" s="291">
        <v>-1</v>
      </c>
      <c r="BX146" s="117">
        <v>0</v>
      </c>
      <c r="BY146" s="81">
        <v>0</v>
      </c>
      <c r="BZ146" s="81">
        <v>0</v>
      </c>
      <c r="CA146" s="81">
        <v>0</v>
      </c>
      <c r="CB146" s="81">
        <v>-1</v>
      </c>
      <c r="CC146" s="117">
        <v>0</v>
      </c>
      <c r="CD146" s="79">
        <v>0</v>
      </c>
      <c r="CE146" s="79">
        <v>0</v>
      </c>
      <c r="CF146" s="83">
        <v>0</v>
      </c>
      <c r="CG146" s="291">
        <v>-1</v>
      </c>
      <c r="CM146" s="79" t="s">
        <v>203</v>
      </c>
      <c r="CO146" s="79" t="s">
        <v>417</v>
      </c>
      <c r="CP146" s="79" t="s">
        <v>464</v>
      </c>
      <c r="CQ146" s="83">
        <v>1</v>
      </c>
      <c r="CR146" s="84">
        <v>13.5</v>
      </c>
      <c r="CS146" s="84">
        <v>1</v>
      </c>
      <c r="CT146" s="83">
        <v>1</v>
      </c>
      <c r="CU146" s="291">
        <v>5</v>
      </c>
      <c r="CW146" s="1" t="s">
        <v>479</v>
      </c>
      <c r="CX146" s="1" t="s">
        <v>486</v>
      </c>
      <c r="CY146" s="1" t="s">
        <v>497</v>
      </c>
      <c r="CZ146" s="233"/>
    </row>
    <row r="147" spans="1:104" x14ac:dyDescent="0.25">
      <c r="A147" s="113" t="s">
        <v>190</v>
      </c>
      <c r="B147" s="291">
        <v>-1E-4</v>
      </c>
      <c r="C147" s="114" t="s">
        <v>319</v>
      </c>
      <c r="D147" s="114" t="s">
        <v>205</v>
      </c>
      <c r="E147" s="185">
        <f t="shared" si="1"/>
        <v>0</v>
      </c>
      <c r="F147" s="290">
        <v>-1E-4</v>
      </c>
      <c r="G147" s="290">
        <v>-1E-4</v>
      </c>
      <c r="H147" s="290">
        <v>-1E-4</v>
      </c>
      <c r="I147" s="290">
        <v>-1E-4</v>
      </c>
      <c r="J147" s="290">
        <v>-1E-4</v>
      </c>
      <c r="K147" s="290">
        <v>-1E-4</v>
      </c>
      <c r="L147" s="292">
        <v>-1E-4</v>
      </c>
      <c r="M147" s="290">
        <v>-1E-4</v>
      </c>
      <c r="N147" s="292">
        <v>-1E-4</v>
      </c>
      <c r="O147" s="290">
        <v>-1E-4</v>
      </c>
      <c r="P147" s="292">
        <v>-1E-4</v>
      </c>
      <c r="Q147" s="290">
        <v>-1E-4</v>
      </c>
      <c r="R147" s="292">
        <v>-1E-4</v>
      </c>
      <c r="S147" s="291">
        <v>-1E-4</v>
      </c>
      <c r="U147" s="290">
        <v>-1E-4</v>
      </c>
      <c r="V147" s="290">
        <v>-1E-4</v>
      </c>
      <c r="W147" s="290">
        <v>-1E-4</v>
      </c>
      <c r="X147" s="290">
        <v>-1E-4</v>
      </c>
      <c r="Y147" s="290">
        <v>-1E-4</v>
      </c>
      <c r="Z147" s="290">
        <v>-1E-4</v>
      </c>
      <c r="AA147" s="292">
        <v>-1E-4</v>
      </c>
      <c r="AB147" s="290">
        <v>-1E-4</v>
      </c>
      <c r="AC147" s="292">
        <v>-1E-4</v>
      </c>
      <c r="AD147" s="290">
        <v>-1E-4</v>
      </c>
      <c r="AE147" s="292">
        <v>-1E-4</v>
      </c>
      <c r="AF147" s="290">
        <v>-1E-4</v>
      </c>
      <c r="AG147" s="292">
        <v>-1E-4</v>
      </c>
      <c r="AI147" s="293">
        <v>-1E-4</v>
      </c>
      <c r="AJ147" s="291">
        <v>-1E-4</v>
      </c>
      <c r="AL147" s="290"/>
      <c r="AM147" s="290"/>
      <c r="AN147" s="290"/>
      <c r="AO147" s="290"/>
      <c r="AP147" s="290"/>
      <c r="AQ147" s="290"/>
      <c r="AR147" s="292"/>
      <c r="AS147" s="290"/>
      <c r="AT147" s="292"/>
      <c r="AU147" s="290"/>
      <c r="AV147" s="292"/>
      <c r="AW147" s="290"/>
      <c r="AX147" s="292"/>
      <c r="AZ147" s="292">
        <v>-1E-4</v>
      </c>
      <c r="BA147" s="291">
        <v>-1E-4</v>
      </c>
      <c r="BC147" s="291">
        <v>-1</v>
      </c>
      <c r="BE147" s="153">
        <v>0</v>
      </c>
      <c r="BF147" s="81">
        <v>0</v>
      </c>
      <c r="BG147" s="81">
        <v>0</v>
      </c>
      <c r="BH147" s="81">
        <v>-1</v>
      </c>
      <c r="BI147" s="117">
        <v>0</v>
      </c>
      <c r="BJ147" s="79">
        <v>0</v>
      </c>
      <c r="BK147" s="79">
        <v>0</v>
      </c>
      <c r="BL147" s="83">
        <v>0</v>
      </c>
      <c r="BM147" s="291">
        <v>-1</v>
      </c>
      <c r="BN147" s="117">
        <v>0</v>
      </c>
      <c r="BO147" s="81">
        <v>0</v>
      </c>
      <c r="BP147" s="81">
        <v>0</v>
      </c>
      <c r="BQ147" s="81">
        <v>0</v>
      </c>
      <c r="BR147" s="81">
        <v>-1</v>
      </c>
      <c r="BS147" s="117">
        <v>0</v>
      </c>
      <c r="BT147" s="79">
        <v>0</v>
      </c>
      <c r="BU147" s="79">
        <v>0</v>
      </c>
      <c r="BV147" s="83">
        <v>0</v>
      </c>
      <c r="BW147" s="291">
        <v>-1</v>
      </c>
      <c r="BX147" s="117">
        <v>0</v>
      </c>
      <c r="BY147" s="81">
        <v>0</v>
      </c>
      <c r="BZ147" s="81">
        <v>0</v>
      </c>
      <c r="CA147" s="81">
        <v>0</v>
      </c>
      <c r="CB147" s="81">
        <v>-1</v>
      </c>
      <c r="CC147" s="117">
        <v>0</v>
      </c>
      <c r="CD147" s="79">
        <v>0</v>
      </c>
      <c r="CE147" s="79">
        <v>0</v>
      </c>
      <c r="CF147" s="83">
        <v>0</v>
      </c>
      <c r="CG147" s="291">
        <v>-1</v>
      </c>
      <c r="CK147" s="79" t="s">
        <v>369</v>
      </c>
      <c r="CM147" s="79" t="s">
        <v>205</v>
      </c>
      <c r="CO147" s="79" t="s">
        <v>417</v>
      </c>
      <c r="CP147" s="79" t="s">
        <v>464</v>
      </c>
      <c r="CQ147" s="83">
        <v>1</v>
      </c>
      <c r="CR147" s="84">
        <v>9</v>
      </c>
      <c r="CS147" s="84">
        <v>6</v>
      </c>
      <c r="CT147" s="83">
        <v>0</v>
      </c>
      <c r="CU147" s="291">
        <v>-1</v>
      </c>
      <c r="CW147" s="1" t="s">
        <v>479</v>
      </c>
      <c r="CX147" s="1" t="s">
        <v>486</v>
      </c>
      <c r="CY147" s="1" t="s">
        <v>497</v>
      </c>
      <c r="CZ147" s="233"/>
    </row>
    <row r="148" spans="1:104" x14ac:dyDescent="0.25">
      <c r="A148" s="113" t="s">
        <v>190</v>
      </c>
      <c r="B148" s="291">
        <v>-1E-4</v>
      </c>
      <c r="C148" s="114" t="s">
        <v>320</v>
      </c>
      <c r="D148" s="114" t="s">
        <v>208</v>
      </c>
      <c r="E148" s="185">
        <f t="shared" si="1"/>
        <v>0</v>
      </c>
      <c r="F148" s="290">
        <v>-1E-4</v>
      </c>
      <c r="G148" s="290">
        <v>-1E-4</v>
      </c>
      <c r="H148" s="290">
        <v>-1E-4</v>
      </c>
      <c r="I148" s="290">
        <v>-1E-4</v>
      </c>
      <c r="J148" s="290">
        <v>-1E-4</v>
      </c>
      <c r="K148" s="290">
        <v>-1E-4</v>
      </c>
      <c r="L148" s="292">
        <v>-1E-4</v>
      </c>
      <c r="M148" s="290">
        <v>-1E-4</v>
      </c>
      <c r="N148" s="292">
        <v>-1E-4</v>
      </c>
      <c r="O148" s="290">
        <v>-1E-4</v>
      </c>
      <c r="P148" s="292">
        <v>-1E-4</v>
      </c>
      <c r="Q148" s="290">
        <v>-1E-4</v>
      </c>
      <c r="R148" s="292">
        <v>-1E-4</v>
      </c>
      <c r="S148" s="291">
        <v>-1E-4</v>
      </c>
      <c r="U148" s="290">
        <v>-1E-4</v>
      </c>
      <c r="V148" s="290">
        <v>-1E-4</v>
      </c>
      <c r="W148" s="290">
        <v>-1E-4</v>
      </c>
      <c r="X148" s="290">
        <v>-1E-4</v>
      </c>
      <c r="Y148" s="290">
        <v>-1E-4</v>
      </c>
      <c r="Z148" s="290">
        <v>-1E-4</v>
      </c>
      <c r="AA148" s="292">
        <v>-1E-4</v>
      </c>
      <c r="AB148" s="290">
        <v>-1E-4</v>
      </c>
      <c r="AC148" s="292">
        <v>-1E-4</v>
      </c>
      <c r="AD148" s="290">
        <v>-1E-4</v>
      </c>
      <c r="AE148" s="292">
        <v>-1E-4</v>
      </c>
      <c r="AF148" s="290">
        <v>-1E-4</v>
      </c>
      <c r="AG148" s="292">
        <v>-1E-4</v>
      </c>
      <c r="AI148" s="293">
        <v>-1E-4</v>
      </c>
      <c r="AJ148" s="291">
        <v>-1E-4</v>
      </c>
      <c r="AL148" s="290"/>
      <c r="AM148" s="290"/>
      <c r="AN148" s="290"/>
      <c r="AO148" s="290"/>
      <c r="AP148" s="290"/>
      <c r="AQ148" s="290"/>
      <c r="AR148" s="292"/>
      <c r="AS148" s="290"/>
      <c r="AT148" s="292"/>
      <c r="AU148" s="290"/>
      <c r="AV148" s="292"/>
      <c r="AW148" s="290"/>
      <c r="AX148" s="292"/>
      <c r="AZ148" s="292">
        <v>-1E-4</v>
      </c>
      <c r="BA148" s="291">
        <v>-1E-4</v>
      </c>
      <c r="BC148" s="291">
        <v>-1</v>
      </c>
      <c r="BE148" s="153">
        <v>0</v>
      </c>
      <c r="BF148" s="81">
        <v>0</v>
      </c>
      <c r="BG148" s="81">
        <v>0</v>
      </c>
      <c r="BH148" s="81">
        <v>-1</v>
      </c>
      <c r="BI148" s="117">
        <v>0</v>
      </c>
      <c r="BJ148" s="79">
        <v>0</v>
      </c>
      <c r="BK148" s="79">
        <v>0</v>
      </c>
      <c r="BL148" s="83">
        <v>0</v>
      </c>
      <c r="BM148" s="291">
        <v>-1</v>
      </c>
      <c r="BN148" s="117">
        <v>0</v>
      </c>
      <c r="BO148" s="81">
        <v>0</v>
      </c>
      <c r="BP148" s="81">
        <v>0</v>
      </c>
      <c r="BQ148" s="81">
        <v>0</v>
      </c>
      <c r="BR148" s="81">
        <v>-1</v>
      </c>
      <c r="BS148" s="117">
        <v>0</v>
      </c>
      <c r="BT148" s="79">
        <v>0</v>
      </c>
      <c r="BU148" s="79">
        <v>0</v>
      </c>
      <c r="BV148" s="83">
        <v>0</v>
      </c>
      <c r="BW148" s="291">
        <v>-1</v>
      </c>
      <c r="BX148" s="117">
        <v>0</v>
      </c>
      <c r="BY148" s="81">
        <v>0</v>
      </c>
      <c r="BZ148" s="81">
        <v>0</v>
      </c>
      <c r="CA148" s="81">
        <v>0</v>
      </c>
      <c r="CB148" s="81">
        <v>-1</v>
      </c>
      <c r="CC148" s="117">
        <v>0</v>
      </c>
      <c r="CD148" s="79">
        <v>0</v>
      </c>
      <c r="CE148" s="79">
        <v>0</v>
      </c>
      <c r="CF148" s="83">
        <v>0</v>
      </c>
      <c r="CG148" s="291">
        <v>-1</v>
      </c>
      <c r="CK148" s="79" t="s">
        <v>369</v>
      </c>
      <c r="CM148" s="79" t="s">
        <v>208</v>
      </c>
      <c r="CO148" s="79" t="s">
        <v>417</v>
      </c>
      <c r="CP148" s="79" t="s">
        <v>464</v>
      </c>
      <c r="CQ148" s="83">
        <v>1</v>
      </c>
      <c r="CR148" s="84">
        <v>9</v>
      </c>
      <c r="CS148" s="84">
        <v>7</v>
      </c>
      <c r="CT148" s="83">
        <v>0</v>
      </c>
      <c r="CU148" s="291">
        <v>-1</v>
      </c>
      <c r="CW148" s="1" t="s">
        <v>479</v>
      </c>
      <c r="CX148" s="1" t="s">
        <v>486</v>
      </c>
      <c r="CY148" s="1" t="s">
        <v>497</v>
      </c>
      <c r="CZ148" s="233"/>
    </row>
    <row r="149" spans="1:104" x14ac:dyDescent="0.25">
      <c r="B149" s="291"/>
      <c r="F149" s="290"/>
      <c r="G149" s="290"/>
      <c r="H149" s="290"/>
      <c r="I149" s="290"/>
      <c r="J149" s="290"/>
      <c r="K149" s="290"/>
      <c r="L149" s="292"/>
      <c r="M149" s="290"/>
      <c r="N149" s="292"/>
      <c r="O149" s="290"/>
      <c r="P149" s="292"/>
      <c r="Q149" s="290"/>
      <c r="R149" s="292"/>
      <c r="S149" s="291"/>
      <c r="U149" s="290"/>
      <c r="V149" s="290"/>
      <c r="W149" s="290"/>
      <c r="X149" s="290"/>
      <c r="Y149" s="290"/>
      <c r="Z149" s="290"/>
      <c r="AA149" s="292"/>
      <c r="AB149" s="290"/>
      <c r="AC149" s="292"/>
      <c r="AD149" s="290"/>
      <c r="AE149" s="292"/>
      <c r="AF149" s="290"/>
      <c r="AG149" s="292"/>
      <c r="AI149" s="293"/>
      <c r="AJ149" s="291"/>
      <c r="AL149" s="290"/>
      <c r="AM149" s="290"/>
      <c r="AN149" s="290"/>
      <c r="AO149" s="290"/>
      <c r="AP149" s="290"/>
      <c r="AQ149" s="290"/>
      <c r="AR149" s="292"/>
      <c r="AS149" s="290"/>
      <c r="AT149" s="292"/>
      <c r="AU149" s="290"/>
      <c r="AV149" s="292"/>
      <c r="AW149" s="290"/>
      <c r="AX149" s="292"/>
      <c r="AZ149" s="292"/>
      <c r="BA149" s="291"/>
      <c r="BC149" s="291"/>
      <c r="BM149" s="291"/>
      <c r="BW149" s="291"/>
      <c r="CG149" s="291"/>
      <c r="CU149" s="291"/>
      <c r="CZ149" s="233"/>
    </row>
    <row r="150" spans="1:104" s="341" customFormat="1" x14ac:dyDescent="0.25">
      <c r="A150" s="333" t="s">
        <v>191</v>
      </c>
      <c r="B150" s="334">
        <v>1</v>
      </c>
      <c r="C150" s="335" t="s">
        <v>321</v>
      </c>
      <c r="D150" s="335" t="s">
        <v>203</v>
      </c>
      <c r="E150" s="336">
        <f t="shared" si="1"/>
        <v>8</v>
      </c>
      <c r="F150" s="337">
        <v>7.5</v>
      </c>
      <c r="G150" s="337">
        <v>8.1</v>
      </c>
      <c r="H150" s="337">
        <v>8.1</v>
      </c>
      <c r="I150" s="337">
        <v>7.9</v>
      </c>
      <c r="J150" s="337">
        <v>9.5</v>
      </c>
      <c r="K150" s="337">
        <v>9.5</v>
      </c>
      <c r="L150" s="338">
        <v>9.5</v>
      </c>
      <c r="M150" s="337">
        <v>-1E-4</v>
      </c>
      <c r="N150" s="338">
        <v>16</v>
      </c>
      <c r="O150" s="337">
        <v>-1E-4</v>
      </c>
      <c r="P150" s="338">
        <v>12.3</v>
      </c>
      <c r="Q150" s="337">
        <v>-1E-4</v>
      </c>
      <c r="R150" s="338">
        <v>37.799999999999997</v>
      </c>
      <c r="S150" s="334">
        <v>1</v>
      </c>
      <c r="T150" s="339"/>
      <c r="U150" s="337">
        <v>7.6</v>
      </c>
      <c r="V150" s="337">
        <v>7.9</v>
      </c>
      <c r="W150" s="337">
        <v>7.8</v>
      </c>
      <c r="X150" s="337">
        <v>8</v>
      </c>
      <c r="Y150" s="337">
        <v>9.5</v>
      </c>
      <c r="Z150" s="337">
        <v>9.5</v>
      </c>
      <c r="AA150" s="338">
        <v>9.5</v>
      </c>
      <c r="AB150" s="337">
        <v>4.9000000000000004</v>
      </c>
      <c r="AC150" s="338">
        <v>15.7</v>
      </c>
      <c r="AD150" s="337">
        <v>-1E-4</v>
      </c>
      <c r="AE150" s="338">
        <v>11.97</v>
      </c>
      <c r="AF150" s="337">
        <v>-1E-4</v>
      </c>
      <c r="AG150" s="338">
        <v>42.07</v>
      </c>
      <c r="AH150" s="339"/>
      <c r="AI150" s="340">
        <v>79.87</v>
      </c>
      <c r="AJ150" s="334">
        <v>1</v>
      </c>
      <c r="AL150" s="337"/>
      <c r="AM150" s="337"/>
      <c r="AN150" s="337"/>
      <c r="AO150" s="337"/>
      <c r="AP150" s="337"/>
      <c r="AQ150" s="337"/>
      <c r="AR150" s="338"/>
      <c r="AS150" s="337"/>
      <c r="AT150" s="338"/>
      <c r="AU150" s="337"/>
      <c r="AV150" s="338"/>
      <c r="AW150" s="337"/>
      <c r="AX150" s="338"/>
      <c r="AZ150" s="338">
        <v>79.87</v>
      </c>
      <c r="BA150" s="334">
        <v>1</v>
      </c>
      <c r="BC150" s="334">
        <v>-1</v>
      </c>
      <c r="BD150" s="342"/>
      <c r="BE150" s="343">
        <v>25.5</v>
      </c>
      <c r="BF150" s="343">
        <v>0</v>
      </c>
      <c r="BG150" s="343">
        <v>15.9</v>
      </c>
      <c r="BH150" s="343">
        <v>-1</v>
      </c>
      <c r="BI150" s="344">
        <v>0</v>
      </c>
      <c r="BJ150" s="341">
        <v>12.3</v>
      </c>
      <c r="BK150" s="341">
        <v>0</v>
      </c>
      <c r="BL150" s="342">
        <v>0</v>
      </c>
      <c r="BM150" s="334">
        <v>-1</v>
      </c>
      <c r="BN150" s="344">
        <v>0</v>
      </c>
      <c r="BO150" s="343">
        <v>30.1</v>
      </c>
      <c r="BP150" s="343">
        <v>0</v>
      </c>
      <c r="BQ150" s="343">
        <v>15.8</v>
      </c>
      <c r="BR150" s="343">
        <v>-1</v>
      </c>
      <c r="BS150" s="344">
        <v>0</v>
      </c>
      <c r="BT150" s="341">
        <v>12</v>
      </c>
      <c r="BU150" s="341">
        <v>0</v>
      </c>
      <c r="BV150" s="342">
        <v>0</v>
      </c>
      <c r="BW150" s="334">
        <v>-1</v>
      </c>
      <c r="BX150" s="344">
        <v>0</v>
      </c>
      <c r="BY150" s="343">
        <v>0</v>
      </c>
      <c r="BZ150" s="343">
        <v>0</v>
      </c>
      <c r="CA150" s="343">
        <v>0</v>
      </c>
      <c r="CB150" s="343">
        <v>-1</v>
      </c>
      <c r="CC150" s="344">
        <v>0</v>
      </c>
      <c r="CD150" s="341">
        <v>0</v>
      </c>
      <c r="CE150" s="341">
        <v>0</v>
      </c>
      <c r="CF150" s="342">
        <v>0</v>
      </c>
      <c r="CG150" s="334">
        <v>-1</v>
      </c>
      <c r="CI150" s="341" t="s">
        <v>363</v>
      </c>
      <c r="CM150" s="341" t="s">
        <v>203</v>
      </c>
      <c r="CO150" s="341" t="s">
        <v>418</v>
      </c>
      <c r="CP150" s="341" t="s">
        <v>465</v>
      </c>
      <c r="CQ150" s="342">
        <v>1</v>
      </c>
      <c r="CR150" s="345">
        <v>13.5</v>
      </c>
      <c r="CS150" s="345">
        <v>1</v>
      </c>
      <c r="CT150" s="342">
        <v>1</v>
      </c>
      <c r="CU150" s="334">
        <v>1</v>
      </c>
      <c r="CV150" s="346"/>
      <c r="CW150" s="346" t="s">
        <v>479</v>
      </c>
      <c r="CX150" s="346" t="s">
        <v>492</v>
      </c>
      <c r="CY150" s="346" t="s">
        <v>497</v>
      </c>
      <c r="CZ150" s="347"/>
    </row>
    <row r="151" spans="1:104" s="341" customFormat="1" x14ac:dyDescent="0.25">
      <c r="A151" s="333" t="s">
        <v>191</v>
      </c>
      <c r="B151" s="334">
        <v>2</v>
      </c>
      <c r="C151" s="335" t="s">
        <v>322</v>
      </c>
      <c r="D151" s="335" t="s">
        <v>203</v>
      </c>
      <c r="E151" s="336">
        <f t="shared" si="1"/>
        <v>7</v>
      </c>
      <c r="F151" s="337">
        <v>7.5</v>
      </c>
      <c r="G151" s="337">
        <v>7.7</v>
      </c>
      <c r="H151" s="337">
        <v>8.6</v>
      </c>
      <c r="I151" s="337">
        <v>7.9</v>
      </c>
      <c r="J151" s="337">
        <v>9.6999999999999993</v>
      </c>
      <c r="K151" s="337">
        <v>9.6999999999999993</v>
      </c>
      <c r="L151" s="338">
        <v>9.6999999999999993</v>
      </c>
      <c r="M151" s="337">
        <v>-1E-4</v>
      </c>
      <c r="N151" s="338">
        <v>15.6</v>
      </c>
      <c r="O151" s="337">
        <v>-1E-4</v>
      </c>
      <c r="P151" s="338">
        <v>11.78</v>
      </c>
      <c r="Q151" s="337">
        <v>-1E-4</v>
      </c>
      <c r="R151" s="338">
        <v>37.08</v>
      </c>
      <c r="S151" s="334">
        <v>2</v>
      </c>
      <c r="T151" s="339"/>
      <c r="U151" s="337">
        <v>7.6</v>
      </c>
      <c r="V151" s="337">
        <v>7.8</v>
      </c>
      <c r="W151" s="337">
        <v>8.1999999999999993</v>
      </c>
      <c r="X151" s="337">
        <v>7.7</v>
      </c>
      <c r="Y151" s="337">
        <v>9.6999999999999993</v>
      </c>
      <c r="Z151" s="337">
        <v>9.6999999999999993</v>
      </c>
      <c r="AA151" s="338">
        <v>9.6999999999999993</v>
      </c>
      <c r="AB151" s="337">
        <v>4.8</v>
      </c>
      <c r="AC151" s="338">
        <v>15.5</v>
      </c>
      <c r="AD151" s="337">
        <v>-1E-4</v>
      </c>
      <c r="AE151" s="338">
        <v>11.4</v>
      </c>
      <c r="AF151" s="337">
        <v>-1E-4</v>
      </c>
      <c r="AG151" s="338">
        <v>41.4</v>
      </c>
      <c r="AH151" s="339"/>
      <c r="AI151" s="340">
        <v>78.48</v>
      </c>
      <c r="AJ151" s="334">
        <v>2</v>
      </c>
      <c r="AL151" s="337"/>
      <c r="AM151" s="337"/>
      <c r="AN151" s="337"/>
      <c r="AO151" s="337"/>
      <c r="AP151" s="337"/>
      <c r="AQ151" s="337"/>
      <c r="AR151" s="338"/>
      <c r="AS151" s="337"/>
      <c r="AT151" s="338"/>
      <c r="AU151" s="337"/>
      <c r="AV151" s="338"/>
      <c r="AW151" s="337"/>
      <c r="AX151" s="338"/>
      <c r="AZ151" s="338">
        <v>78.48</v>
      </c>
      <c r="BA151" s="334">
        <v>2</v>
      </c>
      <c r="BC151" s="334">
        <v>-1</v>
      </c>
      <c r="BD151" s="342"/>
      <c r="BE151" s="343">
        <v>25.3</v>
      </c>
      <c r="BF151" s="343">
        <v>0</v>
      </c>
      <c r="BG151" s="343">
        <v>15.8</v>
      </c>
      <c r="BH151" s="343">
        <v>-1</v>
      </c>
      <c r="BI151" s="344">
        <v>0</v>
      </c>
      <c r="BJ151" s="341">
        <v>11.8</v>
      </c>
      <c r="BK151" s="341">
        <v>0</v>
      </c>
      <c r="BL151" s="342">
        <v>0</v>
      </c>
      <c r="BM151" s="334">
        <v>-1</v>
      </c>
      <c r="BN151" s="344">
        <v>0</v>
      </c>
      <c r="BO151" s="343">
        <v>30</v>
      </c>
      <c r="BP151" s="343">
        <v>0</v>
      </c>
      <c r="BQ151" s="343">
        <v>15.7</v>
      </c>
      <c r="BR151" s="343">
        <v>-1</v>
      </c>
      <c r="BS151" s="344">
        <v>0</v>
      </c>
      <c r="BT151" s="341">
        <v>11.4</v>
      </c>
      <c r="BU151" s="341">
        <v>0</v>
      </c>
      <c r="BV151" s="342">
        <v>0</v>
      </c>
      <c r="BW151" s="334">
        <v>-1</v>
      </c>
      <c r="BX151" s="344">
        <v>0</v>
      </c>
      <c r="BY151" s="343">
        <v>0</v>
      </c>
      <c r="BZ151" s="343">
        <v>0</v>
      </c>
      <c r="CA151" s="343">
        <v>0</v>
      </c>
      <c r="CB151" s="343">
        <v>-1</v>
      </c>
      <c r="CC151" s="344">
        <v>0</v>
      </c>
      <c r="CD151" s="341">
        <v>0</v>
      </c>
      <c r="CE151" s="341">
        <v>0</v>
      </c>
      <c r="CF151" s="342">
        <v>0</v>
      </c>
      <c r="CG151" s="334">
        <v>-1</v>
      </c>
      <c r="CI151" s="341" t="s">
        <v>363</v>
      </c>
      <c r="CM151" s="341" t="s">
        <v>203</v>
      </c>
      <c r="CO151" s="341" t="s">
        <v>418</v>
      </c>
      <c r="CP151" s="341" t="s">
        <v>465</v>
      </c>
      <c r="CQ151" s="342">
        <v>1</v>
      </c>
      <c r="CR151" s="345">
        <v>13.5</v>
      </c>
      <c r="CS151" s="345">
        <v>7</v>
      </c>
      <c r="CT151" s="342">
        <v>1</v>
      </c>
      <c r="CU151" s="334">
        <v>2</v>
      </c>
      <c r="CV151" s="346"/>
      <c r="CW151" s="346" t="s">
        <v>479</v>
      </c>
      <c r="CX151" s="346" t="s">
        <v>492</v>
      </c>
      <c r="CY151" s="346" t="s">
        <v>497</v>
      </c>
      <c r="CZ151" s="347"/>
    </row>
    <row r="152" spans="1:104" x14ac:dyDescent="0.25">
      <c r="A152" s="113" t="s">
        <v>191</v>
      </c>
      <c r="B152" s="291">
        <v>3</v>
      </c>
      <c r="C152" s="114" t="s">
        <v>323</v>
      </c>
      <c r="D152" s="114" t="s">
        <v>205</v>
      </c>
      <c r="E152" s="185">
        <f t="shared" si="1"/>
        <v>6</v>
      </c>
      <c r="F152" s="290">
        <v>7.9</v>
      </c>
      <c r="G152" s="290">
        <v>7.8</v>
      </c>
      <c r="H152" s="290">
        <v>7.7</v>
      </c>
      <c r="I152" s="290">
        <v>7.9</v>
      </c>
      <c r="J152" s="290">
        <v>9.3000000000000007</v>
      </c>
      <c r="K152" s="290">
        <v>9.3000000000000007</v>
      </c>
      <c r="L152" s="292">
        <v>9.3000000000000007</v>
      </c>
      <c r="M152" s="290">
        <v>-1E-4</v>
      </c>
      <c r="N152" s="292">
        <v>15.7</v>
      </c>
      <c r="O152" s="290">
        <v>-1E-4</v>
      </c>
      <c r="P152" s="292">
        <v>11.76</v>
      </c>
      <c r="Q152" s="290">
        <v>-1E-4</v>
      </c>
      <c r="R152" s="292">
        <v>36.76</v>
      </c>
      <c r="S152" s="291">
        <v>3</v>
      </c>
      <c r="U152" s="290">
        <v>7.5</v>
      </c>
      <c r="V152" s="290">
        <v>7.4</v>
      </c>
      <c r="W152" s="290">
        <v>6.9</v>
      </c>
      <c r="X152" s="290">
        <v>7.4</v>
      </c>
      <c r="Y152" s="290">
        <v>9.9</v>
      </c>
      <c r="Z152" s="290">
        <v>9.9</v>
      </c>
      <c r="AA152" s="292">
        <v>9.9</v>
      </c>
      <c r="AB152" s="290">
        <v>5.2</v>
      </c>
      <c r="AC152" s="292">
        <v>14.8</v>
      </c>
      <c r="AD152" s="290">
        <v>-1E-4</v>
      </c>
      <c r="AE152" s="292">
        <v>11.46</v>
      </c>
      <c r="AF152" s="290">
        <v>-1E-4</v>
      </c>
      <c r="AG152" s="292">
        <v>41.36</v>
      </c>
      <c r="AI152" s="293">
        <v>78.12</v>
      </c>
      <c r="AJ152" s="291">
        <v>3</v>
      </c>
      <c r="AL152" s="290"/>
      <c r="AM152" s="290"/>
      <c r="AN152" s="290"/>
      <c r="AO152" s="290"/>
      <c r="AP152" s="290"/>
      <c r="AQ152" s="290"/>
      <c r="AR152" s="292"/>
      <c r="AS152" s="290"/>
      <c r="AT152" s="292"/>
      <c r="AU152" s="290"/>
      <c r="AV152" s="292"/>
      <c r="AW152" s="290"/>
      <c r="AX152" s="292"/>
      <c r="AZ152" s="292">
        <v>78.12</v>
      </c>
      <c r="BA152" s="291">
        <v>3</v>
      </c>
      <c r="BC152" s="291">
        <v>-1</v>
      </c>
      <c r="BE152" s="153">
        <v>25</v>
      </c>
      <c r="BF152" s="81">
        <v>0</v>
      </c>
      <c r="BG152" s="81">
        <v>15.7</v>
      </c>
      <c r="BH152" s="81">
        <v>-1</v>
      </c>
      <c r="BI152" s="117">
        <v>0</v>
      </c>
      <c r="BJ152" s="79">
        <v>11.8</v>
      </c>
      <c r="BK152" s="79">
        <v>0</v>
      </c>
      <c r="BL152" s="83">
        <v>0</v>
      </c>
      <c r="BM152" s="291">
        <v>-1</v>
      </c>
      <c r="BN152" s="117">
        <v>0</v>
      </c>
      <c r="BO152" s="81">
        <v>29.9</v>
      </c>
      <c r="BP152" s="81">
        <v>0</v>
      </c>
      <c r="BQ152" s="81">
        <v>14.6</v>
      </c>
      <c r="BR152" s="81">
        <v>-1</v>
      </c>
      <c r="BS152" s="117">
        <v>0</v>
      </c>
      <c r="BT152" s="79">
        <v>11.5</v>
      </c>
      <c r="BU152" s="79">
        <v>0</v>
      </c>
      <c r="BV152" s="83">
        <v>0</v>
      </c>
      <c r="BW152" s="291">
        <v>-1</v>
      </c>
      <c r="BX152" s="117">
        <v>0</v>
      </c>
      <c r="BY152" s="81">
        <v>0</v>
      </c>
      <c r="BZ152" s="81">
        <v>0</v>
      </c>
      <c r="CA152" s="81">
        <v>0</v>
      </c>
      <c r="CB152" s="81">
        <v>-1</v>
      </c>
      <c r="CC152" s="117">
        <v>0</v>
      </c>
      <c r="CD152" s="79">
        <v>0</v>
      </c>
      <c r="CE152" s="79">
        <v>0</v>
      </c>
      <c r="CF152" s="83">
        <v>0</v>
      </c>
      <c r="CG152" s="291">
        <v>-1</v>
      </c>
      <c r="CI152" s="79" t="s">
        <v>363</v>
      </c>
      <c r="CM152" s="79" t="s">
        <v>372</v>
      </c>
      <c r="CO152" s="79" t="s">
        <v>418</v>
      </c>
      <c r="CP152" s="79" t="s">
        <v>465</v>
      </c>
      <c r="CQ152" s="83">
        <v>1</v>
      </c>
      <c r="CR152" s="84">
        <v>13.5</v>
      </c>
      <c r="CS152" s="84">
        <v>2</v>
      </c>
      <c r="CT152" s="83">
        <v>1</v>
      </c>
      <c r="CU152" s="291">
        <v>3</v>
      </c>
      <c r="CW152" s="1" t="s">
        <v>479</v>
      </c>
      <c r="CX152" s="1" t="s">
        <v>492</v>
      </c>
      <c r="CY152" s="1" t="s">
        <v>497</v>
      </c>
      <c r="CZ152" s="233"/>
    </row>
    <row r="153" spans="1:104" x14ac:dyDescent="0.25">
      <c r="A153" s="113" t="s">
        <v>191</v>
      </c>
      <c r="B153" s="291">
        <v>4</v>
      </c>
      <c r="C153" s="114" t="s">
        <v>324</v>
      </c>
      <c r="D153" s="114" t="s">
        <v>205</v>
      </c>
      <c r="E153" s="185">
        <f t="shared" si="1"/>
        <v>5</v>
      </c>
      <c r="F153" s="290">
        <v>7.8</v>
      </c>
      <c r="G153" s="290">
        <v>7.7</v>
      </c>
      <c r="H153" s="290">
        <v>7.8</v>
      </c>
      <c r="I153" s="290">
        <v>7.9</v>
      </c>
      <c r="J153" s="290">
        <v>9.4</v>
      </c>
      <c r="K153" s="290">
        <v>9.4</v>
      </c>
      <c r="L153" s="292">
        <v>9.4</v>
      </c>
      <c r="M153" s="290">
        <v>-1E-4</v>
      </c>
      <c r="N153" s="292">
        <v>15.6</v>
      </c>
      <c r="O153" s="290">
        <v>-1E-4</v>
      </c>
      <c r="P153" s="292">
        <v>11.56</v>
      </c>
      <c r="Q153" s="290">
        <v>-1E-4</v>
      </c>
      <c r="R153" s="292">
        <v>36.56</v>
      </c>
      <c r="S153" s="291">
        <v>4</v>
      </c>
      <c r="U153" s="290">
        <v>7.6</v>
      </c>
      <c r="V153" s="290">
        <v>7.6</v>
      </c>
      <c r="W153" s="290">
        <v>7.4</v>
      </c>
      <c r="X153" s="290">
        <v>7.4</v>
      </c>
      <c r="Y153" s="290">
        <v>9.5</v>
      </c>
      <c r="Z153" s="290">
        <v>9.5</v>
      </c>
      <c r="AA153" s="292">
        <v>9.5</v>
      </c>
      <c r="AB153" s="290">
        <v>4.7</v>
      </c>
      <c r="AC153" s="292">
        <v>15</v>
      </c>
      <c r="AD153" s="290">
        <v>-1E-4</v>
      </c>
      <c r="AE153" s="292">
        <v>12.22</v>
      </c>
      <c r="AF153" s="290">
        <v>-1E-4</v>
      </c>
      <c r="AG153" s="292">
        <v>41.42</v>
      </c>
      <c r="AI153" s="293">
        <v>77.98</v>
      </c>
      <c r="AJ153" s="291">
        <v>4</v>
      </c>
      <c r="AL153" s="290"/>
      <c r="AM153" s="290"/>
      <c r="AN153" s="290"/>
      <c r="AO153" s="290"/>
      <c r="AP153" s="290"/>
      <c r="AQ153" s="290"/>
      <c r="AR153" s="292"/>
      <c r="AS153" s="290"/>
      <c r="AT153" s="292"/>
      <c r="AU153" s="290"/>
      <c r="AV153" s="292"/>
      <c r="AW153" s="290"/>
      <c r="AX153" s="292"/>
      <c r="AZ153" s="292">
        <v>77.98</v>
      </c>
      <c r="BA153" s="291">
        <v>4</v>
      </c>
      <c r="BC153" s="291">
        <v>-1</v>
      </c>
      <c r="BE153" s="153">
        <v>25</v>
      </c>
      <c r="BF153" s="81">
        <v>0</v>
      </c>
      <c r="BG153" s="81">
        <v>15.4</v>
      </c>
      <c r="BH153" s="81">
        <v>-1</v>
      </c>
      <c r="BI153" s="117">
        <v>0</v>
      </c>
      <c r="BJ153" s="79">
        <v>11.6</v>
      </c>
      <c r="BK153" s="79">
        <v>0</v>
      </c>
      <c r="BL153" s="83">
        <v>0</v>
      </c>
      <c r="BM153" s="291">
        <v>-1</v>
      </c>
      <c r="BN153" s="117">
        <v>0</v>
      </c>
      <c r="BO153" s="81">
        <v>29.2</v>
      </c>
      <c r="BP153" s="81">
        <v>0</v>
      </c>
      <c r="BQ153" s="81">
        <v>15.2</v>
      </c>
      <c r="BR153" s="81">
        <v>-1</v>
      </c>
      <c r="BS153" s="117">
        <v>0</v>
      </c>
      <c r="BT153" s="79">
        <v>12.2</v>
      </c>
      <c r="BU153" s="79">
        <v>0</v>
      </c>
      <c r="BV153" s="83">
        <v>0</v>
      </c>
      <c r="BW153" s="291">
        <v>-1</v>
      </c>
      <c r="BX153" s="117">
        <v>0</v>
      </c>
      <c r="BY153" s="81">
        <v>0</v>
      </c>
      <c r="BZ153" s="81">
        <v>0</v>
      </c>
      <c r="CA153" s="81">
        <v>0</v>
      </c>
      <c r="CB153" s="81">
        <v>-1</v>
      </c>
      <c r="CC153" s="117">
        <v>0</v>
      </c>
      <c r="CD153" s="79">
        <v>0</v>
      </c>
      <c r="CE153" s="79">
        <v>0</v>
      </c>
      <c r="CF153" s="83">
        <v>0</v>
      </c>
      <c r="CG153" s="291">
        <v>-1</v>
      </c>
      <c r="CI153" s="79" t="s">
        <v>363</v>
      </c>
      <c r="CM153" s="79" t="s">
        <v>372</v>
      </c>
      <c r="CO153" s="79" t="s">
        <v>418</v>
      </c>
      <c r="CP153" s="79" t="s">
        <v>465</v>
      </c>
      <c r="CQ153" s="83">
        <v>1</v>
      </c>
      <c r="CR153" s="84">
        <v>13.5</v>
      </c>
      <c r="CS153" s="84">
        <v>6</v>
      </c>
      <c r="CT153" s="83">
        <v>1</v>
      </c>
      <c r="CU153" s="291">
        <v>4</v>
      </c>
      <c r="CW153" s="1" t="s">
        <v>479</v>
      </c>
      <c r="CX153" s="1" t="s">
        <v>492</v>
      </c>
      <c r="CY153" s="1" t="s">
        <v>497</v>
      </c>
      <c r="CZ153" s="233"/>
    </row>
    <row r="154" spans="1:104" x14ac:dyDescent="0.25">
      <c r="A154" s="113" t="s">
        <v>191</v>
      </c>
      <c r="B154" s="291">
        <v>5</v>
      </c>
      <c r="C154" s="114" t="s">
        <v>325</v>
      </c>
      <c r="D154" s="114" t="s">
        <v>245</v>
      </c>
      <c r="E154" s="185">
        <f t="shared" si="1"/>
        <v>4</v>
      </c>
      <c r="F154" s="290">
        <v>7.1</v>
      </c>
      <c r="G154" s="290">
        <v>7.3</v>
      </c>
      <c r="H154" s="290">
        <v>7.6</v>
      </c>
      <c r="I154" s="290">
        <v>7.8</v>
      </c>
      <c r="J154" s="290">
        <v>9.3000000000000007</v>
      </c>
      <c r="K154" s="290">
        <v>9.3000000000000007</v>
      </c>
      <c r="L154" s="292">
        <v>9.3000000000000007</v>
      </c>
      <c r="M154" s="290">
        <v>-1E-4</v>
      </c>
      <c r="N154" s="292">
        <v>14.9</v>
      </c>
      <c r="O154" s="290">
        <v>-1E-4</v>
      </c>
      <c r="P154" s="292">
        <v>11.86</v>
      </c>
      <c r="Q154" s="290">
        <v>-1E-4</v>
      </c>
      <c r="R154" s="292">
        <v>36.06</v>
      </c>
      <c r="S154" s="291">
        <v>5</v>
      </c>
      <c r="U154" s="290">
        <v>7.1</v>
      </c>
      <c r="V154" s="290">
        <v>7.4</v>
      </c>
      <c r="W154" s="290">
        <v>7.4</v>
      </c>
      <c r="X154" s="290">
        <v>7</v>
      </c>
      <c r="Y154" s="290">
        <v>9.6</v>
      </c>
      <c r="Z154" s="290">
        <v>9.6</v>
      </c>
      <c r="AA154" s="292">
        <v>9.6</v>
      </c>
      <c r="AB154" s="290">
        <v>4.7</v>
      </c>
      <c r="AC154" s="292">
        <v>14.5</v>
      </c>
      <c r="AD154" s="290">
        <v>-1E-4</v>
      </c>
      <c r="AE154" s="292">
        <v>12.01</v>
      </c>
      <c r="AF154" s="290">
        <v>-1E-4</v>
      </c>
      <c r="AG154" s="292">
        <v>40.81</v>
      </c>
      <c r="AI154" s="293">
        <v>76.87</v>
      </c>
      <c r="AJ154" s="291">
        <v>5</v>
      </c>
      <c r="AL154" s="290"/>
      <c r="AM154" s="290"/>
      <c r="AN154" s="290"/>
      <c r="AO154" s="290"/>
      <c r="AP154" s="290"/>
      <c r="AQ154" s="290"/>
      <c r="AR154" s="292"/>
      <c r="AS154" s="290"/>
      <c r="AT154" s="292"/>
      <c r="AU154" s="290"/>
      <c r="AV154" s="292"/>
      <c r="AW154" s="290"/>
      <c r="AX154" s="292"/>
      <c r="AZ154" s="292">
        <v>76.87</v>
      </c>
      <c r="BA154" s="291">
        <v>5</v>
      </c>
      <c r="BC154" s="291">
        <v>-1</v>
      </c>
      <c r="BE154" s="153">
        <v>24.2</v>
      </c>
      <c r="BF154" s="81">
        <v>0</v>
      </c>
      <c r="BG154" s="81">
        <v>14.8</v>
      </c>
      <c r="BH154" s="81">
        <v>-1</v>
      </c>
      <c r="BI154" s="117">
        <v>0</v>
      </c>
      <c r="BJ154" s="79">
        <v>11.9</v>
      </c>
      <c r="BK154" s="79">
        <v>0</v>
      </c>
      <c r="BL154" s="83">
        <v>0</v>
      </c>
      <c r="BM154" s="291">
        <v>-1</v>
      </c>
      <c r="BN154" s="117">
        <v>0</v>
      </c>
      <c r="BO154" s="81">
        <v>28.8</v>
      </c>
      <c r="BP154" s="81">
        <v>0</v>
      </c>
      <c r="BQ154" s="81">
        <v>14.4</v>
      </c>
      <c r="BR154" s="81">
        <v>-1</v>
      </c>
      <c r="BS154" s="117">
        <v>0</v>
      </c>
      <c r="BT154" s="79">
        <v>12</v>
      </c>
      <c r="BU154" s="79">
        <v>0</v>
      </c>
      <c r="BV154" s="83">
        <v>0</v>
      </c>
      <c r="BW154" s="291">
        <v>-1</v>
      </c>
      <c r="BX154" s="117">
        <v>0</v>
      </c>
      <c r="BY154" s="81">
        <v>0</v>
      </c>
      <c r="BZ154" s="81">
        <v>0</v>
      </c>
      <c r="CA154" s="81">
        <v>0</v>
      </c>
      <c r="CB154" s="81">
        <v>-1</v>
      </c>
      <c r="CC154" s="117">
        <v>0</v>
      </c>
      <c r="CD154" s="79">
        <v>0</v>
      </c>
      <c r="CE154" s="79">
        <v>0</v>
      </c>
      <c r="CF154" s="83">
        <v>0</v>
      </c>
      <c r="CG154" s="291">
        <v>-1</v>
      </c>
      <c r="CI154" s="79" t="s">
        <v>363</v>
      </c>
      <c r="CM154" s="79" t="s">
        <v>245</v>
      </c>
      <c r="CO154" s="79" t="s">
        <v>418</v>
      </c>
      <c r="CP154" s="79" t="s">
        <v>465</v>
      </c>
      <c r="CQ154" s="83">
        <v>1</v>
      </c>
      <c r="CR154" s="84">
        <v>13.5</v>
      </c>
      <c r="CS154" s="84">
        <v>5</v>
      </c>
      <c r="CT154" s="83">
        <v>1</v>
      </c>
      <c r="CU154" s="291">
        <v>5</v>
      </c>
      <c r="CW154" s="1" t="s">
        <v>479</v>
      </c>
      <c r="CX154" s="1" t="s">
        <v>492</v>
      </c>
      <c r="CY154" s="1" t="s">
        <v>497</v>
      </c>
      <c r="CZ154" s="233"/>
    </row>
    <row r="155" spans="1:104" x14ac:dyDescent="0.25">
      <c r="A155" s="113" t="s">
        <v>191</v>
      </c>
      <c r="B155" s="291">
        <v>6</v>
      </c>
      <c r="C155" s="114" t="s">
        <v>326</v>
      </c>
      <c r="D155" s="114" t="s">
        <v>266</v>
      </c>
      <c r="E155" s="185">
        <f t="shared" si="1"/>
        <v>3</v>
      </c>
      <c r="F155" s="290">
        <v>7.2</v>
      </c>
      <c r="G155" s="290">
        <v>7.3</v>
      </c>
      <c r="H155" s="290">
        <v>7.6</v>
      </c>
      <c r="I155" s="290">
        <v>7.7</v>
      </c>
      <c r="J155" s="290">
        <v>9.1999999999999993</v>
      </c>
      <c r="K155" s="290">
        <v>9.1999999999999993</v>
      </c>
      <c r="L155" s="292">
        <v>9.1999999999999993</v>
      </c>
      <c r="M155" s="290">
        <v>-1E-4</v>
      </c>
      <c r="N155" s="292">
        <v>14.9</v>
      </c>
      <c r="O155" s="290">
        <v>-1E-4</v>
      </c>
      <c r="P155" s="292">
        <v>10.210000000000001</v>
      </c>
      <c r="Q155" s="290">
        <v>-1E-4</v>
      </c>
      <c r="R155" s="292">
        <v>34.31</v>
      </c>
      <c r="S155" s="291">
        <v>6</v>
      </c>
      <c r="U155" s="290">
        <v>6.8</v>
      </c>
      <c r="V155" s="290">
        <v>6.7</v>
      </c>
      <c r="W155" s="290">
        <v>6.5</v>
      </c>
      <c r="X155" s="290">
        <v>6.7</v>
      </c>
      <c r="Y155" s="290">
        <v>9.4</v>
      </c>
      <c r="Z155" s="290">
        <v>9.4</v>
      </c>
      <c r="AA155" s="292">
        <v>9.4</v>
      </c>
      <c r="AB155" s="290">
        <v>4.4000000000000004</v>
      </c>
      <c r="AC155" s="292">
        <v>13.4</v>
      </c>
      <c r="AD155" s="290">
        <v>-1E-4</v>
      </c>
      <c r="AE155" s="292">
        <v>9.76</v>
      </c>
      <c r="AF155" s="290">
        <v>-1E-4</v>
      </c>
      <c r="AG155" s="292">
        <v>36.96</v>
      </c>
      <c r="AI155" s="293">
        <v>71.27</v>
      </c>
      <c r="AJ155" s="291">
        <v>6</v>
      </c>
      <c r="AL155" s="290"/>
      <c r="AM155" s="290"/>
      <c r="AN155" s="290"/>
      <c r="AO155" s="290"/>
      <c r="AP155" s="290"/>
      <c r="AQ155" s="290"/>
      <c r="AR155" s="292"/>
      <c r="AS155" s="290"/>
      <c r="AT155" s="292"/>
      <c r="AU155" s="290"/>
      <c r="AV155" s="292"/>
      <c r="AW155" s="290"/>
      <c r="AX155" s="292"/>
      <c r="AZ155" s="292">
        <v>71.27</v>
      </c>
      <c r="BA155" s="291">
        <v>6</v>
      </c>
      <c r="BC155" s="291">
        <v>-1</v>
      </c>
      <c r="BE155" s="153">
        <v>24.1</v>
      </c>
      <c r="BF155" s="81">
        <v>0</v>
      </c>
      <c r="BG155" s="81">
        <v>14.9</v>
      </c>
      <c r="BH155" s="81">
        <v>-1</v>
      </c>
      <c r="BI155" s="117">
        <v>0</v>
      </c>
      <c r="BJ155" s="79">
        <v>10.199999999999999</v>
      </c>
      <c r="BK155" s="79">
        <v>0</v>
      </c>
      <c r="BL155" s="83">
        <v>0</v>
      </c>
      <c r="BM155" s="291">
        <v>-1</v>
      </c>
      <c r="BN155" s="117">
        <v>0</v>
      </c>
      <c r="BO155" s="81">
        <v>27.2</v>
      </c>
      <c r="BP155" s="81">
        <v>0</v>
      </c>
      <c r="BQ155" s="81">
        <v>13.6</v>
      </c>
      <c r="BR155" s="81">
        <v>-1</v>
      </c>
      <c r="BS155" s="117">
        <v>0</v>
      </c>
      <c r="BT155" s="79">
        <v>9.8000000000000007</v>
      </c>
      <c r="BU155" s="79">
        <v>0</v>
      </c>
      <c r="BV155" s="83">
        <v>0</v>
      </c>
      <c r="BW155" s="291">
        <v>-1</v>
      </c>
      <c r="BX155" s="117">
        <v>0</v>
      </c>
      <c r="BY155" s="81">
        <v>0</v>
      </c>
      <c r="BZ155" s="81">
        <v>0</v>
      </c>
      <c r="CA155" s="81">
        <v>0</v>
      </c>
      <c r="CB155" s="81">
        <v>-1</v>
      </c>
      <c r="CC155" s="117">
        <v>0</v>
      </c>
      <c r="CD155" s="79">
        <v>0</v>
      </c>
      <c r="CE155" s="79">
        <v>0</v>
      </c>
      <c r="CF155" s="83">
        <v>0</v>
      </c>
      <c r="CG155" s="291">
        <v>-1</v>
      </c>
      <c r="CI155" s="79" t="s">
        <v>363</v>
      </c>
      <c r="CM155" s="79" t="s">
        <v>368</v>
      </c>
      <c r="CO155" s="79" t="s">
        <v>418</v>
      </c>
      <c r="CP155" s="79" t="s">
        <v>465</v>
      </c>
      <c r="CQ155" s="83">
        <v>1</v>
      </c>
      <c r="CR155" s="84">
        <v>13.5</v>
      </c>
      <c r="CS155" s="84">
        <v>3</v>
      </c>
      <c r="CT155" s="83">
        <v>1</v>
      </c>
      <c r="CU155" s="291">
        <v>6</v>
      </c>
      <c r="CW155" s="1" t="s">
        <v>479</v>
      </c>
      <c r="CX155" s="1" t="s">
        <v>492</v>
      </c>
      <c r="CY155" s="1" t="s">
        <v>497</v>
      </c>
      <c r="CZ155" s="233"/>
    </row>
    <row r="156" spans="1:104" x14ac:dyDescent="0.25">
      <c r="A156" s="113" t="s">
        <v>191</v>
      </c>
      <c r="B156" s="291">
        <v>7</v>
      </c>
      <c r="C156" s="114" t="s">
        <v>327</v>
      </c>
      <c r="D156" s="114" t="s">
        <v>205</v>
      </c>
      <c r="E156" s="185">
        <f t="shared" si="1"/>
        <v>2</v>
      </c>
      <c r="F156" s="290">
        <v>3.5</v>
      </c>
      <c r="G156" s="290">
        <v>3.4</v>
      </c>
      <c r="H156" s="290">
        <v>3.3</v>
      </c>
      <c r="I156" s="290">
        <v>3.3</v>
      </c>
      <c r="J156" s="290">
        <v>3.9</v>
      </c>
      <c r="K156" s="290">
        <v>3.9</v>
      </c>
      <c r="L156" s="292">
        <v>3.9</v>
      </c>
      <c r="M156" s="290">
        <v>-1E-4</v>
      </c>
      <c r="N156" s="292">
        <v>6.7</v>
      </c>
      <c r="O156" s="290">
        <v>-1E-4</v>
      </c>
      <c r="P156" s="292">
        <v>4.97</v>
      </c>
      <c r="Q156" s="290">
        <v>-1E-4</v>
      </c>
      <c r="R156" s="292">
        <v>15.57</v>
      </c>
      <c r="S156" s="291">
        <v>7</v>
      </c>
      <c r="U156" s="290">
        <v>8.5</v>
      </c>
      <c r="V156" s="290">
        <v>8.4</v>
      </c>
      <c r="W156" s="290">
        <v>7.7</v>
      </c>
      <c r="X156" s="290">
        <v>8.1</v>
      </c>
      <c r="Y156" s="290">
        <v>9.1</v>
      </c>
      <c r="Z156" s="290">
        <v>9.1</v>
      </c>
      <c r="AA156" s="292">
        <v>9.1</v>
      </c>
      <c r="AB156" s="290">
        <v>5.2</v>
      </c>
      <c r="AC156" s="292">
        <v>16.5</v>
      </c>
      <c r="AD156" s="290">
        <v>-1E-4</v>
      </c>
      <c r="AE156" s="292">
        <v>12.08</v>
      </c>
      <c r="AF156" s="290">
        <v>-1E-4</v>
      </c>
      <c r="AG156" s="292">
        <v>42.88</v>
      </c>
      <c r="AI156" s="293">
        <v>58.45</v>
      </c>
      <c r="AJ156" s="291">
        <v>7</v>
      </c>
      <c r="AL156" s="290"/>
      <c r="AM156" s="290"/>
      <c r="AN156" s="290"/>
      <c r="AO156" s="290"/>
      <c r="AP156" s="290"/>
      <c r="AQ156" s="290"/>
      <c r="AR156" s="292"/>
      <c r="AS156" s="290"/>
      <c r="AT156" s="292"/>
      <c r="AU156" s="290"/>
      <c r="AV156" s="292"/>
      <c r="AW156" s="290"/>
      <c r="AX156" s="292"/>
      <c r="AZ156" s="292">
        <v>58.45</v>
      </c>
      <c r="BA156" s="291">
        <v>7</v>
      </c>
      <c r="BC156" s="291">
        <v>-1</v>
      </c>
      <c r="BE156" s="153">
        <v>10.6</v>
      </c>
      <c r="BF156" s="81">
        <v>0</v>
      </c>
      <c r="BG156" s="81">
        <v>6.7</v>
      </c>
      <c r="BH156" s="81">
        <v>-1</v>
      </c>
      <c r="BI156" s="117">
        <v>0</v>
      </c>
      <c r="BJ156" s="79">
        <v>5</v>
      </c>
      <c r="BK156" s="79">
        <v>0</v>
      </c>
      <c r="BL156" s="83">
        <v>0</v>
      </c>
      <c r="BM156" s="291">
        <v>4</v>
      </c>
      <c r="BN156" s="117">
        <v>0</v>
      </c>
      <c r="BO156" s="81">
        <v>30.8</v>
      </c>
      <c r="BP156" s="81">
        <v>0</v>
      </c>
      <c r="BQ156" s="81">
        <v>16.399999999999999</v>
      </c>
      <c r="BR156" s="81">
        <v>-1</v>
      </c>
      <c r="BS156" s="117">
        <v>0</v>
      </c>
      <c r="BT156" s="79">
        <v>12.1</v>
      </c>
      <c r="BU156" s="79">
        <v>0</v>
      </c>
      <c r="BV156" s="83">
        <v>0</v>
      </c>
      <c r="BW156" s="291">
        <v>-1</v>
      </c>
      <c r="BX156" s="117">
        <v>0</v>
      </c>
      <c r="BY156" s="81">
        <v>0</v>
      </c>
      <c r="BZ156" s="81">
        <v>0</v>
      </c>
      <c r="CA156" s="81">
        <v>0</v>
      </c>
      <c r="CB156" s="81">
        <v>-1</v>
      </c>
      <c r="CC156" s="117">
        <v>0</v>
      </c>
      <c r="CD156" s="79">
        <v>0</v>
      </c>
      <c r="CE156" s="79">
        <v>0</v>
      </c>
      <c r="CF156" s="83">
        <v>0</v>
      </c>
      <c r="CG156" s="291">
        <v>-1</v>
      </c>
      <c r="CM156" s="79" t="s">
        <v>372</v>
      </c>
      <c r="CO156" s="79" t="s">
        <v>418</v>
      </c>
      <c r="CP156" s="79" t="s">
        <v>465</v>
      </c>
      <c r="CQ156" s="83">
        <v>1</v>
      </c>
      <c r="CR156" s="84">
        <v>13.5</v>
      </c>
      <c r="CS156" s="84">
        <v>4</v>
      </c>
      <c r="CT156" s="83">
        <v>1</v>
      </c>
      <c r="CU156" s="291">
        <v>7</v>
      </c>
      <c r="CW156" s="1" t="s">
        <v>479</v>
      </c>
      <c r="CX156" s="1" t="s">
        <v>492</v>
      </c>
      <c r="CY156" s="1" t="s">
        <v>497</v>
      </c>
      <c r="CZ156" s="233"/>
    </row>
    <row r="157" spans="1:104" x14ac:dyDescent="0.25">
      <c r="B157" s="291"/>
      <c r="F157" s="290"/>
      <c r="G157" s="290"/>
      <c r="H157" s="290"/>
      <c r="I157" s="290"/>
      <c r="J157" s="290"/>
      <c r="K157" s="290"/>
      <c r="L157" s="292"/>
      <c r="M157" s="290"/>
      <c r="N157" s="292"/>
      <c r="O157" s="290"/>
      <c r="P157" s="292"/>
      <c r="Q157" s="290"/>
      <c r="R157" s="292"/>
      <c r="S157" s="291"/>
      <c r="U157" s="290"/>
      <c r="V157" s="290"/>
      <c r="W157" s="290"/>
      <c r="X157" s="290"/>
      <c r="Y157" s="290"/>
      <c r="Z157" s="290"/>
      <c r="AA157" s="292"/>
      <c r="AB157" s="290"/>
      <c r="AC157" s="292"/>
      <c r="AD157" s="290"/>
      <c r="AE157" s="292"/>
      <c r="AF157" s="290"/>
      <c r="AG157" s="292"/>
      <c r="AI157" s="293"/>
      <c r="AJ157" s="291"/>
      <c r="AL157" s="290"/>
      <c r="AM157" s="290"/>
      <c r="AN157" s="290"/>
      <c r="AO157" s="290"/>
      <c r="AP157" s="290"/>
      <c r="AQ157" s="290"/>
      <c r="AR157" s="292"/>
      <c r="AS157" s="290"/>
      <c r="AT157" s="292"/>
      <c r="AU157" s="290"/>
      <c r="AV157" s="292"/>
      <c r="AW157" s="290"/>
      <c r="AX157" s="292"/>
      <c r="AZ157" s="292"/>
      <c r="BA157" s="291"/>
      <c r="BC157" s="291"/>
      <c r="BM157" s="291"/>
      <c r="BW157" s="291"/>
      <c r="CG157" s="291"/>
      <c r="CU157" s="291"/>
      <c r="CZ157" s="233"/>
    </row>
    <row r="158" spans="1:104" s="341" customFormat="1" x14ac:dyDescent="0.25">
      <c r="A158" s="333" t="s">
        <v>192</v>
      </c>
      <c r="B158" s="334">
        <v>1</v>
      </c>
      <c r="C158" s="335" t="s">
        <v>328</v>
      </c>
      <c r="D158" s="335" t="s">
        <v>203</v>
      </c>
      <c r="E158" s="336">
        <f t="shared" si="1"/>
        <v>8</v>
      </c>
      <c r="F158" s="337">
        <v>7.8</v>
      </c>
      <c r="G158" s="337">
        <v>8.1</v>
      </c>
      <c r="H158" s="337">
        <v>8.4</v>
      </c>
      <c r="I158" s="337">
        <v>7.8</v>
      </c>
      <c r="J158" s="337">
        <v>9.6</v>
      </c>
      <c r="K158" s="337">
        <v>9.6</v>
      </c>
      <c r="L158" s="338">
        <v>9.6</v>
      </c>
      <c r="M158" s="337">
        <v>-1E-4</v>
      </c>
      <c r="N158" s="338">
        <v>15.9</v>
      </c>
      <c r="O158" s="337">
        <v>-1E-4</v>
      </c>
      <c r="P158" s="338">
        <v>12.24</v>
      </c>
      <c r="Q158" s="337">
        <v>-1E-4</v>
      </c>
      <c r="R158" s="338">
        <v>37.74</v>
      </c>
      <c r="S158" s="334">
        <v>2</v>
      </c>
      <c r="T158" s="339"/>
      <c r="U158" s="337">
        <v>8.1</v>
      </c>
      <c r="V158" s="337">
        <v>7.8</v>
      </c>
      <c r="W158" s="337">
        <v>8.1</v>
      </c>
      <c r="X158" s="337">
        <v>8.4</v>
      </c>
      <c r="Y158" s="337">
        <v>9.4</v>
      </c>
      <c r="Z158" s="337">
        <v>9.4</v>
      </c>
      <c r="AA158" s="338">
        <v>9.4</v>
      </c>
      <c r="AB158" s="337">
        <v>5.5</v>
      </c>
      <c r="AC158" s="338">
        <v>16.2</v>
      </c>
      <c r="AD158" s="337">
        <v>-1E-4</v>
      </c>
      <c r="AE158" s="338">
        <v>11.98</v>
      </c>
      <c r="AF158" s="337">
        <v>-1E-4</v>
      </c>
      <c r="AG158" s="338">
        <v>43.08</v>
      </c>
      <c r="AH158" s="339"/>
      <c r="AI158" s="340">
        <v>80.819999999999993</v>
      </c>
      <c r="AJ158" s="334">
        <v>1</v>
      </c>
      <c r="AL158" s="337"/>
      <c r="AM158" s="337"/>
      <c r="AN158" s="337"/>
      <c r="AO158" s="337"/>
      <c r="AP158" s="337"/>
      <c r="AQ158" s="337"/>
      <c r="AR158" s="338"/>
      <c r="AS158" s="337"/>
      <c r="AT158" s="338"/>
      <c r="AU158" s="337"/>
      <c r="AV158" s="338"/>
      <c r="AW158" s="337"/>
      <c r="AX158" s="338"/>
      <c r="AZ158" s="338">
        <v>80.819999999999993</v>
      </c>
      <c r="BA158" s="334">
        <v>1</v>
      </c>
      <c r="BC158" s="334">
        <v>-1</v>
      </c>
      <c r="BD158" s="342"/>
      <c r="BE158" s="343">
        <v>25.5</v>
      </c>
      <c r="BF158" s="343">
        <v>0</v>
      </c>
      <c r="BG158" s="343">
        <v>16.100000000000001</v>
      </c>
      <c r="BH158" s="343">
        <v>-1</v>
      </c>
      <c r="BI158" s="344">
        <v>0</v>
      </c>
      <c r="BJ158" s="341">
        <v>12.2</v>
      </c>
      <c r="BK158" s="341">
        <v>0</v>
      </c>
      <c r="BL158" s="342">
        <v>0</v>
      </c>
      <c r="BM158" s="334">
        <v>-1</v>
      </c>
      <c r="BN158" s="344">
        <v>0</v>
      </c>
      <c r="BO158" s="343">
        <v>31.1</v>
      </c>
      <c r="BP158" s="343">
        <v>0</v>
      </c>
      <c r="BQ158" s="343">
        <v>16.2</v>
      </c>
      <c r="BR158" s="343">
        <v>-1</v>
      </c>
      <c r="BS158" s="344">
        <v>0</v>
      </c>
      <c r="BT158" s="341">
        <v>12</v>
      </c>
      <c r="BU158" s="341">
        <v>0</v>
      </c>
      <c r="BV158" s="342">
        <v>0</v>
      </c>
      <c r="BW158" s="334">
        <v>-1</v>
      </c>
      <c r="BX158" s="344">
        <v>0</v>
      </c>
      <c r="BY158" s="343">
        <v>0</v>
      </c>
      <c r="BZ158" s="343">
        <v>0</v>
      </c>
      <c r="CA158" s="343">
        <v>0</v>
      </c>
      <c r="CB158" s="343">
        <v>-1</v>
      </c>
      <c r="CC158" s="344">
        <v>0</v>
      </c>
      <c r="CD158" s="341">
        <v>0</v>
      </c>
      <c r="CE158" s="341">
        <v>0</v>
      </c>
      <c r="CF158" s="342">
        <v>0</v>
      </c>
      <c r="CG158" s="334">
        <v>-1</v>
      </c>
      <c r="CI158" s="341" t="s">
        <v>363</v>
      </c>
      <c r="CM158" s="341" t="s">
        <v>373</v>
      </c>
      <c r="CO158" s="341" t="s">
        <v>419</v>
      </c>
      <c r="CP158" s="341" t="s">
        <v>466</v>
      </c>
      <c r="CQ158" s="342">
        <v>1</v>
      </c>
      <c r="CR158" s="345">
        <v>10.199999999999999</v>
      </c>
      <c r="CS158" s="345">
        <v>3</v>
      </c>
      <c r="CT158" s="342">
        <v>1</v>
      </c>
      <c r="CU158" s="334">
        <v>1</v>
      </c>
      <c r="CV158" s="346"/>
      <c r="CW158" s="346" t="s">
        <v>479</v>
      </c>
      <c r="CX158" s="346" t="s">
        <v>481</v>
      </c>
      <c r="CY158" s="346" t="s">
        <v>497</v>
      </c>
      <c r="CZ158" s="347"/>
    </row>
    <row r="159" spans="1:104" s="341" customFormat="1" x14ac:dyDescent="0.25">
      <c r="A159" s="333" t="s">
        <v>192</v>
      </c>
      <c r="B159" s="334">
        <v>2</v>
      </c>
      <c r="C159" s="335" t="s">
        <v>329</v>
      </c>
      <c r="D159" s="335" t="s">
        <v>205</v>
      </c>
      <c r="E159" s="336">
        <f t="shared" si="1"/>
        <v>7</v>
      </c>
      <c r="F159" s="337">
        <v>8.5</v>
      </c>
      <c r="G159" s="337">
        <v>8.3000000000000007</v>
      </c>
      <c r="H159" s="337">
        <v>8.1999999999999993</v>
      </c>
      <c r="I159" s="337">
        <v>8</v>
      </c>
      <c r="J159" s="337">
        <v>9.5</v>
      </c>
      <c r="K159" s="337">
        <v>9.5</v>
      </c>
      <c r="L159" s="338">
        <v>9.5</v>
      </c>
      <c r="M159" s="337">
        <v>-1E-4</v>
      </c>
      <c r="N159" s="338">
        <v>16.5</v>
      </c>
      <c r="O159" s="337">
        <v>-1E-4</v>
      </c>
      <c r="P159" s="338">
        <v>11.9</v>
      </c>
      <c r="Q159" s="337">
        <v>-1E-4</v>
      </c>
      <c r="R159" s="338">
        <v>37.9</v>
      </c>
      <c r="S159" s="334">
        <v>1</v>
      </c>
      <c r="T159" s="339"/>
      <c r="U159" s="337">
        <v>8.3000000000000007</v>
      </c>
      <c r="V159" s="337">
        <v>7.4</v>
      </c>
      <c r="W159" s="337">
        <v>7.1</v>
      </c>
      <c r="X159" s="337">
        <v>7.5</v>
      </c>
      <c r="Y159" s="337">
        <v>9.3000000000000007</v>
      </c>
      <c r="Z159" s="337">
        <v>9.3000000000000007</v>
      </c>
      <c r="AA159" s="338">
        <v>9.3000000000000007</v>
      </c>
      <c r="AB159" s="337">
        <v>5.5</v>
      </c>
      <c r="AC159" s="338">
        <v>14.9</v>
      </c>
      <c r="AD159" s="337">
        <v>-1E-4</v>
      </c>
      <c r="AE159" s="338">
        <v>11.42</v>
      </c>
      <c r="AF159" s="337">
        <v>-1E-4</v>
      </c>
      <c r="AG159" s="338">
        <v>41.12</v>
      </c>
      <c r="AH159" s="339"/>
      <c r="AI159" s="340">
        <v>79.02</v>
      </c>
      <c r="AJ159" s="334">
        <v>2</v>
      </c>
      <c r="AL159" s="337"/>
      <c r="AM159" s="337"/>
      <c r="AN159" s="337"/>
      <c r="AO159" s="337"/>
      <c r="AP159" s="337"/>
      <c r="AQ159" s="337"/>
      <c r="AR159" s="338"/>
      <c r="AS159" s="337"/>
      <c r="AT159" s="338"/>
      <c r="AU159" s="337"/>
      <c r="AV159" s="338"/>
      <c r="AW159" s="337"/>
      <c r="AX159" s="338"/>
      <c r="AZ159" s="338">
        <v>79.02</v>
      </c>
      <c r="BA159" s="334">
        <v>2</v>
      </c>
      <c r="BC159" s="334">
        <v>-1</v>
      </c>
      <c r="BD159" s="342"/>
      <c r="BE159" s="343">
        <v>26</v>
      </c>
      <c r="BF159" s="343">
        <v>0</v>
      </c>
      <c r="BG159" s="343">
        <v>16.600000000000001</v>
      </c>
      <c r="BH159" s="343">
        <v>-1</v>
      </c>
      <c r="BI159" s="344">
        <v>0</v>
      </c>
      <c r="BJ159" s="341">
        <v>11.9</v>
      </c>
      <c r="BK159" s="341">
        <v>0</v>
      </c>
      <c r="BL159" s="342">
        <v>0</v>
      </c>
      <c r="BM159" s="334">
        <v>-1</v>
      </c>
      <c r="BN159" s="344">
        <v>0</v>
      </c>
      <c r="BO159" s="343">
        <v>29.7</v>
      </c>
      <c r="BP159" s="343">
        <v>0</v>
      </c>
      <c r="BQ159" s="343">
        <v>14.9</v>
      </c>
      <c r="BR159" s="343">
        <v>-1</v>
      </c>
      <c r="BS159" s="344">
        <v>0</v>
      </c>
      <c r="BT159" s="341">
        <v>11.4</v>
      </c>
      <c r="BU159" s="341">
        <v>0</v>
      </c>
      <c r="BV159" s="342">
        <v>0</v>
      </c>
      <c r="BW159" s="334">
        <v>-1</v>
      </c>
      <c r="BX159" s="344">
        <v>0</v>
      </c>
      <c r="BY159" s="343">
        <v>0</v>
      </c>
      <c r="BZ159" s="343">
        <v>0</v>
      </c>
      <c r="CA159" s="343">
        <v>0</v>
      </c>
      <c r="CB159" s="343">
        <v>-1</v>
      </c>
      <c r="CC159" s="344">
        <v>0</v>
      </c>
      <c r="CD159" s="341">
        <v>0</v>
      </c>
      <c r="CE159" s="341">
        <v>0</v>
      </c>
      <c r="CF159" s="342">
        <v>0</v>
      </c>
      <c r="CG159" s="334">
        <v>-1</v>
      </c>
      <c r="CI159" s="341" t="s">
        <v>363</v>
      </c>
      <c r="CM159" s="341" t="s">
        <v>205</v>
      </c>
      <c r="CO159" s="341" t="s">
        <v>419</v>
      </c>
      <c r="CP159" s="341" t="s">
        <v>466</v>
      </c>
      <c r="CQ159" s="342">
        <v>1</v>
      </c>
      <c r="CR159" s="345">
        <v>10.199999999999999</v>
      </c>
      <c r="CS159" s="345">
        <v>7</v>
      </c>
      <c r="CT159" s="342">
        <v>1</v>
      </c>
      <c r="CU159" s="334">
        <v>2</v>
      </c>
      <c r="CV159" s="346"/>
      <c r="CW159" s="346" t="s">
        <v>479</v>
      </c>
      <c r="CX159" s="346" t="s">
        <v>481</v>
      </c>
      <c r="CY159" s="346" t="s">
        <v>497</v>
      </c>
      <c r="CZ159" s="347"/>
    </row>
    <row r="160" spans="1:104" x14ac:dyDescent="0.25">
      <c r="A160" s="113" t="s">
        <v>192</v>
      </c>
      <c r="B160" s="291">
        <v>3</v>
      </c>
      <c r="C160" s="114" t="s">
        <v>330</v>
      </c>
      <c r="D160" s="114" t="s">
        <v>205</v>
      </c>
      <c r="E160" s="185">
        <f t="shared" si="1"/>
        <v>6</v>
      </c>
      <c r="F160" s="290">
        <v>7.8</v>
      </c>
      <c r="G160" s="290">
        <v>7.7</v>
      </c>
      <c r="H160" s="290">
        <v>8.1</v>
      </c>
      <c r="I160" s="290">
        <v>8.1</v>
      </c>
      <c r="J160" s="290">
        <v>9.5</v>
      </c>
      <c r="K160" s="290">
        <v>9.5</v>
      </c>
      <c r="L160" s="292">
        <v>9.5</v>
      </c>
      <c r="M160" s="290">
        <v>-1E-4</v>
      </c>
      <c r="N160" s="292">
        <v>15.9</v>
      </c>
      <c r="O160" s="290">
        <v>-1E-4</v>
      </c>
      <c r="P160" s="292">
        <v>12.1</v>
      </c>
      <c r="Q160" s="290">
        <v>-1E-4</v>
      </c>
      <c r="R160" s="292">
        <v>37.5</v>
      </c>
      <c r="S160" s="291">
        <v>3</v>
      </c>
      <c r="U160" s="290">
        <v>8.1999999999999993</v>
      </c>
      <c r="V160" s="290">
        <v>7.8</v>
      </c>
      <c r="W160" s="290">
        <v>7.7</v>
      </c>
      <c r="X160" s="290">
        <v>8.3000000000000007</v>
      </c>
      <c r="Y160" s="290">
        <v>9.3000000000000007</v>
      </c>
      <c r="Z160" s="290">
        <v>9.3000000000000007</v>
      </c>
      <c r="AA160" s="292">
        <v>9.3000000000000007</v>
      </c>
      <c r="AB160" s="290">
        <v>4.4000000000000004</v>
      </c>
      <c r="AC160" s="292">
        <v>16</v>
      </c>
      <c r="AD160" s="290">
        <v>-1E-4</v>
      </c>
      <c r="AE160" s="292">
        <v>11.79</v>
      </c>
      <c r="AF160" s="290">
        <v>-1E-4</v>
      </c>
      <c r="AG160" s="292">
        <v>41.49</v>
      </c>
      <c r="AI160" s="293">
        <v>78.989999999999995</v>
      </c>
      <c r="AJ160" s="291">
        <v>3</v>
      </c>
      <c r="AL160" s="290"/>
      <c r="AM160" s="290"/>
      <c r="AN160" s="290"/>
      <c r="AO160" s="290"/>
      <c r="AP160" s="290"/>
      <c r="AQ160" s="290"/>
      <c r="AR160" s="292"/>
      <c r="AS160" s="290"/>
      <c r="AT160" s="292"/>
      <c r="AU160" s="290"/>
      <c r="AV160" s="292"/>
      <c r="AW160" s="290"/>
      <c r="AX160" s="292"/>
      <c r="AZ160" s="292">
        <v>78.989999999999995</v>
      </c>
      <c r="BA160" s="291">
        <v>3</v>
      </c>
      <c r="BC160" s="291">
        <v>-1</v>
      </c>
      <c r="BE160" s="153">
        <v>25.4</v>
      </c>
      <c r="BF160" s="81">
        <v>0</v>
      </c>
      <c r="BG160" s="81">
        <v>16</v>
      </c>
      <c r="BH160" s="81">
        <v>-1</v>
      </c>
      <c r="BI160" s="117">
        <v>0</v>
      </c>
      <c r="BJ160" s="79">
        <v>12.1</v>
      </c>
      <c r="BK160" s="79">
        <v>0</v>
      </c>
      <c r="BL160" s="83">
        <v>0</v>
      </c>
      <c r="BM160" s="291">
        <v>-1</v>
      </c>
      <c r="BN160" s="117">
        <v>0</v>
      </c>
      <c r="BO160" s="81">
        <v>29.7</v>
      </c>
      <c r="BP160" s="81">
        <v>0</v>
      </c>
      <c r="BQ160" s="81">
        <v>16.100000000000001</v>
      </c>
      <c r="BR160" s="81">
        <v>-1</v>
      </c>
      <c r="BS160" s="117">
        <v>0</v>
      </c>
      <c r="BT160" s="79">
        <v>11.8</v>
      </c>
      <c r="BU160" s="79">
        <v>0</v>
      </c>
      <c r="BV160" s="83">
        <v>0</v>
      </c>
      <c r="BW160" s="291">
        <v>-1</v>
      </c>
      <c r="BX160" s="117">
        <v>0</v>
      </c>
      <c r="BY160" s="81">
        <v>0</v>
      </c>
      <c r="BZ160" s="81">
        <v>0</v>
      </c>
      <c r="CA160" s="81">
        <v>0</v>
      </c>
      <c r="CB160" s="81">
        <v>-1</v>
      </c>
      <c r="CC160" s="117">
        <v>0</v>
      </c>
      <c r="CD160" s="79">
        <v>0</v>
      </c>
      <c r="CE160" s="79">
        <v>0</v>
      </c>
      <c r="CF160" s="83">
        <v>0</v>
      </c>
      <c r="CG160" s="291">
        <v>-1</v>
      </c>
      <c r="CI160" s="79" t="s">
        <v>363</v>
      </c>
      <c r="CM160" s="79" t="s">
        <v>205</v>
      </c>
      <c r="CO160" s="79" t="s">
        <v>419</v>
      </c>
      <c r="CP160" s="79" t="s">
        <v>466</v>
      </c>
      <c r="CQ160" s="83">
        <v>1</v>
      </c>
      <c r="CR160" s="84">
        <v>10.199999999999999</v>
      </c>
      <c r="CS160" s="84">
        <v>1</v>
      </c>
      <c r="CT160" s="83">
        <v>1</v>
      </c>
      <c r="CU160" s="291">
        <v>3</v>
      </c>
      <c r="CW160" s="1" t="s">
        <v>479</v>
      </c>
      <c r="CX160" s="1" t="s">
        <v>481</v>
      </c>
      <c r="CY160" s="1" t="s">
        <v>497</v>
      </c>
      <c r="CZ160" s="233"/>
    </row>
    <row r="161" spans="1:104" x14ac:dyDescent="0.25">
      <c r="A161" s="113" t="s">
        <v>192</v>
      </c>
      <c r="B161" s="291">
        <v>4</v>
      </c>
      <c r="C161" s="114" t="s">
        <v>331</v>
      </c>
      <c r="D161" s="114" t="s">
        <v>273</v>
      </c>
      <c r="E161" s="185">
        <f t="shared" si="1"/>
        <v>5</v>
      </c>
      <c r="F161" s="290">
        <v>7.7</v>
      </c>
      <c r="G161" s="290">
        <v>7.9</v>
      </c>
      <c r="H161" s="290">
        <v>7.7</v>
      </c>
      <c r="I161" s="290">
        <v>7.4</v>
      </c>
      <c r="J161" s="290">
        <v>9.5</v>
      </c>
      <c r="K161" s="290">
        <v>9.5</v>
      </c>
      <c r="L161" s="292">
        <v>9.5</v>
      </c>
      <c r="M161" s="290">
        <v>-1E-4</v>
      </c>
      <c r="N161" s="292">
        <v>15.4</v>
      </c>
      <c r="O161" s="290">
        <v>-1E-4</v>
      </c>
      <c r="P161" s="292">
        <v>12.33</v>
      </c>
      <c r="Q161" s="290">
        <v>-1E-4</v>
      </c>
      <c r="R161" s="292">
        <v>37.229999999999997</v>
      </c>
      <c r="S161" s="291">
        <v>5</v>
      </c>
      <c r="U161" s="290">
        <v>6.9</v>
      </c>
      <c r="V161" s="290">
        <v>7.4</v>
      </c>
      <c r="W161" s="290">
        <v>6.7</v>
      </c>
      <c r="X161" s="290">
        <v>7.2</v>
      </c>
      <c r="Y161" s="290">
        <v>9.5</v>
      </c>
      <c r="Z161" s="290">
        <v>9.5</v>
      </c>
      <c r="AA161" s="292">
        <v>9.5</v>
      </c>
      <c r="AB161" s="290">
        <v>5.7</v>
      </c>
      <c r="AC161" s="292">
        <v>14.1</v>
      </c>
      <c r="AD161" s="290">
        <v>-1E-4</v>
      </c>
      <c r="AE161" s="292">
        <v>12.12</v>
      </c>
      <c r="AF161" s="290">
        <v>-1E-4</v>
      </c>
      <c r="AG161" s="292">
        <v>41.42</v>
      </c>
      <c r="AI161" s="293">
        <v>78.650000000000006</v>
      </c>
      <c r="AJ161" s="291">
        <v>4</v>
      </c>
      <c r="AL161" s="290"/>
      <c r="AM161" s="290"/>
      <c r="AN161" s="290"/>
      <c r="AO161" s="290"/>
      <c r="AP161" s="290"/>
      <c r="AQ161" s="290"/>
      <c r="AR161" s="292"/>
      <c r="AS161" s="290"/>
      <c r="AT161" s="292"/>
      <c r="AU161" s="290"/>
      <c r="AV161" s="292"/>
      <c r="AW161" s="290"/>
      <c r="AX161" s="292"/>
      <c r="AZ161" s="292">
        <v>78.650000000000006</v>
      </c>
      <c r="BA161" s="291">
        <v>4</v>
      </c>
      <c r="BC161" s="291">
        <v>-1</v>
      </c>
      <c r="BE161" s="153">
        <v>24.9</v>
      </c>
      <c r="BF161" s="81">
        <v>0</v>
      </c>
      <c r="BG161" s="81">
        <v>15.2</v>
      </c>
      <c r="BH161" s="81">
        <v>-1</v>
      </c>
      <c r="BI161" s="117">
        <v>0</v>
      </c>
      <c r="BJ161" s="79">
        <v>12.3</v>
      </c>
      <c r="BK161" s="79">
        <v>0</v>
      </c>
      <c r="BL161" s="83">
        <v>0</v>
      </c>
      <c r="BM161" s="291">
        <v>-1</v>
      </c>
      <c r="BN161" s="117">
        <v>0</v>
      </c>
      <c r="BO161" s="81">
        <v>29.3</v>
      </c>
      <c r="BP161" s="81">
        <v>0</v>
      </c>
      <c r="BQ161" s="81">
        <v>14.2</v>
      </c>
      <c r="BR161" s="81">
        <v>-1</v>
      </c>
      <c r="BS161" s="117">
        <v>0</v>
      </c>
      <c r="BT161" s="79">
        <v>12.1</v>
      </c>
      <c r="BU161" s="79">
        <v>0</v>
      </c>
      <c r="BV161" s="83">
        <v>0</v>
      </c>
      <c r="BW161" s="291">
        <v>-1</v>
      </c>
      <c r="BX161" s="117">
        <v>0</v>
      </c>
      <c r="BY161" s="81">
        <v>0</v>
      </c>
      <c r="BZ161" s="81">
        <v>0</v>
      </c>
      <c r="CA161" s="81">
        <v>0</v>
      </c>
      <c r="CB161" s="81">
        <v>-1</v>
      </c>
      <c r="CC161" s="117">
        <v>0</v>
      </c>
      <c r="CD161" s="79">
        <v>0</v>
      </c>
      <c r="CE161" s="79">
        <v>0</v>
      </c>
      <c r="CF161" s="83">
        <v>0</v>
      </c>
      <c r="CG161" s="291">
        <v>-1</v>
      </c>
      <c r="CI161" s="79" t="s">
        <v>363</v>
      </c>
      <c r="CM161" s="79" t="s">
        <v>374</v>
      </c>
      <c r="CO161" s="79" t="s">
        <v>419</v>
      </c>
      <c r="CP161" s="79" t="s">
        <v>466</v>
      </c>
      <c r="CQ161" s="83">
        <v>1</v>
      </c>
      <c r="CR161" s="84">
        <v>10.199999999999999</v>
      </c>
      <c r="CS161" s="84">
        <v>4</v>
      </c>
      <c r="CT161" s="83">
        <v>1</v>
      </c>
      <c r="CU161" s="291">
        <v>4</v>
      </c>
      <c r="CW161" s="1" t="s">
        <v>479</v>
      </c>
      <c r="CX161" s="1" t="s">
        <v>481</v>
      </c>
      <c r="CY161" s="1" t="s">
        <v>497</v>
      </c>
      <c r="CZ161" s="233"/>
    </row>
    <row r="162" spans="1:104" x14ac:dyDescent="0.25">
      <c r="A162" s="113" t="s">
        <v>192</v>
      </c>
      <c r="B162" s="291">
        <v>5</v>
      </c>
      <c r="C162" s="114" t="s">
        <v>332</v>
      </c>
      <c r="D162" s="114" t="s">
        <v>203</v>
      </c>
      <c r="E162" s="185">
        <f t="shared" si="1"/>
        <v>4</v>
      </c>
      <c r="F162" s="290">
        <v>7.9</v>
      </c>
      <c r="G162" s="290">
        <v>7.9</v>
      </c>
      <c r="H162" s="290">
        <v>7.8</v>
      </c>
      <c r="I162" s="290">
        <v>8.1</v>
      </c>
      <c r="J162" s="290">
        <v>9.6999999999999993</v>
      </c>
      <c r="K162" s="290">
        <v>9.6999999999999993</v>
      </c>
      <c r="L162" s="292">
        <v>9.6999999999999993</v>
      </c>
      <c r="M162" s="290">
        <v>-1E-4</v>
      </c>
      <c r="N162" s="292">
        <v>15.8</v>
      </c>
      <c r="O162" s="290">
        <v>-1E-4</v>
      </c>
      <c r="P162" s="292">
        <v>11.87</v>
      </c>
      <c r="Q162" s="290">
        <v>-1E-4</v>
      </c>
      <c r="R162" s="292">
        <v>37.369999999999997</v>
      </c>
      <c r="S162" s="291">
        <v>4</v>
      </c>
      <c r="U162" s="290">
        <v>7.1</v>
      </c>
      <c r="V162" s="290">
        <v>7.2</v>
      </c>
      <c r="W162" s="290">
        <v>7.2</v>
      </c>
      <c r="X162" s="290">
        <v>7.1</v>
      </c>
      <c r="Y162" s="290">
        <v>9.4</v>
      </c>
      <c r="Z162" s="290">
        <v>9.4</v>
      </c>
      <c r="AA162" s="292">
        <v>9.4</v>
      </c>
      <c r="AB162" s="290">
        <v>5.7</v>
      </c>
      <c r="AC162" s="292">
        <v>14.3</v>
      </c>
      <c r="AD162" s="290">
        <v>-1E-4</v>
      </c>
      <c r="AE162" s="292">
        <v>11.68</v>
      </c>
      <c r="AF162" s="290">
        <v>-1E-4</v>
      </c>
      <c r="AG162" s="292">
        <v>41.08</v>
      </c>
      <c r="AI162" s="293">
        <v>78.45</v>
      </c>
      <c r="AJ162" s="291">
        <v>5</v>
      </c>
      <c r="AL162" s="290"/>
      <c r="AM162" s="290"/>
      <c r="AN162" s="290"/>
      <c r="AO162" s="290"/>
      <c r="AP162" s="290"/>
      <c r="AQ162" s="290"/>
      <c r="AR162" s="292"/>
      <c r="AS162" s="290"/>
      <c r="AT162" s="292"/>
      <c r="AU162" s="290"/>
      <c r="AV162" s="292"/>
      <c r="AW162" s="290"/>
      <c r="AX162" s="292"/>
      <c r="AZ162" s="292">
        <v>78.45</v>
      </c>
      <c r="BA162" s="291">
        <v>5</v>
      </c>
      <c r="BC162" s="291">
        <v>-1</v>
      </c>
      <c r="BE162" s="153">
        <v>25.5</v>
      </c>
      <c r="BF162" s="81">
        <v>0</v>
      </c>
      <c r="BG162" s="81">
        <v>15.9</v>
      </c>
      <c r="BH162" s="81">
        <v>-1</v>
      </c>
      <c r="BI162" s="117">
        <v>0</v>
      </c>
      <c r="BJ162" s="79">
        <v>11.9</v>
      </c>
      <c r="BK162" s="79">
        <v>0</v>
      </c>
      <c r="BL162" s="83">
        <v>0</v>
      </c>
      <c r="BM162" s="291">
        <v>-1</v>
      </c>
      <c r="BN162" s="117">
        <v>0</v>
      </c>
      <c r="BO162" s="81">
        <v>29.4</v>
      </c>
      <c r="BP162" s="81">
        <v>0</v>
      </c>
      <c r="BQ162" s="81">
        <v>14.1</v>
      </c>
      <c r="BR162" s="81">
        <v>-1</v>
      </c>
      <c r="BS162" s="117">
        <v>0</v>
      </c>
      <c r="BT162" s="79">
        <v>11.7</v>
      </c>
      <c r="BU162" s="79">
        <v>0</v>
      </c>
      <c r="BV162" s="83">
        <v>0</v>
      </c>
      <c r="BW162" s="291">
        <v>-1</v>
      </c>
      <c r="BX162" s="117">
        <v>0</v>
      </c>
      <c r="BY162" s="81">
        <v>0</v>
      </c>
      <c r="BZ162" s="81">
        <v>0</v>
      </c>
      <c r="CA162" s="81">
        <v>0</v>
      </c>
      <c r="CB162" s="81">
        <v>-1</v>
      </c>
      <c r="CC162" s="117">
        <v>0</v>
      </c>
      <c r="CD162" s="79">
        <v>0</v>
      </c>
      <c r="CE162" s="79">
        <v>0</v>
      </c>
      <c r="CF162" s="83">
        <v>0</v>
      </c>
      <c r="CG162" s="291">
        <v>-1</v>
      </c>
      <c r="CI162" s="79" t="s">
        <v>363</v>
      </c>
      <c r="CM162" s="79" t="s">
        <v>373</v>
      </c>
      <c r="CO162" s="79" t="s">
        <v>419</v>
      </c>
      <c r="CP162" s="79" t="s">
        <v>466</v>
      </c>
      <c r="CQ162" s="83">
        <v>1</v>
      </c>
      <c r="CR162" s="84">
        <v>10.199999999999999</v>
      </c>
      <c r="CS162" s="84">
        <v>6</v>
      </c>
      <c r="CT162" s="83">
        <v>1</v>
      </c>
      <c r="CU162" s="291">
        <v>5</v>
      </c>
      <c r="CW162" s="1" t="s">
        <v>479</v>
      </c>
      <c r="CX162" s="1" t="s">
        <v>481</v>
      </c>
      <c r="CY162" s="1" t="s">
        <v>497</v>
      </c>
      <c r="CZ162" s="233"/>
    </row>
    <row r="163" spans="1:104" x14ac:dyDescent="0.25">
      <c r="A163" s="113" t="s">
        <v>192</v>
      </c>
      <c r="B163" s="291">
        <v>6</v>
      </c>
      <c r="C163" s="114" t="s">
        <v>333</v>
      </c>
      <c r="D163" s="114" t="s">
        <v>208</v>
      </c>
      <c r="E163" s="185">
        <f t="shared" si="1"/>
        <v>3</v>
      </c>
      <c r="F163" s="290">
        <v>7.5</v>
      </c>
      <c r="G163" s="290">
        <v>7.4</v>
      </c>
      <c r="H163" s="290">
        <v>6.9</v>
      </c>
      <c r="I163" s="290">
        <v>7.9</v>
      </c>
      <c r="J163" s="290">
        <v>9.5</v>
      </c>
      <c r="K163" s="290">
        <v>9.5</v>
      </c>
      <c r="L163" s="292">
        <v>9.5</v>
      </c>
      <c r="M163" s="290">
        <v>-1E-4</v>
      </c>
      <c r="N163" s="292">
        <v>14.9</v>
      </c>
      <c r="O163" s="290">
        <v>-1E-4</v>
      </c>
      <c r="P163" s="292">
        <v>12.21</v>
      </c>
      <c r="Q163" s="290">
        <v>-1E-4</v>
      </c>
      <c r="R163" s="292">
        <v>36.61</v>
      </c>
      <c r="S163" s="291">
        <v>8</v>
      </c>
      <c r="U163" s="290">
        <v>7.5</v>
      </c>
      <c r="V163" s="290">
        <v>7.3</v>
      </c>
      <c r="W163" s="290">
        <v>7.5</v>
      </c>
      <c r="X163" s="290">
        <v>7.5</v>
      </c>
      <c r="Y163" s="290">
        <v>9.4</v>
      </c>
      <c r="Z163" s="290">
        <v>9.4</v>
      </c>
      <c r="AA163" s="292">
        <v>9.4</v>
      </c>
      <c r="AB163" s="290">
        <v>5.2</v>
      </c>
      <c r="AC163" s="292">
        <v>15</v>
      </c>
      <c r="AD163" s="290">
        <v>-1E-4</v>
      </c>
      <c r="AE163" s="292">
        <v>12.08</v>
      </c>
      <c r="AF163" s="290">
        <v>-1E-4</v>
      </c>
      <c r="AG163" s="292">
        <v>41.68</v>
      </c>
      <c r="AI163" s="293">
        <v>78.290000000000006</v>
      </c>
      <c r="AJ163" s="291">
        <v>6</v>
      </c>
      <c r="AL163" s="290"/>
      <c r="AM163" s="290"/>
      <c r="AN163" s="290"/>
      <c r="AO163" s="290"/>
      <c r="AP163" s="290"/>
      <c r="AQ163" s="290"/>
      <c r="AR163" s="292"/>
      <c r="AS163" s="290"/>
      <c r="AT163" s="292"/>
      <c r="AU163" s="290"/>
      <c r="AV163" s="292"/>
      <c r="AW163" s="290"/>
      <c r="AX163" s="292"/>
      <c r="AZ163" s="292">
        <v>78.290000000000006</v>
      </c>
      <c r="BA163" s="291">
        <v>6</v>
      </c>
      <c r="BC163" s="291">
        <v>-1</v>
      </c>
      <c r="BE163" s="153">
        <v>24.4</v>
      </c>
      <c r="BF163" s="81">
        <v>0</v>
      </c>
      <c r="BG163" s="81">
        <v>14.9</v>
      </c>
      <c r="BH163" s="81">
        <v>-1</v>
      </c>
      <c r="BI163" s="117">
        <v>0</v>
      </c>
      <c r="BJ163" s="79">
        <v>12.2</v>
      </c>
      <c r="BK163" s="79">
        <v>0</v>
      </c>
      <c r="BL163" s="83">
        <v>0</v>
      </c>
      <c r="BM163" s="291">
        <v>-1</v>
      </c>
      <c r="BN163" s="117">
        <v>0</v>
      </c>
      <c r="BO163" s="81">
        <v>29.6</v>
      </c>
      <c r="BP163" s="81">
        <v>0</v>
      </c>
      <c r="BQ163" s="81">
        <v>14.9</v>
      </c>
      <c r="BR163" s="81">
        <v>-1</v>
      </c>
      <c r="BS163" s="117">
        <v>0</v>
      </c>
      <c r="BT163" s="79">
        <v>12.1</v>
      </c>
      <c r="BU163" s="79">
        <v>0</v>
      </c>
      <c r="BV163" s="83">
        <v>0</v>
      </c>
      <c r="BW163" s="291">
        <v>-1</v>
      </c>
      <c r="BX163" s="117">
        <v>0</v>
      </c>
      <c r="BY163" s="81">
        <v>0</v>
      </c>
      <c r="BZ163" s="81">
        <v>0</v>
      </c>
      <c r="CA163" s="81">
        <v>0</v>
      </c>
      <c r="CB163" s="81">
        <v>-1</v>
      </c>
      <c r="CC163" s="117">
        <v>0</v>
      </c>
      <c r="CD163" s="79">
        <v>0</v>
      </c>
      <c r="CE163" s="79">
        <v>0</v>
      </c>
      <c r="CF163" s="83">
        <v>0</v>
      </c>
      <c r="CG163" s="291">
        <v>-1</v>
      </c>
      <c r="CI163" s="79" t="s">
        <v>363</v>
      </c>
      <c r="CM163" s="79" t="s">
        <v>375</v>
      </c>
      <c r="CO163" s="79" t="s">
        <v>419</v>
      </c>
      <c r="CP163" s="79" t="s">
        <v>466</v>
      </c>
      <c r="CQ163" s="83">
        <v>1</v>
      </c>
      <c r="CR163" s="84">
        <v>10.199999999999999</v>
      </c>
      <c r="CS163" s="84">
        <v>11</v>
      </c>
      <c r="CT163" s="83">
        <v>1</v>
      </c>
      <c r="CU163" s="291">
        <v>6</v>
      </c>
      <c r="CW163" s="1" t="s">
        <v>479</v>
      </c>
      <c r="CX163" s="1" t="s">
        <v>481</v>
      </c>
      <c r="CY163" s="1" t="s">
        <v>497</v>
      </c>
      <c r="CZ163" s="233"/>
    </row>
    <row r="164" spans="1:104" x14ac:dyDescent="0.25">
      <c r="A164" s="113" t="s">
        <v>192</v>
      </c>
      <c r="B164" s="291">
        <v>7</v>
      </c>
      <c r="C164" s="114" t="s">
        <v>334</v>
      </c>
      <c r="D164" s="114" t="s">
        <v>248</v>
      </c>
      <c r="E164" s="185">
        <f t="shared" si="1"/>
        <v>2</v>
      </c>
      <c r="F164" s="290">
        <v>7.9</v>
      </c>
      <c r="G164" s="290">
        <v>7</v>
      </c>
      <c r="H164" s="290">
        <v>8</v>
      </c>
      <c r="I164" s="290">
        <v>7.6</v>
      </c>
      <c r="J164" s="290">
        <v>9.6999999999999993</v>
      </c>
      <c r="K164" s="290">
        <v>9.6999999999999993</v>
      </c>
      <c r="L164" s="292">
        <v>9.6999999999999993</v>
      </c>
      <c r="M164" s="290">
        <v>-1E-4</v>
      </c>
      <c r="N164" s="292">
        <v>15.5</v>
      </c>
      <c r="O164" s="290">
        <v>-1E-4</v>
      </c>
      <c r="P164" s="292">
        <v>11.48</v>
      </c>
      <c r="Q164" s="290">
        <v>-1E-4</v>
      </c>
      <c r="R164" s="292">
        <v>36.68</v>
      </c>
      <c r="S164" s="291">
        <v>7</v>
      </c>
      <c r="U164" s="290">
        <v>7.5</v>
      </c>
      <c r="V164" s="290">
        <v>7.2</v>
      </c>
      <c r="W164" s="290">
        <v>7.6</v>
      </c>
      <c r="X164" s="290">
        <v>8.1</v>
      </c>
      <c r="Y164" s="290">
        <v>9.5</v>
      </c>
      <c r="Z164" s="290">
        <v>9.5</v>
      </c>
      <c r="AA164" s="292">
        <v>9.5</v>
      </c>
      <c r="AB164" s="290">
        <v>5.2</v>
      </c>
      <c r="AC164" s="292">
        <v>15.1</v>
      </c>
      <c r="AD164" s="290">
        <v>-1E-4</v>
      </c>
      <c r="AE164" s="292">
        <v>10.97</v>
      </c>
      <c r="AF164" s="290">
        <v>-1E-4</v>
      </c>
      <c r="AG164" s="292">
        <v>40.770000000000003</v>
      </c>
      <c r="AI164" s="293">
        <v>77.45</v>
      </c>
      <c r="AJ164" s="291">
        <v>7</v>
      </c>
      <c r="AL164" s="290"/>
      <c r="AM164" s="290"/>
      <c r="AN164" s="290"/>
      <c r="AO164" s="290"/>
      <c r="AP164" s="290"/>
      <c r="AQ164" s="290"/>
      <c r="AR164" s="292"/>
      <c r="AS164" s="290"/>
      <c r="AT164" s="292"/>
      <c r="AU164" s="290"/>
      <c r="AV164" s="292"/>
      <c r="AW164" s="290"/>
      <c r="AX164" s="292"/>
      <c r="AZ164" s="292">
        <v>77.45</v>
      </c>
      <c r="BA164" s="291">
        <v>7</v>
      </c>
      <c r="BC164" s="291">
        <v>-1</v>
      </c>
      <c r="BE164" s="153">
        <v>25.2</v>
      </c>
      <c r="BF164" s="81">
        <v>0</v>
      </c>
      <c r="BG164" s="81">
        <v>15.4</v>
      </c>
      <c r="BH164" s="81">
        <v>-1</v>
      </c>
      <c r="BI164" s="117">
        <v>0</v>
      </c>
      <c r="BJ164" s="79">
        <v>11.5</v>
      </c>
      <c r="BK164" s="79">
        <v>0</v>
      </c>
      <c r="BL164" s="83">
        <v>0</v>
      </c>
      <c r="BM164" s="291">
        <v>-1</v>
      </c>
      <c r="BN164" s="117">
        <v>0</v>
      </c>
      <c r="BO164" s="81">
        <v>29.8</v>
      </c>
      <c r="BP164" s="81">
        <v>0</v>
      </c>
      <c r="BQ164" s="81">
        <v>15.3</v>
      </c>
      <c r="BR164" s="81">
        <v>-1</v>
      </c>
      <c r="BS164" s="117">
        <v>0</v>
      </c>
      <c r="BT164" s="79">
        <v>11</v>
      </c>
      <c r="BU164" s="79">
        <v>0</v>
      </c>
      <c r="BV164" s="83">
        <v>0</v>
      </c>
      <c r="BW164" s="291">
        <v>-1</v>
      </c>
      <c r="BX164" s="117">
        <v>0</v>
      </c>
      <c r="BY164" s="81">
        <v>0</v>
      </c>
      <c r="BZ164" s="81">
        <v>0</v>
      </c>
      <c r="CA164" s="81">
        <v>0</v>
      </c>
      <c r="CB164" s="81">
        <v>-1</v>
      </c>
      <c r="CC164" s="117">
        <v>0</v>
      </c>
      <c r="CD164" s="79">
        <v>0</v>
      </c>
      <c r="CE164" s="79">
        <v>0</v>
      </c>
      <c r="CF164" s="83">
        <v>0</v>
      </c>
      <c r="CG164" s="291">
        <v>-1</v>
      </c>
      <c r="CI164" s="79" t="s">
        <v>363</v>
      </c>
      <c r="CM164" s="79" t="s">
        <v>248</v>
      </c>
      <c r="CO164" s="79" t="s">
        <v>419</v>
      </c>
      <c r="CP164" s="79" t="s">
        <v>466</v>
      </c>
      <c r="CQ164" s="83">
        <v>1</v>
      </c>
      <c r="CR164" s="84">
        <v>10.199999999999999</v>
      </c>
      <c r="CS164" s="84">
        <v>5</v>
      </c>
      <c r="CT164" s="83">
        <v>1</v>
      </c>
      <c r="CU164" s="291">
        <v>7</v>
      </c>
      <c r="CW164" s="1" t="s">
        <v>479</v>
      </c>
      <c r="CX164" s="1" t="s">
        <v>481</v>
      </c>
      <c r="CY164" s="1" t="s">
        <v>497</v>
      </c>
      <c r="CZ164" s="233"/>
    </row>
    <row r="165" spans="1:104" x14ac:dyDescent="0.25">
      <c r="A165" s="113" t="s">
        <v>192</v>
      </c>
      <c r="B165" s="291">
        <v>8</v>
      </c>
      <c r="C165" s="114" t="s">
        <v>335</v>
      </c>
      <c r="D165" s="114" t="s">
        <v>273</v>
      </c>
      <c r="E165" s="185">
        <f t="shared" si="1"/>
        <v>1</v>
      </c>
      <c r="F165" s="290">
        <v>7.4</v>
      </c>
      <c r="G165" s="290">
        <v>7.8</v>
      </c>
      <c r="H165" s="290">
        <v>8.1</v>
      </c>
      <c r="I165" s="290">
        <v>7.6</v>
      </c>
      <c r="J165" s="290">
        <v>9.6999999999999993</v>
      </c>
      <c r="K165" s="290">
        <v>9.6999999999999993</v>
      </c>
      <c r="L165" s="292">
        <v>9.6999999999999993</v>
      </c>
      <c r="M165" s="290">
        <v>-1E-4</v>
      </c>
      <c r="N165" s="292">
        <v>15.4</v>
      </c>
      <c r="O165" s="290">
        <v>-1E-4</v>
      </c>
      <c r="P165" s="292">
        <v>11.84</v>
      </c>
      <c r="Q165" s="290">
        <v>-1E-4</v>
      </c>
      <c r="R165" s="292">
        <v>36.94</v>
      </c>
      <c r="S165" s="291">
        <v>6</v>
      </c>
      <c r="U165" s="290">
        <v>7.2</v>
      </c>
      <c r="V165" s="290">
        <v>6.9</v>
      </c>
      <c r="W165" s="290">
        <v>6.6</v>
      </c>
      <c r="X165" s="290">
        <v>7.3</v>
      </c>
      <c r="Y165" s="290">
        <v>9.5</v>
      </c>
      <c r="Z165" s="290">
        <v>9.5</v>
      </c>
      <c r="AA165" s="292">
        <v>9.5</v>
      </c>
      <c r="AB165" s="290">
        <v>5.3</v>
      </c>
      <c r="AC165" s="292">
        <v>14.1</v>
      </c>
      <c r="AD165" s="290">
        <v>-1E-4</v>
      </c>
      <c r="AE165" s="292">
        <v>11.21</v>
      </c>
      <c r="AF165" s="290">
        <v>-1E-4</v>
      </c>
      <c r="AG165" s="292">
        <v>40.11</v>
      </c>
      <c r="AI165" s="293">
        <v>77.05</v>
      </c>
      <c r="AJ165" s="291">
        <v>8</v>
      </c>
      <c r="AL165" s="290"/>
      <c r="AM165" s="290"/>
      <c r="AN165" s="290"/>
      <c r="AO165" s="290"/>
      <c r="AP165" s="290"/>
      <c r="AQ165" s="290"/>
      <c r="AR165" s="292"/>
      <c r="AS165" s="290"/>
      <c r="AT165" s="292"/>
      <c r="AU165" s="290"/>
      <c r="AV165" s="292"/>
      <c r="AW165" s="290"/>
      <c r="AX165" s="292"/>
      <c r="AZ165" s="292">
        <v>77.05</v>
      </c>
      <c r="BA165" s="291">
        <v>8</v>
      </c>
      <c r="BC165" s="291">
        <v>-1</v>
      </c>
      <c r="BE165" s="153">
        <v>25.1</v>
      </c>
      <c r="BF165" s="81">
        <v>0</v>
      </c>
      <c r="BG165" s="81">
        <v>15.3</v>
      </c>
      <c r="BH165" s="81">
        <v>-1</v>
      </c>
      <c r="BI165" s="117">
        <v>0</v>
      </c>
      <c r="BJ165" s="79">
        <v>11.8</v>
      </c>
      <c r="BK165" s="79">
        <v>0</v>
      </c>
      <c r="BL165" s="83">
        <v>0</v>
      </c>
      <c r="BM165" s="291">
        <v>-1</v>
      </c>
      <c r="BN165" s="117">
        <v>0</v>
      </c>
      <c r="BO165" s="81">
        <v>28.9</v>
      </c>
      <c r="BP165" s="81">
        <v>0</v>
      </c>
      <c r="BQ165" s="81">
        <v>14</v>
      </c>
      <c r="BR165" s="81">
        <v>-1</v>
      </c>
      <c r="BS165" s="117">
        <v>0</v>
      </c>
      <c r="BT165" s="79">
        <v>11.2</v>
      </c>
      <c r="BU165" s="79">
        <v>0</v>
      </c>
      <c r="BV165" s="83">
        <v>0</v>
      </c>
      <c r="BW165" s="291">
        <v>-1</v>
      </c>
      <c r="BX165" s="117">
        <v>0</v>
      </c>
      <c r="BY165" s="81">
        <v>0</v>
      </c>
      <c r="BZ165" s="81">
        <v>0</v>
      </c>
      <c r="CA165" s="81">
        <v>0</v>
      </c>
      <c r="CB165" s="81">
        <v>-1</v>
      </c>
      <c r="CC165" s="117">
        <v>0</v>
      </c>
      <c r="CD165" s="79">
        <v>0</v>
      </c>
      <c r="CE165" s="79">
        <v>0</v>
      </c>
      <c r="CF165" s="83">
        <v>0</v>
      </c>
      <c r="CG165" s="291">
        <v>-1</v>
      </c>
      <c r="CI165" s="79" t="s">
        <v>363</v>
      </c>
      <c r="CM165" s="79" t="s">
        <v>374</v>
      </c>
      <c r="CO165" s="79" t="s">
        <v>419</v>
      </c>
      <c r="CP165" s="79" t="s">
        <v>466</v>
      </c>
      <c r="CQ165" s="83">
        <v>1</v>
      </c>
      <c r="CR165" s="84">
        <v>10.199999999999999</v>
      </c>
      <c r="CS165" s="84">
        <v>9</v>
      </c>
      <c r="CT165" s="83">
        <v>1</v>
      </c>
      <c r="CU165" s="291">
        <v>8</v>
      </c>
      <c r="CW165" s="1" t="s">
        <v>479</v>
      </c>
      <c r="CX165" s="1" t="s">
        <v>481</v>
      </c>
      <c r="CY165" s="1" t="s">
        <v>497</v>
      </c>
      <c r="CZ165" s="233"/>
    </row>
    <row r="166" spans="1:104" x14ac:dyDescent="0.25">
      <c r="A166" s="113" t="s">
        <v>192</v>
      </c>
      <c r="B166" s="291">
        <v>9</v>
      </c>
      <c r="C166" s="114" t="s">
        <v>336</v>
      </c>
      <c r="D166" s="114" t="s">
        <v>208</v>
      </c>
      <c r="E166" s="185">
        <f t="shared" si="1"/>
        <v>0</v>
      </c>
      <c r="F166" s="290">
        <v>7.1</v>
      </c>
      <c r="G166" s="290">
        <v>6.8</v>
      </c>
      <c r="H166" s="290">
        <v>6.7</v>
      </c>
      <c r="I166" s="290">
        <v>6.7</v>
      </c>
      <c r="J166" s="290">
        <v>9.4</v>
      </c>
      <c r="K166" s="290">
        <v>9.4</v>
      </c>
      <c r="L166" s="292">
        <v>9.4</v>
      </c>
      <c r="M166" s="290">
        <v>-1E-4</v>
      </c>
      <c r="N166" s="292">
        <v>13.5</v>
      </c>
      <c r="O166" s="290">
        <v>-1E-4</v>
      </c>
      <c r="P166" s="292">
        <v>11.69</v>
      </c>
      <c r="Q166" s="290">
        <v>-1E-4</v>
      </c>
      <c r="R166" s="292">
        <v>34.590000000000003</v>
      </c>
      <c r="S166" s="291">
        <v>11</v>
      </c>
      <c r="U166" s="290">
        <v>8.1999999999999993</v>
      </c>
      <c r="V166" s="290">
        <v>6.8</v>
      </c>
      <c r="W166" s="290">
        <v>7</v>
      </c>
      <c r="X166" s="290">
        <v>7.1</v>
      </c>
      <c r="Y166" s="290">
        <v>9.4</v>
      </c>
      <c r="Z166" s="290">
        <v>9.4</v>
      </c>
      <c r="AA166" s="292">
        <v>9.4</v>
      </c>
      <c r="AB166" s="290">
        <v>4.4000000000000004</v>
      </c>
      <c r="AC166" s="292">
        <v>14.1</v>
      </c>
      <c r="AD166" s="290">
        <v>-1E-4</v>
      </c>
      <c r="AE166" s="292">
        <v>11.69</v>
      </c>
      <c r="AF166" s="290">
        <v>-1E-4</v>
      </c>
      <c r="AG166" s="292">
        <v>39.590000000000003</v>
      </c>
      <c r="AI166" s="293">
        <v>74.180000000000007</v>
      </c>
      <c r="AJ166" s="291">
        <v>9</v>
      </c>
      <c r="AL166" s="290"/>
      <c r="AM166" s="290"/>
      <c r="AN166" s="290"/>
      <c r="AO166" s="290"/>
      <c r="AP166" s="290"/>
      <c r="AQ166" s="290"/>
      <c r="AR166" s="292"/>
      <c r="AS166" s="290"/>
      <c r="AT166" s="292"/>
      <c r="AU166" s="290"/>
      <c r="AV166" s="292"/>
      <c r="AW166" s="290"/>
      <c r="AX166" s="292"/>
      <c r="AZ166" s="292">
        <v>74.180000000000007</v>
      </c>
      <c r="BA166" s="291">
        <v>9</v>
      </c>
      <c r="BC166" s="291">
        <v>-1</v>
      </c>
      <c r="BE166" s="153">
        <v>22.9</v>
      </c>
      <c r="BF166" s="81">
        <v>0</v>
      </c>
      <c r="BG166" s="81">
        <v>13.5</v>
      </c>
      <c r="BH166" s="81">
        <v>-1</v>
      </c>
      <c r="BI166" s="117">
        <v>0</v>
      </c>
      <c r="BJ166" s="79">
        <v>11.7</v>
      </c>
      <c r="BK166" s="79">
        <v>0</v>
      </c>
      <c r="BL166" s="83">
        <v>0</v>
      </c>
      <c r="BM166" s="291">
        <v>-1</v>
      </c>
      <c r="BN166" s="117">
        <v>0</v>
      </c>
      <c r="BO166" s="81">
        <v>27.9</v>
      </c>
      <c r="BP166" s="81">
        <v>0</v>
      </c>
      <c r="BQ166" s="81">
        <v>14.3</v>
      </c>
      <c r="BR166" s="81">
        <v>-1</v>
      </c>
      <c r="BS166" s="117">
        <v>0</v>
      </c>
      <c r="BT166" s="79">
        <v>11.7</v>
      </c>
      <c r="BU166" s="79">
        <v>0</v>
      </c>
      <c r="BV166" s="83">
        <v>0</v>
      </c>
      <c r="BW166" s="291">
        <v>-1</v>
      </c>
      <c r="BX166" s="117">
        <v>0</v>
      </c>
      <c r="BY166" s="81">
        <v>0</v>
      </c>
      <c r="BZ166" s="81">
        <v>0</v>
      </c>
      <c r="CA166" s="81">
        <v>0</v>
      </c>
      <c r="CB166" s="81">
        <v>-1</v>
      </c>
      <c r="CC166" s="117">
        <v>0</v>
      </c>
      <c r="CD166" s="79">
        <v>0</v>
      </c>
      <c r="CE166" s="79">
        <v>0</v>
      </c>
      <c r="CF166" s="83">
        <v>0</v>
      </c>
      <c r="CG166" s="291">
        <v>-1</v>
      </c>
      <c r="CI166" s="79" t="s">
        <v>363</v>
      </c>
      <c r="CM166" s="79" t="s">
        <v>375</v>
      </c>
      <c r="CO166" s="79" t="s">
        <v>419</v>
      </c>
      <c r="CP166" s="79" t="s">
        <v>466</v>
      </c>
      <c r="CQ166" s="83">
        <v>1</v>
      </c>
      <c r="CR166" s="84">
        <v>10.199999999999999</v>
      </c>
      <c r="CS166" s="84">
        <v>8</v>
      </c>
      <c r="CT166" s="83">
        <v>1</v>
      </c>
      <c r="CU166" s="291">
        <v>9</v>
      </c>
      <c r="CW166" s="1" t="s">
        <v>479</v>
      </c>
      <c r="CX166" s="1" t="s">
        <v>481</v>
      </c>
      <c r="CY166" s="1" t="s">
        <v>497</v>
      </c>
      <c r="CZ166" s="233"/>
    </row>
    <row r="167" spans="1:104" x14ac:dyDescent="0.25">
      <c r="A167" s="113" t="s">
        <v>192</v>
      </c>
      <c r="B167" s="291">
        <v>10</v>
      </c>
      <c r="C167" s="114" t="s">
        <v>337</v>
      </c>
      <c r="D167" s="114" t="s">
        <v>208</v>
      </c>
      <c r="E167" s="185">
        <f t="shared" si="1"/>
        <v>0</v>
      </c>
      <c r="F167" s="290">
        <v>7</v>
      </c>
      <c r="G167" s="290">
        <v>7.4</v>
      </c>
      <c r="H167" s="290">
        <v>7.8</v>
      </c>
      <c r="I167" s="290">
        <v>7.1</v>
      </c>
      <c r="J167" s="290">
        <v>9.8000000000000007</v>
      </c>
      <c r="K167" s="290">
        <v>9.8000000000000007</v>
      </c>
      <c r="L167" s="292">
        <v>9.8000000000000007</v>
      </c>
      <c r="M167" s="290">
        <v>-1E-4</v>
      </c>
      <c r="N167" s="292">
        <v>14.5</v>
      </c>
      <c r="O167" s="290">
        <v>-1E-4</v>
      </c>
      <c r="P167" s="292">
        <v>12.05</v>
      </c>
      <c r="Q167" s="290">
        <v>-1E-4</v>
      </c>
      <c r="R167" s="292">
        <v>36.35</v>
      </c>
      <c r="S167" s="291">
        <v>9</v>
      </c>
      <c r="U167" s="290">
        <v>5.6</v>
      </c>
      <c r="V167" s="290">
        <v>5.8</v>
      </c>
      <c r="W167" s="290">
        <v>5.6</v>
      </c>
      <c r="X167" s="290">
        <v>5.9</v>
      </c>
      <c r="Y167" s="290">
        <v>9.4</v>
      </c>
      <c r="Z167" s="290">
        <v>9.4</v>
      </c>
      <c r="AA167" s="292">
        <v>9.4</v>
      </c>
      <c r="AB167" s="290">
        <v>4.7</v>
      </c>
      <c r="AC167" s="292">
        <v>11.4</v>
      </c>
      <c r="AD167" s="290">
        <v>-1E-4</v>
      </c>
      <c r="AE167" s="292">
        <v>11.94</v>
      </c>
      <c r="AF167" s="290">
        <v>-1E-4</v>
      </c>
      <c r="AG167" s="292">
        <v>37.44</v>
      </c>
      <c r="AI167" s="293">
        <v>73.790000000000006</v>
      </c>
      <c r="AJ167" s="291">
        <v>10</v>
      </c>
      <c r="AL167" s="290"/>
      <c r="AM167" s="290"/>
      <c r="AN167" s="290"/>
      <c r="AO167" s="290"/>
      <c r="AP167" s="290"/>
      <c r="AQ167" s="290"/>
      <c r="AR167" s="292"/>
      <c r="AS167" s="290"/>
      <c r="AT167" s="292"/>
      <c r="AU167" s="290"/>
      <c r="AV167" s="292"/>
      <c r="AW167" s="290"/>
      <c r="AX167" s="292"/>
      <c r="AZ167" s="292">
        <v>73.790000000000006</v>
      </c>
      <c r="BA167" s="291">
        <v>10</v>
      </c>
      <c r="BC167" s="291">
        <v>-1</v>
      </c>
      <c r="BE167" s="153">
        <v>24.3</v>
      </c>
      <c r="BF167" s="81">
        <v>0</v>
      </c>
      <c r="BG167" s="81">
        <v>14.5</v>
      </c>
      <c r="BH167" s="81">
        <v>-1</v>
      </c>
      <c r="BI167" s="117">
        <v>0</v>
      </c>
      <c r="BJ167" s="79">
        <v>12.1</v>
      </c>
      <c r="BK167" s="79">
        <v>0</v>
      </c>
      <c r="BL167" s="83">
        <v>0</v>
      </c>
      <c r="BM167" s="291">
        <v>-1</v>
      </c>
      <c r="BN167" s="117">
        <v>0</v>
      </c>
      <c r="BO167" s="81">
        <v>25.5</v>
      </c>
      <c r="BP167" s="81">
        <v>0</v>
      </c>
      <c r="BQ167" s="81">
        <v>11.6</v>
      </c>
      <c r="BR167" s="81">
        <v>-1</v>
      </c>
      <c r="BS167" s="117">
        <v>0</v>
      </c>
      <c r="BT167" s="79">
        <v>11.9</v>
      </c>
      <c r="BU167" s="79">
        <v>0</v>
      </c>
      <c r="BV167" s="83">
        <v>0</v>
      </c>
      <c r="BW167" s="291">
        <v>-1</v>
      </c>
      <c r="BX167" s="117">
        <v>0</v>
      </c>
      <c r="BY167" s="81">
        <v>0</v>
      </c>
      <c r="BZ167" s="81">
        <v>0</v>
      </c>
      <c r="CA167" s="81">
        <v>0</v>
      </c>
      <c r="CB167" s="81">
        <v>-1</v>
      </c>
      <c r="CC167" s="117">
        <v>0</v>
      </c>
      <c r="CD167" s="79">
        <v>0</v>
      </c>
      <c r="CE167" s="79">
        <v>0</v>
      </c>
      <c r="CF167" s="83">
        <v>0</v>
      </c>
      <c r="CG167" s="291">
        <v>-1</v>
      </c>
      <c r="CI167" s="79" t="s">
        <v>363</v>
      </c>
      <c r="CM167" s="79" t="s">
        <v>375</v>
      </c>
      <c r="CO167" s="79" t="s">
        <v>419</v>
      </c>
      <c r="CP167" s="79" t="s">
        <v>466</v>
      </c>
      <c r="CQ167" s="83">
        <v>1</v>
      </c>
      <c r="CR167" s="84">
        <v>10.199999999999999</v>
      </c>
      <c r="CS167" s="84">
        <v>10</v>
      </c>
      <c r="CT167" s="83">
        <v>1</v>
      </c>
      <c r="CU167" s="291">
        <v>10</v>
      </c>
      <c r="CW167" s="1" t="s">
        <v>479</v>
      </c>
      <c r="CX167" s="1" t="s">
        <v>481</v>
      </c>
      <c r="CY167" s="1" t="s">
        <v>497</v>
      </c>
      <c r="CZ167" s="233"/>
    </row>
    <row r="168" spans="1:104" x14ac:dyDescent="0.25">
      <c r="A168" s="113" t="s">
        <v>192</v>
      </c>
      <c r="B168" s="291">
        <v>11</v>
      </c>
      <c r="C168" s="114" t="s">
        <v>338</v>
      </c>
      <c r="D168" s="114" t="s">
        <v>273</v>
      </c>
      <c r="E168" s="185">
        <f t="shared" si="1"/>
        <v>0</v>
      </c>
      <c r="F168" s="290">
        <v>6.8</v>
      </c>
      <c r="G168" s="290">
        <v>7.2</v>
      </c>
      <c r="H168" s="290">
        <v>6.6</v>
      </c>
      <c r="I168" s="290">
        <v>7.1</v>
      </c>
      <c r="J168" s="290">
        <v>9.6999999999999993</v>
      </c>
      <c r="K168" s="290">
        <v>9.6999999999999993</v>
      </c>
      <c r="L168" s="292">
        <v>9.6999999999999993</v>
      </c>
      <c r="M168" s="290">
        <v>-1E-4</v>
      </c>
      <c r="N168" s="292">
        <v>13.9</v>
      </c>
      <c r="O168" s="290">
        <v>-1E-4</v>
      </c>
      <c r="P168" s="292">
        <v>11.23</v>
      </c>
      <c r="Q168" s="290">
        <v>-1E-4</v>
      </c>
      <c r="R168" s="292">
        <v>34.83</v>
      </c>
      <c r="S168" s="291">
        <v>10</v>
      </c>
      <c r="U168" s="290">
        <v>6.5</v>
      </c>
      <c r="V168" s="290">
        <v>6.8</v>
      </c>
      <c r="W168" s="290">
        <v>6.5</v>
      </c>
      <c r="X168" s="290">
        <v>6.6</v>
      </c>
      <c r="Y168" s="290">
        <v>9.5</v>
      </c>
      <c r="Z168" s="290">
        <v>9.5</v>
      </c>
      <c r="AA168" s="292">
        <v>9.5</v>
      </c>
      <c r="AB168" s="290">
        <v>5.6</v>
      </c>
      <c r="AC168" s="292">
        <v>13.1</v>
      </c>
      <c r="AD168" s="290">
        <v>-1E-4</v>
      </c>
      <c r="AE168" s="292">
        <v>10.58</v>
      </c>
      <c r="AF168" s="290">
        <v>-1E-4</v>
      </c>
      <c r="AG168" s="292">
        <v>38.78</v>
      </c>
      <c r="AI168" s="293">
        <v>73.61</v>
      </c>
      <c r="AJ168" s="291">
        <v>11</v>
      </c>
      <c r="AL168" s="290"/>
      <c r="AM168" s="290"/>
      <c r="AN168" s="290"/>
      <c r="AO168" s="290"/>
      <c r="AP168" s="290"/>
      <c r="AQ168" s="290"/>
      <c r="AR168" s="292"/>
      <c r="AS168" s="290"/>
      <c r="AT168" s="292"/>
      <c r="AU168" s="290"/>
      <c r="AV168" s="292"/>
      <c r="AW168" s="290"/>
      <c r="AX168" s="292"/>
      <c r="AZ168" s="292">
        <v>73.61</v>
      </c>
      <c r="BA168" s="291">
        <v>11</v>
      </c>
      <c r="BC168" s="291">
        <v>-1</v>
      </c>
      <c r="BE168" s="153">
        <v>23.6</v>
      </c>
      <c r="BF168" s="81">
        <v>0</v>
      </c>
      <c r="BG168" s="81">
        <v>13.9</v>
      </c>
      <c r="BH168" s="81">
        <v>-1</v>
      </c>
      <c r="BI168" s="117">
        <v>0</v>
      </c>
      <c r="BJ168" s="79">
        <v>11.2</v>
      </c>
      <c r="BK168" s="79">
        <v>0</v>
      </c>
      <c r="BL168" s="83">
        <v>0</v>
      </c>
      <c r="BM168" s="291">
        <v>-1</v>
      </c>
      <c r="BN168" s="117">
        <v>0</v>
      </c>
      <c r="BO168" s="81">
        <v>28.2</v>
      </c>
      <c r="BP168" s="81">
        <v>0</v>
      </c>
      <c r="BQ168" s="81">
        <v>13.1</v>
      </c>
      <c r="BR168" s="81">
        <v>-1</v>
      </c>
      <c r="BS168" s="117">
        <v>0</v>
      </c>
      <c r="BT168" s="79">
        <v>10.6</v>
      </c>
      <c r="BU168" s="79">
        <v>0</v>
      </c>
      <c r="BV168" s="83">
        <v>0</v>
      </c>
      <c r="BW168" s="291">
        <v>-1</v>
      </c>
      <c r="BX168" s="117">
        <v>0</v>
      </c>
      <c r="BY168" s="81">
        <v>0</v>
      </c>
      <c r="BZ168" s="81">
        <v>0</v>
      </c>
      <c r="CA168" s="81">
        <v>0</v>
      </c>
      <c r="CB168" s="81">
        <v>-1</v>
      </c>
      <c r="CC168" s="117">
        <v>0</v>
      </c>
      <c r="CD168" s="79">
        <v>0</v>
      </c>
      <c r="CE168" s="79">
        <v>0</v>
      </c>
      <c r="CF168" s="83">
        <v>0</v>
      </c>
      <c r="CG168" s="291">
        <v>-1</v>
      </c>
      <c r="CI168" s="79" t="s">
        <v>363</v>
      </c>
      <c r="CM168" s="79" t="s">
        <v>374</v>
      </c>
      <c r="CO168" s="79" t="s">
        <v>419</v>
      </c>
      <c r="CP168" s="79" t="s">
        <v>466</v>
      </c>
      <c r="CQ168" s="83">
        <v>1</v>
      </c>
      <c r="CR168" s="84">
        <v>10.199999999999999</v>
      </c>
      <c r="CS168" s="84">
        <v>2</v>
      </c>
      <c r="CT168" s="83">
        <v>1</v>
      </c>
      <c r="CU168" s="291">
        <v>11</v>
      </c>
      <c r="CW168" s="1" t="s">
        <v>479</v>
      </c>
      <c r="CX168" s="1" t="s">
        <v>481</v>
      </c>
      <c r="CY168" s="1" t="s">
        <v>497</v>
      </c>
      <c r="CZ168" s="233"/>
    </row>
    <row r="169" spans="1:104" x14ac:dyDescent="0.25">
      <c r="A169" s="113" t="s">
        <v>192</v>
      </c>
      <c r="B169" s="291">
        <v>-1E-4</v>
      </c>
      <c r="C169" s="114" t="s">
        <v>339</v>
      </c>
      <c r="D169" s="114" t="s">
        <v>203</v>
      </c>
      <c r="E169" s="185">
        <f t="shared" si="1"/>
        <v>0</v>
      </c>
      <c r="F169" s="290">
        <v>-1E-4</v>
      </c>
      <c r="G169" s="290">
        <v>-1E-4</v>
      </c>
      <c r="H169" s="290">
        <v>-1E-4</v>
      </c>
      <c r="I169" s="290">
        <v>-1E-4</v>
      </c>
      <c r="J169" s="290">
        <v>-1E-4</v>
      </c>
      <c r="K169" s="290">
        <v>-1E-4</v>
      </c>
      <c r="L169" s="292">
        <v>-1E-4</v>
      </c>
      <c r="M169" s="290">
        <v>-1E-4</v>
      </c>
      <c r="N169" s="292">
        <v>-1E-4</v>
      </c>
      <c r="O169" s="290">
        <v>-1E-4</v>
      </c>
      <c r="P169" s="292">
        <v>-1E-4</v>
      </c>
      <c r="Q169" s="290">
        <v>-1E-4</v>
      </c>
      <c r="R169" s="292">
        <v>-1E-4</v>
      </c>
      <c r="S169" s="291">
        <v>-1E-4</v>
      </c>
      <c r="U169" s="290">
        <v>-1E-4</v>
      </c>
      <c r="V169" s="290">
        <v>-1E-4</v>
      </c>
      <c r="W169" s="290">
        <v>-1E-4</v>
      </c>
      <c r="X169" s="290">
        <v>-1E-4</v>
      </c>
      <c r="Y169" s="290">
        <v>-1E-4</v>
      </c>
      <c r="Z169" s="290">
        <v>-1E-4</v>
      </c>
      <c r="AA169" s="292">
        <v>-1E-4</v>
      </c>
      <c r="AB169" s="290">
        <v>-1E-4</v>
      </c>
      <c r="AC169" s="292">
        <v>-1E-4</v>
      </c>
      <c r="AD169" s="290">
        <v>-1E-4</v>
      </c>
      <c r="AE169" s="292">
        <v>-1E-4</v>
      </c>
      <c r="AF169" s="290">
        <v>-1E-4</v>
      </c>
      <c r="AG169" s="292">
        <v>-1E-4</v>
      </c>
      <c r="AI169" s="293">
        <v>-1E-4</v>
      </c>
      <c r="AJ169" s="291">
        <v>-1E-4</v>
      </c>
      <c r="AL169" s="290"/>
      <c r="AM169" s="290"/>
      <c r="AN169" s="290"/>
      <c r="AO169" s="290"/>
      <c r="AP169" s="290"/>
      <c r="AQ169" s="290"/>
      <c r="AR169" s="292"/>
      <c r="AS169" s="290"/>
      <c r="AT169" s="292"/>
      <c r="AU169" s="290"/>
      <c r="AV169" s="292"/>
      <c r="AW169" s="290"/>
      <c r="AX169" s="292"/>
      <c r="AZ169" s="292">
        <v>-1E-4</v>
      </c>
      <c r="BA169" s="291">
        <v>-1E-4</v>
      </c>
      <c r="BC169" s="291">
        <v>-1</v>
      </c>
      <c r="BE169" s="153">
        <v>0</v>
      </c>
      <c r="BF169" s="81">
        <v>0</v>
      </c>
      <c r="BG169" s="81">
        <v>0</v>
      </c>
      <c r="BH169" s="81">
        <v>-1</v>
      </c>
      <c r="BI169" s="117">
        <v>0</v>
      </c>
      <c r="BJ169" s="79">
        <v>0</v>
      </c>
      <c r="BK169" s="79">
        <v>0</v>
      </c>
      <c r="BL169" s="83">
        <v>0</v>
      </c>
      <c r="BM169" s="291">
        <v>-1</v>
      </c>
      <c r="BN169" s="117">
        <v>0</v>
      </c>
      <c r="BO169" s="81">
        <v>0</v>
      </c>
      <c r="BP169" s="81">
        <v>0</v>
      </c>
      <c r="BQ169" s="81">
        <v>0</v>
      </c>
      <c r="BR169" s="81">
        <v>-1</v>
      </c>
      <c r="BS169" s="117">
        <v>0</v>
      </c>
      <c r="BT169" s="79">
        <v>0</v>
      </c>
      <c r="BU169" s="79">
        <v>0</v>
      </c>
      <c r="BV169" s="83">
        <v>0</v>
      </c>
      <c r="BW169" s="291">
        <v>-1</v>
      </c>
      <c r="BX169" s="117">
        <v>0</v>
      </c>
      <c r="BY169" s="81">
        <v>0</v>
      </c>
      <c r="BZ169" s="81">
        <v>0</v>
      </c>
      <c r="CA169" s="81">
        <v>0</v>
      </c>
      <c r="CB169" s="81">
        <v>-1</v>
      </c>
      <c r="CC169" s="117">
        <v>0</v>
      </c>
      <c r="CD169" s="79">
        <v>0</v>
      </c>
      <c r="CE169" s="79">
        <v>0</v>
      </c>
      <c r="CF169" s="83">
        <v>0</v>
      </c>
      <c r="CG169" s="291">
        <v>-1</v>
      </c>
      <c r="CK169" s="79" t="s">
        <v>369</v>
      </c>
      <c r="CM169" s="79" t="s">
        <v>373</v>
      </c>
      <c r="CO169" s="79" t="s">
        <v>419</v>
      </c>
      <c r="CP169" s="79" t="s">
        <v>466</v>
      </c>
      <c r="CQ169" s="83">
        <v>1</v>
      </c>
      <c r="CR169" s="84">
        <v>9</v>
      </c>
      <c r="CS169" s="84">
        <v>12</v>
      </c>
      <c r="CT169" s="83">
        <v>0</v>
      </c>
      <c r="CU169" s="291">
        <v>-1</v>
      </c>
      <c r="CW169" s="1" t="s">
        <v>479</v>
      </c>
      <c r="CX169" s="1" t="s">
        <v>481</v>
      </c>
      <c r="CY169" s="1" t="s">
        <v>497</v>
      </c>
      <c r="CZ169" s="233"/>
    </row>
    <row r="170" spans="1:104" x14ac:dyDescent="0.25">
      <c r="B170" s="291"/>
      <c r="F170" s="290"/>
      <c r="G170" s="290"/>
      <c r="H170" s="290"/>
      <c r="I170" s="290"/>
      <c r="J170" s="290"/>
      <c r="K170" s="290"/>
      <c r="L170" s="292"/>
      <c r="M170" s="290"/>
      <c r="N170" s="292"/>
      <c r="O170" s="290"/>
      <c r="P170" s="292"/>
      <c r="Q170" s="290"/>
      <c r="R170" s="292"/>
      <c r="S170" s="291"/>
      <c r="U170" s="290"/>
      <c r="V170" s="290"/>
      <c r="W170" s="290"/>
      <c r="X170" s="290"/>
      <c r="Y170" s="290"/>
      <c r="Z170" s="290"/>
      <c r="AA170" s="292"/>
      <c r="AB170" s="290"/>
      <c r="AC170" s="292"/>
      <c r="AD170" s="290"/>
      <c r="AE170" s="292"/>
      <c r="AF170" s="290"/>
      <c r="AG170" s="292"/>
      <c r="AI170" s="293"/>
      <c r="AJ170" s="291"/>
      <c r="AL170" s="290"/>
      <c r="AM170" s="290"/>
      <c r="AN170" s="290"/>
      <c r="AO170" s="290"/>
      <c r="AP170" s="290"/>
      <c r="AQ170" s="290"/>
      <c r="AR170" s="292"/>
      <c r="AS170" s="290"/>
      <c r="AT170" s="292"/>
      <c r="AU170" s="290"/>
      <c r="AV170" s="292"/>
      <c r="AW170" s="290"/>
      <c r="AX170" s="292"/>
      <c r="AZ170" s="292"/>
      <c r="BA170" s="291"/>
      <c r="BC170" s="291"/>
      <c r="BM170" s="291"/>
      <c r="BW170" s="291"/>
      <c r="CG170" s="291"/>
      <c r="CU170" s="291"/>
      <c r="CZ170" s="233"/>
    </row>
    <row r="171" spans="1:104" s="341" customFormat="1" x14ac:dyDescent="0.25">
      <c r="A171" s="333" t="s">
        <v>193</v>
      </c>
      <c r="B171" s="334">
        <v>1</v>
      </c>
      <c r="C171" s="335" t="s">
        <v>340</v>
      </c>
      <c r="D171" s="335" t="s">
        <v>208</v>
      </c>
      <c r="E171" s="336">
        <f t="shared" ref="E171:E242" si="2">IFERROR(IF($B171&gt;0,VLOOKUP($B171,PosnPointsTRA,2,FALSE),0),0)</f>
        <v>8</v>
      </c>
      <c r="F171" s="337">
        <v>7</v>
      </c>
      <c r="G171" s="337">
        <v>7</v>
      </c>
      <c r="H171" s="337">
        <v>7.2</v>
      </c>
      <c r="I171" s="337">
        <v>7.6</v>
      </c>
      <c r="J171" s="337">
        <v>9.5</v>
      </c>
      <c r="K171" s="337">
        <v>9.5</v>
      </c>
      <c r="L171" s="338">
        <v>9.5</v>
      </c>
      <c r="M171" s="337">
        <v>-1E-4</v>
      </c>
      <c r="N171" s="338">
        <v>14.2</v>
      </c>
      <c r="O171" s="337">
        <v>-1E-4</v>
      </c>
      <c r="P171" s="338">
        <v>9.2200000000000006</v>
      </c>
      <c r="Q171" s="337">
        <v>-1E-4</v>
      </c>
      <c r="R171" s="338">
        <v>32.92</v>
      </c>
      <c r="S171" s="334">
        <v>1</v>
      </c>
      <c r="T171" s="339"/>
      <c r="U171" s="337">
        <v>7.3</v>
      </c>
      <c r="V171" s="337">
        <v>6.9</v>
      </c>
      <c r="W171" s="337">
        <v>7.3</v>
      </c>
      <c r="X171" s="337">
        <v>7.5</v>
      </c>
      <c r="Y171" s="337">
        <v>9.5</v>
      </c>
      <c r="Z171" s="337">
        <v>9.5</v>
      </c>
      <c r="AA171" s="338">
        <v>9.5</v>
      </c>
      <c r="AB171" s="337">
        <v>3.8</v>
      </c>
      <c r="AC171" s="338">
        <v>14.6</v>
      </c>
      <c r="AD171" s="337">
        <v>-1E-4</v>
      </c>
      <c r="AE171" s="338">
        <v>8.94</v>
      </c>
      <c r="AF171" s="337">
        <v>-1E-4</v>
      </c>
      <c r="AG171" s="338">
        <v>36.840000000000003</v>
      </c>
      <c r="AH171" s="339"/>
      <c r="AI171" s="340">
        <v>69.760000000000005</v>
      </c>
      <c r="AJ171" s="334">
        <v>1</v>
      </c>
      <c r="AL171" s="337"/>
      <c r="AM171" s="337"/>
      <c r="AN171" s="337"/>
      <c r="AO171" s="337"/>
      <c r="AP171" s="337"/>
      <c r="AQ171" s="337"/>
      <c r="AR171" s="338"/>
      <c r="AS171" s="337"/>
      <c r="AT171" s="338"/>
      <c r="AU171" s="337"/>
      <c r="AV171" s="338"/>
      <c r="AW171" s="337"/>
      <c r="AX171" s="338"/>
      <c r="AZ171" s="338">
        <v>69.760000000000005</v>
      </c>
      <c r="BA171" s="334">
        <v>1</v>
      </c>
      <c r="BC171" s="334">
        <v>-1</v>
      </c>
      <c r="BD171" s="342"/>
      <c r="BE171" s="343">
        <v>23.7</v>
      </c>
      <c r="BF171" s="343">
        <v>0</v>
      </c>
      <c r="BG171" s="343">
        <v>14.2</v>
      </c>
      <c r="BH171" s="343">
        <v>-1</v>
      </c>
      <c r="BI171" s="344">
        <v>0</v>
      </c>
      <c r="BJ171" s="341">
        <v>9.1999999999999993</v>
      </c>
      <c r="BK171" s="341">
        <v>0</v>
      </c>
      <c r="BL171" s="342">
        <v>0</v>
      </c>
      <c r="BM171" s="334">
        <v>-1</v>
      </c>
      <c r="BN171" s="344">
        <v>0</v>
      </c>
      <c r="BO171" s="343">
        <v>27.9</v>
      </c>
      <c r="BP171" s="343">
        <v>0</v>
      </c>
      <c r="BQ171" s="343">
        <v>14.6</v>
      </c>
      <c r="BR171" s="343">
        <v>-1</v>
      </c>
      <c r="BS171" s="344">
        <v>0</v>
      </c>
      <c r="BT171" s="341">
        <v>8.9</v>
      </c>
      <c r="BU171" s="341">
        <v>0</v>
      </c>
      <c r="BV171" s="342">
        <v>0</v>
      </c>
      <c r="BW171" s="334">
        <v>-1</v>
      </c>
      <c r="BX171" s="344">
        <v>0</v>
      </c>
      <c r="BY171" s="343">
        <v>0</v>
      </c>
      <c r="BZ171" s="343">
        <v>0</v>
      </c>
      <c r="CA171" s="343">
        <v>0</v>
      </c>
      <c r="CB171" s="343">
        <v>-1</v>
      </c>
      <c r="CC171" s="344">
        <v>0</v>
      </c>
      <c r="CD171" s="341">
        <v>0</v>
      </c>
      <c r="CE171" s="341">
        <v>0</v>
      </c>
      <c r="CF171" s="342">
        <v>0</v>
      </c>
      <c r="CG171" s="334">
        <v>-1</v>
      </c>
      <c r="CI171" s="341" t="s">
        <v>363</v>
      </c>
      <c r="CM171" s="341" t="s">
        <v>208</v>
      </c>
      <c r="CO171" s="341" t="s">
        <v>420</v>
      </c>
      <c r="CP171" s="341" t="s">
        <v>467</v>
      </c>
      <c r="CQ171" s="342">
        <v>1</v>
      </c>
      <c r="CR171" s="345">
        <v>13.5</v>
      </c>
      <c r="CS171" s="345">
        <v>1</v>
      </c>
      <c r="CT171" s="342">
        <v>1</v>
      </c>
      <c r="CU171" s="334">
        <v>1</v>
      </c>
      <c r="CV171" s="346"/>
      <c r="CW171" s="346" t="s">
        <v>479</v>
      </c>
      <c r="CX171" s="346" t="s">
        <v>489</v>
      </c>
      <c r="CY171" s="346" t="s">
        <v>497</v>
      </c>
      <c r="CZ171" s="347"/>
    </row>
    <row r="172" spans="1:104" x14ac:dyDescent="0.25">
      <c r="B172" s="291"/>
      <c r="F172" s="290"/>
      <c r="G172" s="290"/>
      <c r="H172" s="290"/>
      <c r="I172" s="290"/>
      <c r="J172" s="290"/>
      <c r="K172" s="290"/>
      <c r="L172" s="292"/>
      <c r="M172" s="290"/>
      <c r="N172" s="292"/>
      <c r="O172" s="290"/>
      <c r="P172" s="292"/>
      <c r="Q172" s="290"/>
      <c r="R172" s="292"/>
      <c r="S172" s="291"/>
      <c r="U172" s="290"/>
      <c r="V172" s="290"/>
      <c r="W172" s="290"/>
      <c r="X172" s="290"/>
      <c r="Y172" s="290"/>
      <c r="Z172" s="290"/>
      <c r="AA172" s="292"/>
      <c r="AB172" s="290"/>
      <c r="AC172" s="292"/>
      <c r="AD172" s="290"/>
      <c r="AE172" s="292"/>
      <c r="AF172" s="290"/>
      <c r="AG172" s="292"/>
      <c r="AI172" s="293"/>
      <c r="AJ172" s="291"/>
      <c r="AL172" s="290"/>
      <c r="AM172" s="290"/>
      <c r="AN172" s="290"/>
      <c r="AO172" s="290"/>
      <c r="AP172" s="290"/>
      <c r="AQ172" s="290"/>
      <c r="AR172" s="292"/>
      <c r="AS172" s="290"/>
      <c r="AT172" s="292"/>
      <c r="AU172" s="290"/>
      <c r="AV172" s="292"/>
      <c r="AW172" s="290"/>
      <c r="AX172" s="292"/>
      <c r="AZ172" s="292"/>
      <c r="BA172" s="291"/>
      <c r="BC172" s="291"/>
      <c r="BM172" s="291"/>
      <c r="BW172" s="291"/>
      <c r="CG172" s="291"/>
      <c r="CU172" s="291"/>
      <c r="CZ172" s="233"/>
    </row>
    <row r="173" spans="1:104" s="341" customFormat="1" x14ac:dyDescent="0.25">
      <c r="A173" s="333" t="s">
        <v>194</v>
      </c>
      <c r="B173" s="334">
        <v>1</v>
      </c>
      <c r="C173" s="335" t="s">
        <v>341</v>
      </c>
      <c r="D173" s="335" t="s">
        <v>248</v>
      </c>
      <c r="E173" s="336">
        <f t="shared" si="2"/>
        <v>8</v>
      </c>
      <c r="F173" s="337">
        <v>7.5</v>
      </c>
      <c r="G173" s="337">
        <v>7.5</v>
      </c>
      <c r="H173" s="337">
        <v>7.7</v>
      </c>
      <c r="I173" s="337">
        <v>7</v>
      </c>
      <c r="J173" s="337">
        <v>9.1999999999999993</v>
      </c>
      <c r="K173" s="337">
        <v>9.1999999999999993</v>
      </c>
      <c r="L173" s="338">
        <v>9.1999999999999993</v>
      </c>
      <c r="M173" s="337">
        <v>-1E-4</v>
      </c>
      <c r="N173" s="338">
        <v>15</v>
      </c>
      <c r="O173" s="337">
        <v>-1E-4</v>
      </c>
      <c r="P173" s="338">
        <v>11.4</v>
      </c>
      <c r="Q173" s="337">
        <v>-1E-4</v>
      </c>
      <c r="R173" s="338">
        <v>35.6</v>
      </c>
      <c r="S173" s="334">
        <v>1</v>
      </c>
      <c r="T173" s="339"/>
      <c r="U173" s="337">
        <v>7</v>
      </c>
      <c r="V173" s="337">
        <v>7</v>
      </c>
      <c r="W173" s="337">
        <v>6.4</v>
      </c>
      <c r="X173" s="337">
        <v>6.6</v>
      </c>
      <c r="Y173" s="337">
        <v>8.9</v>
      </c>
      <c r="Z173" s="337">
        <v>8.9</v>
      </c>
      <c r="AA173" s="338">
        <v>8.9</v>
      </c>
      <c r="AB173" s="337">
        <v>6.6</v>
      </c>
      <c r="AC173" s="338">
        <v>13.6</v>
      </c>
      <c r="AD173" s="337">
        <v>-1E-4</v>
      </c>
      <c r="AE173" s="338">
        <v>11.36</v>
      </c>
      <c r="AF173" s="337">
        <v>-1E-4</v>
      </c>
      <c r="AG173" s="338">
        <v>40.46</v>
      </c>
      <c r="AH173" s="339"/>
      <c r="AI173" s="340">
        <v>76.06</v>
      </c>
      <c r="AJ173" s="334">
        <v>1</v>
      </c>
      <c r="AL173" s="337"/>
      <c r="AM173" s="337"/>
      <c r="AN173" s="337"/>
      <c r="AO173" s="337"/>
      <c r="AP173" s="337"/>
      <c r="AQ173" s="337"/>
      <c r="AR173" s="338"/>
      <c r="AS173" s="337"/>
      <c r="AT173" s="338"/>
      <c r="AU173" s="337"/>
      <c r="AV173" s="338"/>
      <c r="AW173" s="337"/>
      <c r="AX173" s="338"/>
      <c r="AZ173" s="338">
        <v>76.06</v>
      </c>
      <c r="BA173" s="334">
        <v>1</v>
      </c>
      <c r="BC173" s="334">
        <v>-1</v>
      </c>
      <c r="BD173" s="342"/>
      <c r="BE173" s="343">
        <v>24.2</v>
      </c>
      <c r="BF173" s="343">
        <v>0</v>
      </c>
      <c r="BG173" s="343">
        <v>14.9</v>
      </c>
      <c r="BH173" s="343">
        <v>-1</v>
      </c>
      <c r="BI173" s="344">
        <v>0</v>
      </c>
      <c r="BJ173" s="341">
        <v>11.4</v>
      </c>
      <c r="BK173" s="341">
        <v>0</v>
      </c>
      <c r="BL173" s="342">
        <v>0</v>
      </c>
      <c r="BM173" s="334">
        <v>-1</v>
      </c>
      <c r="BN173" s="344">
        <v>0</v>
      </c>
      <c r="BO173" s="343">
        <v>29.1</v>
      </c>
      <c r="BP173" s="343">
        <v>0</v>
      </c>
      <c r="BQ173" s="343">
        <v>13.5</v>
      </c>
      <c r="BR173" s="343">
        <v>-1</v>
      </c>
      <c r="BS173" s="344">
        <v>0</v>
      </c>
      <c r="BT173" s="341">
        <v>11.4</v>
      </c>
      <c r="BU173" s="341">
        <v>0</v>
      </c>
      <c r="BV173" s="342">
        <v>0</v>
      </c>
      <c r="BW173" s="334">
        <v>-1</v>
      </c>
      <c r="BX173" s="344">
        <v>0</v>
      </c>
      <c r="BY173" s="343">
        <v>0</v>
      </c>
      <c r="BZ173" s="343">
        <v>0</v>
      </c>
      <c r="CA173" s="343">
        <v>0</v>
      </c>
      <c r="CB173" s="343">
        <v>-1</v>
      </c>
      <c r="CC173" s="344">
        <v>0</v>
      </c>
      <c r="CD173" s="341">
        <v>0</v>
      </c>
      <c r="CE173" s="341">
        <v>0</v>
      </c>
      <c r="CF173" s="342">
        <v>0</v>
      </c>
      <c r="CG173" s="334">
        <v>-1</v>
      </c>
      <c r="CI173" s="341" t="s">
        <v>363</v>
      </c>
      <c r="CM173" s="341" t="s">
        <v>248</v>
      </c>
      <c r="CO173" s="341" t="s">
        <v>421</v>
      </c>
      <c r="CP173" s="341" t="s">
        <v>468</v>
      </c>
      <c r="CQ173" s="342">
        <v>1</v>
      </c>
      <c r="CR173" s="345">
        <v>9</v>
      </c>
      <c r="CS173" s="345">
        <v>1</v>
      </c>
      <c r="CT173" s="342">
        <v>1</v>
      </c>
      <c r="CU173" s="334">
        <v>1</v>
      </c>
      <c r="CV173" s="346"/>
      <c r="CW173" s="346" t="s">
        <v>476</v>
      </c>
      <c r="CX173" s="346" t="s">
        <v>486</v>
      </c>
      <c r="CY173" s="346" t="s">
        <v>498</v>
      </c>
      <c r="CZ173" s="347"/>
    </row>
    <row r="174" spans="1:104" x14ac:dyDescent="0.25">
      <c r="B174" s="291"/>
      <c r="F174" s="290"/>
      <c r="G174" s="290"/>
      <c r="H174" s="290"/>
      <c r="I174" s="290"/>
      <c r="J174" s="290"/>
      <c r="K174" s="290"/>
      <c r="L174" s="292"/>
      <c r="M174" s="290"/>
      <c r="N174" s="292"/>
      <c r="O174" s="290"/>
      <c r="P174" s="292"/>
      <c r="Q174" s="290"/>
      <c r="R174" s="292"/>
      <c r="S174" s="291"/>
      <c r="U174" s="290"/>
      <c r="V174" s="290"/>
      <c r="W174" s="290"/>
      <c r="X174" s="290"/>
      <c r="Y174" s="290"/>
      <c r="Z174" s="290"/>
      <c r="AA174" s="292"/>
      <c r="AB174" s="290"/>
      <c r="AC174" s="292"/>
      <c r="AD174" s="290"/>
      <c r="AE174" s="292"/>
      <c r="AF174" s="290"/>
      <c r="AG174" s="292"/>
      <c r="AI174" s="293"/>
      <c r="AJ174" s="291"/>
      <c r="AL174" s="290"/>
      <c r="AM174" s="290"/>
      <c r="AN174" s="290"/>
      <c r="AO174" s="290"/>
      <c r="AP174" s="290"/>
      <c r="AQ174" s="290"/>
      <c r="AR174" s="292"/>
      <c r="AS174" s="290"/>
      <c r="AT174" s="292"/>
      <c r="AU174" s="290"/>
      <c r="AV174" s="292"/>
      <c r="AW174" s="290"/>
      <c r="AX174" s="292"/>
      <c r="AZ174" s="292"/>
      <c r="BA174" s="291"/>
      <c r="BC174" s="291"/>
      <c r="BM174" s="291"/>
      <c r="BW174" s="291"/>
      <c r="CG174" s="291"/>
      <c r="CU174" s="291"/>
      <c r="CZ174" s="233"/>
    </row>
    <row r="175" spans="1:104" s="341" customFormat="1" x14ac:dyDescent="0.25">
      <c r="A175" s="333" t="s">
        <v>195</v>
      </c>
      <c r="B175" s="334">
        <v>1</v>
      </c>
      <c r="C175" s="335" t="s">
        <v>342</v>
      </c>
      <c r="D175" s="335" t="s">
        <v>205</v>
      </c>
      <c r="E175" s="336">
        <f t="shared" si="2"/>
        <v>8</v>
      </c>
      <c r="F175" s="337">
        <v>8</v>
      </c>
      <c r="G175" s="337">
        <v>8.1999999999999993</v>
      </c>
      <c r="H175" s="337">
        <v>8</v>
      </c>
      <c r="I175" s="337">
        <v>8.5</v>
      </c>
      <c r="J175" s="337">
        <v>9.6999999999999993</v>
      </c>
      <c r="K175" s="337">
        <v>9.6999999999999993</v>
      </c>
      <c r="L175" s="338">
        <v>9.6999999999999993</v>
      </c>
      <c r="M175" s="337">
        <v>-1E-4</v>
      </c>
      <c r="N175" s="338">
        <v>16.2</v>
      </c>
      <c r="O175" s="337">
        <v>-1E-4</v>
      </c>
      <c r="P175" s="338">
        <v>13.7</v>
      </c>
      <c r="Q175" s="337">
        <v>-1E-4</v>
      </c>
      <c r="R175" s="338">
        <v>39.6</v>
      </c>
      <c r="S175" s="334">
        <v>1</v>
      </c>
      <c r="T175" s="339"/>
      <c r="U175" s="337">
        <v>8.3000000000000007</v>
      </c>
      <c r="V175" s="337">
        <v>8.6</v>
      </c>
      <c r="W175" s="337">
        <v>8.1</v>
      </c>
      <c r="X175" s="337">
        <v>8.6</v>
      </c>
      <c r="Y175" s="337">
        <v>9</v>
      </c>
      <c r="Z175" s="337">
        <v>9</v>
      </c>
      <c r="AA175" s="338">
        <v>9</v>
      </c>
      <c r="AB175" s="337">
        <v>5.9</v>
      </c>
      <c r="AC175" s="338">
        <v>16.899999999999999</v>
      </c>
      <c r="AD175" s="337">
        <v>-1E-4</v>
      </c>
      <c r="AE175" s="338">
        <v>13.96</v>
      </c>
      <c r="AF175" s="337">
        <v>-1E-4</v>
      </c>
      <c r="AG175" s="338">
        <v>45.76</v>
      </c>
      <c r="AH175" s="339"/>
      <c r="AI175" s="340">
        <v>85.36</v>
      </c>
      <c r="AJ175" s="334">
        <v>1</v>
      </c>
      <c r="AL175" s="337"/>
      <c r="AM175" s="337"/>
      <c r="AN175" s="337"/>
      <c r="AO175" s="337"/>
      <c r="AP175" s="337"/>
      <c r="AQ175" s="337"/>
      <c r="AR175" s="338"/>
      <c r="AS175" s="337"/>
      <c r="AT175" s="338"/>
      <c r="AU175" s="337"/>
      <c r="AV175" s="338"/>
      <c r="AW175" s="337"/>
      <c r="AX175" s="338"/>
      <c r="AZ175" s="338">
        <v>85.36</v>
      </c>
      <c r="BA175" s="334">
        <v>1</v>
      </c>
      <c r="BC175" s="334">
        <v>-1</v>
      </c>
      <c r="BD175" s="342"/>
      <c r="BE175" s="343">
        <v>25.9</v>
      </c>
      <c r="BF175" s="343">
        <v>0</v>
      </c>
      <c r="BG175" s="343">
        <v>16.3</v>
      </c>
      <c r="BH175" s="343">
        <v>-1</v>
      </c>
      <c r="BI175" s="344">
        <v>0</v>
      </c>
      <c r="BJ175" s="341">
        <v>13.7</v>
      </c>
      <c r="BK175" s="341">
        <v>0</v>
      </c>
      <c r="BL175" s="342">
        <v>0</v>
      </c>
      <c r="BM175" s="334">
        <v>-1</v>
      </c>
      <c r="BN175" s="344">
        <v>0</v>
      </c>
      <c r="BO175" s="343">
        <v>31.8</v>
      </c>
      <c r="BP175" s="343">
        <v>0</v>
      </c>
      <c r="BQ175" s="343">
        <v>16.899999999999999</v>
      </c>
      <c r="BR175" s="343">
        <v>-1</v>
      </c>
      <c r="BS175" s="344">
        <v>0</v>
      </c>
      <c r="BT175" s="341">
        <v>14</v>
      </c>
      <c r="BU175" s="341">
        <v>0</v>
      </c>
      <c r="BV175" s="342">
        <v>0</v>
      </c>
      <c r="BW175" s="334">
        <v>-1</v>
      </c>
      <c r="BX175" s="344">
        <v>0</v>
      </c>
      <c r="BY175" s="343">
        <v>0</v>
      </c>
      <c r="BZ175" s="343">
        <v>0</v>
      </c>
      <c r="CA175" s="343">
        <v>0</v>
      </c>
      <c r="CB175" s="343">
        <v>-1</v>
      </c>
      <c r="CC175" s="344">
        <v>0</v>
      </c>
      <c r="CD175" s="341">
        <v>0</v>
      </c>
      <c r="CE175" s="341">
        <v>0</v>
      </c>
      <c r="CF175" s="342">
        <v>0</v>
      </c>
      <c r="CG175" s="334">
        <v>-1</v>
      </c>
      <c r="CI175" s="341" t="s">
        <v>363</v>
      </c>
      <c r="CM175" s="341" t="s">
        <v>205</v>
      </c>
      <c r="CO175" s="341" t="s">
        <v>422</v>
      </c>
      <c r="CP175" s="341" t="s">
        <v>469</v>
      </c>
      <c r="CQ175" s="342">
        <v>1</v>
      </c>
      <c r="CR175" s="345">
        <v>11.15</v>
      </c>
      <c r="CS175" s="345">
        <v>1</v>
      </c>
      <c r="CT175" s="342">
        <v>1</v>
      </c>
      <c r="CU175" s="334">
        <v>1</v>
      </c>
      <c r="CV175" s="346"/>
      <c r="CW175" s="346" t="s">
        <v>476</v>
      </c>
      <c r="CX175" s="346" t="s">
        <v>499</v>
      </c>
      <c r="CY175" s="346" t="s">
        <v>498</v>
      </c>
      <c r="CZ175" s="347"/>
    </row>
    <row r="176" spans="1:104" s="341" customFormat="1" x14ac:dyDescent="0.25">
      <c r="A176" s="333" t="s">
        <v>195</v>
      </c>
      <c r="B176" s="334">
        <v>2</v>
      </c>
      <c r="C176" s="335" t="s">
        <v>343</v>
      </c>
      <c r="D176" s="335" t="s">
        <v>248</v>
      </c>
      <c r="E176" s="336">
        <f t="shared" si="2"/>
        <v>7</v>
      </c>
      <c r="F176" s="337">
        <v>7.4</v>
      </c>
      <c r="G176" s="337">
        <v>7.5</v>
      </c>
      <c r="H176" s="337">
        <v>8.1999999999999993</v>
      </c>
      <c r="I176" s="337">
        <v>7.4</v>
      </c>
      <c r="J176" s="337">
        <v>9.6</v>
      </c>
      <c r="K176" s="337">
        <v>9.6</v>
      </c>
      <c r="L176" s="338">
        <v>9.6</v>
      </c>
      <c r="M176" s="337">
        <v>-1E-4</v>
      </c>
      <c r="N176" s="338">
        <v>14.9</v>
      </c>
      <c r="O176" s="337">
        <v>-1E-4</v>
      </c>
      <c r="P176" s="338">
        <v>13.09</v>
      </c>
      <c r="Q176" s="337">
        <v>-1E-4</v>
      </c>
      <c r="R176" s="338">
        <v>37.590000000000003</v>
      </c>
      <c r="S176" s="334">
        <v>2</v>
      </c>
      <c r="T176" s="339"/>
      <c r="U176" s="337">
        <v>7.3</v>
      </c>
      <c r="V176" s="337">
        <v>6.7</v>
      </c>
      <c r="W176" s="337">
        <v>6.8</v>
      </c>
      <c r="X176" s="337">
        <v>7.5</v>
      </c>
      <c r="Y176" s="337">
        <v>9.6999999999999993</v>
      </c>
      <c r="Z176" s="337">
        <v>9.6999999999999993</v>
      </c>
      <c r="AA176" s="338">
        <v>9.6999999999999993</v>
      </c>
      <c r="AB176" s="337">
        <v>8.4</v>
      </c>
      <c r="AC176" s="338">
        <v>14.1</v>
      </c>
      <c r="AD176" s="337">
        <v>-1E-4</v>
      </c>
      <c r="AE176" s="338">
        <v>13.17</v>
      </c>
      <c r="AF176" s="337">
        <v>-1E-4</v>
      </c>
      <c r="AG176" s="338">
        <v>45.37</v>
      </c>
      <c r="AH176" s="339"/>
      <c r="AI176" s="340">
        <v>82.96</v>
      </c>
      <c r="AJ176" s="334">
        <v>2</v>
      </c>
      <c r="AL176" s="337"/>
      <c r="AM176" s="337"/>
      <c r="AN176" s="337"/>
      <c r="AO176" s="337"/>
      <c r="AP176" s="337"/>
      <c r="AQ176" s="337"/>
      <c r="AR176" s="338"/>
      <c r="AS176" s="337"/>
      <c r="AT176" s="338"/>
      <c r="AU176" s="337"/>
      <c r="AV176" s="338"/>
      <c r="AW176" s="337"/>
      <c r="AX176" s="338"/>
      <c r="AZ176" s="338">
        <v>82.96</v>
      </c>
      <c r="BA176" s="334">
        <v>2</v>
      </c>
      <c r="BC176" s="334">
        <v>-1</v>
      </c>
      <c r="BD176" s="342"/>
      <c r="BE176" s="343">
        <v>24.5</v>
      </c>
      <c r="BF176" s="343">
        <v>0</v>
      </c>
      <c r="BG176" s="343">
        <v>15.1</v>
      </c>
      <c r="BH176" s="343">
        <v>-1</v>
      </c>
      <c r="BI176" s="344">
        <v>0</v>
      </c>
      <c r="BJ176" s="341">
        <v>13.1</v>
      </c>
      <c r="BK176" s="341">
        <v>0</v>
      </c>
      <c r="BL176" s="342">
        <v>0</v>
      </c>
      <c r="BM176" s="334">
        <v>-1</v>
      </c>
      <c r="BN176" s="344">
        <v>0</v>
      </c>
      <c r="BO176" s="343">
        <v>32.200000000000003</v>
      </c>
      <c r="BP176" s="343">
        <v>0</v>
      </c>
      <c r="BQ176" s="343">
        <v>14.2</v>
      </c>
      <c r="BR176" s="343">
        <v>-1</v>
      </c>
      <c r="BS176" s="344">
        <v>0</v>
      </c>
      <c r="BT176" s="341">
        <v>13.2</v>
      </c>
      <c r="BU176" s="341">
        <v>0</v>
      </c>
      <c r="BV176" s="342">
        <v>0</v>
      </c>
      <c r="BW176" s="334">
        <v>-1</v>
      </c>
      <c r="BX176" s="344">
        <v>0</v>
      </c>
      <c r="BY176" s="343">
        <v>0</v>
      </c>
      <c r="BZ176" s="343">
        <v>0</v>
      </c>
      <c r="CA176" s="343">
        <v>0</v>
      </c>
      <c r="CB176" s="343">
        <v>-1</v>
      </c>
      <c r="CC176" s="344">
        <v>0</v>
      </c>
      <c r="CD176" s="341">
        <v>0</v>
      </c>
      <c r="CE176" s="341">
        <v>0</v>
      </c>
      <c r="CF176" s="342">
        <v>0</v>
      </c>
      <c r="CG176" s="334">
        <v>-1</v>
      </c>
      <c r="CI176" s="341" t="s">
        <v>363</v>
      </c>
      <c r="CM176" s="341" t="s">
        <v>248</v>
      </c>
      <c r="CO176" s="341" t="s">
        <v>422</v>
      </c>
      <c r="CP176" s="341" t="s">
        <v>469</v>
      </c>
      <c r="CQ176" s="342">
        <v>1</v>
      </c>
      <c r="CR176" s="345">
        <v>11.15</v>
      </c>
      <c r="CS176" s="345">
        <v>2</v>
      </c>
      <c r="CT176" s="342">
        <v>1</v>
      </c>
      <c r="CU176" s="334">
        <v>2</v>
      </c>
      <c r="CV176" s="346"/>
      <c r="CW176" s="346" t="s">
        <v>476</v>
      </c>
      <c r="CX176" s="346" t="s">
        <v>499</v>
      </c>
      <c r="CY176" s="346" t="s">
        <v>498</v>
      </c>
      <c r="CZ176" s="347"/>
    </row>
    <row r="177" spans="1:104" x14ac:dyDescent="0.25">
      <c r="B177" s="291"/>
      <c r="F177" s="290"/>
      <c r="G177" s="290"/>
      <c r="H177" s="290"/>
      <c r="I177" s="290"/>
      <c r="J177" s="290"/>
      <c r="K177" s="290"/>
      <c r="L177" s="292"/>
      <c r="M177" s="290"/>
      <c r="N177" s="292"/>
      <c r="O177" s="290"/>
      <c r="P177" s="292"/>
      <c r="Q177" s="290"/>
      <c r="R177" s="292"/>
      <c r="S177" s="291"/>
      <c r="U177" s="290"/>
      <c r="V177" s="290"/>
      <c r="W177" s="290"/>
      <c r="X177" s="290"/>
      <c r="Y177" s="290"/>
      <c r="Z177" s="290"/>
      <c r="AA177" s="292"/>
      <c r="AB177" s="290"/>
      <c r="AC177" s="292"/>
      <c r="AD177" s="290"/>
      <c r="AE177" s="292"/>
      <c r="AF177" s="290"/>
      <c r="AG177" s="292"/>
      <c r="AI177" s="293"/>
      <c r="AJ177" s="291"/>
      <c r="AL177" s="290"/>
      <c r="AM177" s="290"/>
      <c r="AN177" s="290"/>
      <c r="AO177" s="290"/>
      <c r="AP177" s="290"/>
      <c r="AQ177" s="290"/>
      <c r="AR177" s="292"/>
      <c r="AS177" s="290"/>
      <c r="AT177" s="292"/>
      <c r="AU177" s="290"/>
      <c r="AV177" s="292"/>
      <c r="AW177" s="290"/>
      <c r="AX177" s="292"/>
      <c r="AZ177" s="292"/>
      <c r="BA177" s="291"/>
      <c r="BC177" s="291"/>
      <c r="BM177" s="291"/>
      <c r="BW177" s="291"/>
      <c r="CG177" s="291"/>
      <c r="CU177" s="291"/>
      <c r="CZ177" s="233"/>
    </row>
    <row r="178" spans="1:104" s="341" customFormat="1" x14ac:dyDescent="0.25">
      <c r="A178" s="333" t="s">
        <v>196</v>
      </c>
      <c r="B178" s="334">
        <v>1</v>
      </c>
      <c r="C178" s="335" t="s">
        <v>344</v>
      </c>
      <c r="D178" s="335" t="s">
        <v>203</v>
      </c>
      <c r="E178" s="336">
        <f t="shared" si="2"/>
        <v>8</v>
      </c>
      <c r="F178" s="337">
        <v>6.6</v>
      </c>
      <c r="G178" s="337">
        <v>6.7</v>
      </c>
      <c r="H178" s="337">
        <v>6.6</v>
      </c>
      <c r="I178" s="337">
        <v>6.8</v>
      </c>
      <c r="J178" s="337">
        <v>9.5</v>
      </c>
      <c r="K178" s="337">
        <v>9.5</v>
      </c>
      <c r="L178" s="338">
        <v>9.5</v>
      </c>
      <c r="M178" s="337">
        <v>-1E-4</v>
      </c>
      <c r="N178" s="338">
        <v>13.3</v>
      </c>
      <c r="O178" s="337">
        <v>-1E-4</v>
      </c>
      <c r="P178" s="338">
        <v>11.54</v>
      </c>
      <c r="Q178" s="337">
        <v>-1E-4</v>
      </c>
      <c r="R178" s="338">
        <v>34.340000000000003</v>
      </c>
      <c r="S178" s="334">
        <v>2</v>
      </c>
      <c r="T178" s="339"/>
      <c r="U178" s="337">
        <v>5.7</v>
      </c>
      <c r="V178" s="337">
        <v>6.1</v>
      </c>
      <c r="W178" s="337">
        <v>5.6</v>
      </c>
      <c r="X178" s="337">
        <v>6.2</v>
      </c>
      <c r="Y178" s="337">
        <v>8</v>
      </c>
      <c r="Z178" s="337">
        <v>8</v>
      </c>
      <c r="AA178" s="338">
        <v>8</v>
      </c>
      <c r="AB178" s="337">
        <v>6.5</v>
      </c>
      <c r="AC178" s="338">
        <v>11.8</v>
      </c>
      <c r="AD178" s="337">
        <v>-1E-4</v>
      </c>
      <c r="AE178" s="338">
        <v>10.39</v>
      </c>
      <c r="AF178" s="337">
        <v>-1E-4</v>
      </c>
      <c r="AG178" s="338">
        <v>36.69</v>
      </c>
      <c r="AH178" s="339"/>
      <c r="AI178" s="340">
        <v>71.03</v>
      </c>
      <c r="AJ178" s="334">
        <v>1</v>
      </c>
      <c r="AL178" s="337"/>
      <c r="AM178" s="337"/>
      <c r="AN178" s="337"/>
      <c r="AO178" s="337"/>
      <c r="AP178" s="337"/>
      <c r="AQ178" s="337"/>
      <c r="AR178" s="338"/>
      <c r="AS178" s="337"/>
      <c r="AT178" s="338"/>
      <c r="AU178" s="337"/>
      <c r="AV178" s="338"/>
      <c r="AW178" s="337"/>
      <c r="AX178" s="338"/>
      <c r="AZ178" s="338">
        <v>71.03</v>
      </c>
      <c r="BA178" s="334">
        <v>1</v>
      </c>
      <c r="BC178" s="334">
        <v>-1</v>
      </c>
      <c r="BD178" s="342"/>
      <c r="BE178" s="343">
        <v>22.8</v>
      </c>
      <c r="BF178" s="343">
        <v>0</v>
      </c>
      <c r="BG178" s="343">
        <v>13.4</v>
      </c>
      <c r="BH178" s="343">
        <v>-1</v>
      </c>
      <c r="BI178" s="344">
        <v>0</v>
      </c>
      <c r="BJ178" s="341">
        <v>11.5</v>
      </c>
      <c r="BK178" s="341">
        <v>0</v>
      </c>
      <c r="BL178" s="342">
        <v>0</v>
      </c>
      <c r="BM178" s="334">
        <v>-1</v>
      </c>
      <c r="BN178" s="344">
        <v>0</v>
      </c>
      <c r="BO178" s="343">
        <v>26.3</v>
      </c>
      <c r="BP178" s="343">
        <v>0</v>
      </c>
      <c r="BQ178" s="343">
        <v>11.7</v>
      </c>
      <c r="BR178" s="343">
        <v>-1</v>
      </c>
      <c r="BS178" s="344">
        <v>0</v>
      </c>
      <c r="BT178" s="341">
        <v>10.4</v>
      </c>
      <c r="BU178" s="341">
        <v>0</v>
      </c>
      <c r="BV178" s="342">
        <v>0</v>
      </c>
      <c r="BW178" s="334">
        <v>9</v>
      </c>
      <c r="BX178" s="344">
        <v>0</v>
      </c>
      <c r="BY178" s="343">
        <v>0</v>
      </c>
      <c r="BZ178" s="343">
        <v>0</v>
      </c>
      <c r="CA178" s="343">
        <v>0</v>
      </c>
      <c r="CB178" s="343">
        <v>-1</v>
      </c>
      <c r="CC178" s="344">
        <v>0</v>
      </c>
      <c r="CD178" s="341">
        <v>0</v>
      </c>
      <c r="CE178" s="341">
        <v>0</v>
      </c>
      <c r="CF178" s="342">
        <v>0</v>
      </c>
      <c r="CG178" s="334">
        <v>-1</v>
      </c>
      <c r="CM178" s="341" t="s">
        <v>203</v>
      </c>
      <c r="CO178" s="341" t="s">
        <v>423</v>
      </c>
      <c r="CP178" s="341" t="s">
        <v>470</v>
      </c>
      <c r="CQ178" s="342">
        <v>1</v>
      </c>
      <c r="CR178" s="345">
        <v>11.15</v>
      </c>
      <c r="CS178" s="345">
        <v>1</v>
      </c>
      <c r="CT178" s="342">
        <v>1</v>
      </c>
      <c r="CU178" s="334">
        <v>1</v>
      </c>
      <c r="CV178" s="346"/>
      <c r="CW178" s="346" t="s">
        <v>476</v>
      </c>
      <c r="CX178" s="346" t="s">
        <v>500</v>
      </c>
      <c r="CY178" s="346" t="s">
        <v>498</v>
      </c>
      <c r="CZ178" s="347"/>
    </row>
    <row r="179" spans="1:104" s="341" customFormat="1" x14ac:dyDescent="0.25">
      <c r="A179" s="333" t="s">
        <v>196</v>
      </c>
      <c r="B179" s="334">
        <v>2</v>
      </c>
      <c r="C179" s="335" t="s">
        <v>345</v>
      </c>
      <c r="D179" s="335" t="s">
        <v>248</v>
      </c>
      <c r="E179" s="336">
        <f t="shared" si="2"/>
        <v>7</v>
      </c>
      <c r="F179" s="337">
        <v>7</v>
      </c>
      <c r="G179" s="337">
        <v>6.8</v>
      </c>
      <c r="H179" s="337">
        <v>7.5</v>
      </c>
      <c r="I179" s="337">
        <v>6.8</v>
      </c>
      <c r="J179" s="337">
        <v>9.4</v>
      </c>
      <c r="K179" s="337">
        <v>9.4</v>
      </c>
      <c r="L179" s="338">
        <v>9.4</v>
      </c>
      <c r="M179" s="337">
        <v>-1E-4</v>
      </c>
      <c r="N179" s="338">
        <v>13.8</v>
      </c>
      <c r="O179" s="337">
        <v>-1E-4</v>
      </c>
      <c r="P179" s="338">
        <v>12.92</v>
      </c>
      <c r="Q179" s="337">
        <v>-1E-4</v>
      </c>
      <c r="R179" s="338">
        <v>36.119999999999997</v>
      </c>
      <c r="S179" s="334">
        <v>1</v>
      </c>
      <c r="T179" s="339"/>
      <c r="U179" s="337">
        <v>2</v>
      </c>
      <c r="V179" s="337">
        <v>2</v>
      </c>
      <c r="W179" s="337">
        <v>2</v>
      </c>
      <c r="X179" s="337">
        <v>2</v>
      </c>
      <c r="Y179" s="337">
        <v>4.3</v>
      </c>
      <c r="Z179" s="337">
        <v>4.3</v>
      </c>
      <c r="AA179" s="338">
        <v>4.3</v>
      </c>
      <c r="AB179" s="337">
        <v>2.2000000000000002</v>
      </c>
      <c r="AC179" s="338">
        <v>4</v>
      </c>
      <c r="AD179" s="337">
        <v>-1E-4</v>
      </c>
      <c r="AE179" s="338">
        <v>4.88</v>
      </c>
      <c r="AF179" s="337">
        <v>-1E-4</v>
      </c>
      <c r="AG179" s="338">
        <v>15.38</v>
      </c>
      <c r="AH179" s="339"/>
      <c r="AI179" s="340">
        <v>51.5</v>
      </c>
      <c r="AJ179" s="334">
        <v>2</v>
      </c>
      <c r="AL179" s="337"/>
      <c r="AM179" s="337"/>
      <c r="AN179" s="337"/>
      <c r="AO179" s="337"/>
      <c r="AP179" s="337"/>
      <c r="AQ179" s="337"/>
      <c r="AR179" s="338"/>
      <c r="AS179" s="337"/>
      <c r="AT179" s="338"/>
      <c r="AU179" s="337"/>
      <c r="AV179" s="338"/>
      <c r="AW179" s="337"/>
      <c r="AX179" s="338"/>
      <c r="AZ179" s="338">
        <v>51.5</v>
      </c>
      <c r="BA179" s="334">
        <v>2</v>
      </c>
      <c r="BC179" s="334">
        <v>-1</v>
      </c>
      <c r="BD179" s="342"/>
      <c r="BE179" s="343">
        <v>23.2</v>
      </c>
      <c r="BF179" s="343">
        <v>0</v>
      </c>
      <c r="BG179" s="343">
        <v>14.1</v>
      </c>
      <c r="BH179" s="343">
        <v>-1</v>
      </c>
      <c r="BI179" s="344">
        <v>0</v>
      </c>
      <c r="BJ179" s="341">
        <v>12.9</v>
      </c>
      <c r="BK179" s="341">
        <v>0</v>
      </c>
      <c r="BL179" s="342">
        <v>0</v>
      </c>
      <c r="BM179" s="334">
        <v>-1</v>
      </c>
      <c r="BN179" s="344">
        <v>0</v>
      </c>
      <c r="BO179" s="343">
        <v>10.5</v>
      </c>
      <c r="BP179" s="343">
        <v>0</v>
      </c>
      <c r="BQ179" s="343">
        <v>4</v>
      </c>
      <c r="BR179" s="343">
        <v>-1</v>
      </c>
      <c r="BS179" s="344">
        <v>0</v>
      </c>
      <c r="BT179" s="341">
        <v>4.9000000000000004</v>
      </c>
      <c r="BU179" s="341">
        <v>0</v>
      </c>
      <c r="BV179" s="342">
        <v>0</v>
      </c>
      <c r="BW179" s="334">
        <v>3</v>
      </c>
      <c r="BX179" s="344">
        <v>0</v>
      </c>
      <c r="BY179" s="343">
        <v>0</v>
      </c>
      <c r="BZ179" s="343">
        <v>0</v>
      </c>
      <c r="CA179" s="343">
        <v>0</v>
      </c>
      <c r="CB179" s="343">
        <v>-1</v>
      </c>
      <c r="CC179" s="344">
        <v>0</v>
      </c>
      <c r="CD179" s="341">
        <v>0</v>
      </c>
      <c r="CE179" s="341">
        <v>0</v>
      </c>
      <c r="CF179" s="342">
        <v>0</v>
      </c>
      <c r="CG179" s="334">
        <v>-1</v>
      </c>
      <c r="CM179" s="341" t="s">
        <v>248</v>
      </c>
      <c r="CO179" s="341" t="s">
        <v>423</v>
      </c>
      <c r="CP179" s="341" t="s">
        <v>470</v>
      </c>
      <c r="CQ179" s="342">
        <v>1</v>
      </c>
      <c r="CR179" s="345">
        <v>11.15</v>
      </c>
      <c r="CS179" s="345">
        <v>2</v>
      </c>
      <c r="CT179" s="342">
        <v>1</v>
      </c>
      <c r="CU179" s="334">
        <v>2</v>
      </c>
      <c r="CV179" s="346"/>
      <c r="CW179" s="346" t="s">
        <v>476</v>
      </c>
      <c r="CX179" s="346" t="s">
        <v>500</v>
      </c>
      <c r="CY179" s="346" t="s">
        <v>498</v>
      </c>
      <c r="CZ179" s="347"/>
    </row>
    <row r="180" spans="1:104" x14ac:dyDescent="0.25">
      <c r="B180" s="291"/>
      <c r="F180" s="290"/>
      <c r="G180" s="290"/>
      <c r="H180" s="290"/>
      <c r="I180" s="290"/>
      <c r="J180" s="290"/>
      <c r="K180" s="290"/>
      <c r="L180" s="292"/>
      <c r="M180" s="290"/>
      <c r="N180" s="292"/>
      <c r="O180" s="290"/>
      <c r="P180" s="292"/>
      <c r="Q180" s="290"/>
      <c r="R180" s="292"/>
      <c r="S180" s="291"/>
      <c r="U180" s="290"/>
      <c r="V180" s="290"/>
      <c r="W180" s="290"/>
      <c r="X180" s="290"/>
      <c r="Y180" s="290"/>
      <c r="Z180" s="290"/>
      <c r="AA180" s="292"/>
      <c r="AB180" s="290"/>
      <c r="AC180" s="292"/>
      <c r="AD180" s="290"/>
      <c r="AE180" s="292"/>
      <c r="AF180" s="290"/>
      <c r="AG180" s="292"/>
      <c r="AI180" s="293"/>
      <c r="AJ180" s="291"/>
      <c r="AL180" s="290"/>
      <c r="AM180" s="290"/>
      <c r="AN180" s="290"/>
      <c r="AO180" s="290"/>
      <c r="AP180" s="290"/>
      <c r="AQ180" s="290"/>
      <c r="AR180" s="292"/>
      <c r="AS180" s="290"/>
      <c r="AT180" s="292"/>
      <c r="AU180" s="290"/>
      <c r="AV180" s="292"/>
      <c r="AW180" s="290"/>
      <c r="AX180" s="292"/>
      <c r="AZ180" s="292"/>
      <c r="BA180" s="291"/>
      <c r="BC180" s="291"/>
      <c r="BM180" s="291"/>
      <c r="BW180" s="291"/>
      <c r="CG180" s="291"/>
      <c r="CU180" s="291"/>
      <c r="CZ180" s="233"/>
    </row>
    <row r="181" spans="1:104" s="341" customFormat="1" x14ac:dyDescent="0.25">
      <c r="A181" s="333" t="s">
        <v>197</v>
      </c>
      <c r="B181" s="334">
        <v>1</v>
      </c>
      <c r="C181" s="335" t="s">
        <v>346</v>
      </c>
      <c r="D181" s="335" t="s">
        <v>210</v>
      </c>
      <c r="E181" s="336">
        <f t="shared" si="2"/>
        <v>8</v>
      </c>
      <c r="F181" s="337">
        <v>7.8</v>
      </c>
      <c r="G181" s="337">
        <v>7.4</v>
      </c>
      <c r="H181" s="337">
        <v>7.7</v>
      </c>
      <c r="I181" s="337">
        <v>7.3</v>
      </c>
      <c r="J181" s="337">
        <v>9.4</v>
      </c>
      <c r="K181" s="337">
        <v>9.4</v>
      </c>
      <c r="L181" s="338">
        <v>9.4</v>
      </c>
      <c r="M181" s="337">
        <v>-1E-4</v>
      </c>
      <c r="N181" s="338">
        <v>15.1</v>
      </c>
      <c r="O181" s="337">
        <v>-1E-4</v>
      </c>
      <c r="P181" s="338">
        <v>11.17</v>
      </c>
      <c r="Q181" s="337">
        <v>-1E-4</v>
      </c>
      <c r="R181" s="338">
        <v>35.67</v>
      </c>
      <c r="S181" s="334">
        <v>1</v>
      </c>
      <c r="T181" s="339"/>
      <c r="U181" s="337">
        <v>7.4</v>
      </c>
      <c r="V181" s="337">
        <v>7.3</v>
      </c>
      <c r="W181" s="337">
        <v>7.1</v>
      </c>
      <c r="X181" s="337">
        <v>7.5</v>
      </c>
      <c r="Y181" s="337">
        <v>9.4</v>
      </c>
      <c r="Z181" s="337">
        <v>9.4</v>
      </c>
      <c r="AA181" s="338">
        <v>9.4</v>
      </c>
      <c r="AB181" s="337">
        <v>4.7</v>
      </c>
      <c r="AC181" s="338">
        <v>14.7</v>
      </c>
      <c r="AD181" s="337">
        <v>-1E-4</v>
      </c>
      <c r="AE181" s="338">
        <v>11.17</v>
      </c>
      <c r="AF181" s="337">
        <v>-1E-4</v>
      </c>
      <c r="AG181" s="338">
        <v>39.97</v>
      </c>
      <c r="AH181" s="339"/>
      <c r="AI181" s="340">
        <v>75.64</v>
      </c>
      <c r="AJ181" s="334">
        <v>1</v>
      </c>
      <c r="AL181" s="337"/>
      <c r="AM181" s="337"/>
      <c r="AN181" s="337"/>
      <c r="AO181" s="337"/>
      <c r="AP181" s="337"/>
      <c r="AQ181" s="337"/>
      <c r="AR181" s="338"/>
      <c r="AS181" s="337"/>
      <c r="AT181" s="338"/>
      <c r="AU181" s="337"/>
      <c r="AV181" s="338"/>
      <c r="AW181" s="337"/>
      <c r="AX181" s="338"/>
      <c r="AZ181" s="338">
        <v>75.64</v>
      </c>
      <c r="BA181" s="334">
        <v>1</v>
      </c>
      <c r="BC181" s="334">
        <v>-1</v>
      </c>
      <c r="BD181" s="342"/>
      <c r="BE181" s="343">
        <v>24.5</v>
      </c>
      <c r="BF181" s="343">
        <v>0</v>
      </c>
      <c r="BG181" s="343">
        <v>15.2</v>
      </c>
      <c r="BH181" s="343">
        <v>-1</v>
      </c>
      <c r="BI181" s="344">
        <v>0</v>
      </c>
      <c r="BJ181" s="341">
        <v>11.2</v>
      </c>
      <c r="BK181" s="341">
        <v>0</v>
      </c>
      <c r="BL181" s="342">
        <v>0</v>
      </c>
      <c r="BM181" s="334">
        <v>-1</v>
      </c>
      <c r="BN181" s="344">
        <v>0</v>
      </c>
      <c r="BO181" s="343">
        <v>28.8</v>
      </c>
      <c r="BP181" s="343">
        <v>0</v>
      </c>
      <c r="BQ181" s="343">
        <v>14.8</v>
      </c>
      <c r="BR181" s="343">
        <v>-1</v>
      </c>
      <c r="BS181" s="344">
        <v>0</v>
      </c>
      <c r="BT181" s="341">
        <v>11.2</v>
      </c>
      <c r="BU181" s="341">
        <v>0</v>
      </c>
      <c r="BV181" s="342">
        <v>0</v>
      </c>
      <c r="BW181" s="334">
        <v>-1</v>
      </c>
      <c r="BX181" s="344">
        <v>0</v>
      </c>
      <c r="BY181" s="343">
        <v>0</v>
      </c>
      <c r="BZ181" s="343">
        <v>0</v>
      </c>
      <c r="CA181" s="343">
        <v>0</v>
      </c>
      <c r="CB181" s="343">
        <v>-1</v>
      </c>
      <c r="CC181" s="344">
        <v>0</v>
      </c>
      <c r="CD181" s="341">
        <v>0</v>
      </c>
      <c r="CE181" s="341">
        <v>0</v>
      </c>
      <c r="CF181" s="342">
        <v>0</v>
      </c>
      <c r="CG181" s="334">
        <v>-1</v>
      </c>
      <c r="CI181" s="341" t="s">
        <v>363</v>
      </c>
      <c r="CM181" s="341" t="s">
        <v>210</v>
      </c>
      <c r="CO181" s="341" t="s">
        <v>424</v>
      </c>
      <c r="CP181" s="341" t="s">
        <v>471</v>
      </c>
      <c r="CQ181" s="342">
        <v>1</v>
      </c>
      <c r="CR181" s="345">
        <v>9</v>
      </c>
      <c r="CS181" s="345">
        <v>1</v>
      </c>
      <c r="CT181" s="342">
        <v>1</v>
      </c>
      <c r="CU181" s="334">
        <v>1</v>
      </c>
      <c r="CV181" s="346"/>
      <c r="CW181" s="346" t="s">
        <v>479</v>
      </c>
      <c r="CX181" s="346" t="s">
        <v>501</v>
      </c>
      <c r="CY181" s="346" t="s">
        <v>498</v>
      </c>
      <c r="CZ181" s="347"/>
    </row>
    <row r="182" spans="1:104" x14ac:dyDescent="0.25">
      <c r="A182" s="113" t="s">
        <v>197</v>
      </c>
      <c r="B182" s="291">
        <v>-1E-4</v>
      </c>
      <c r="C182" s="114" t="s">
        <v>347</v>
      </c>
      <c r="D182" s="114" t="s">
        <v>208</v>
      </c>
      <c r="E182" s="185">
        <f t="shared" si="2"/>
        <v>0</v>
      </c>
      <c r="F182" s="290">
        <v>-1E-4</v>
      </c>
      <c r="G182" s="290">
        <v>-1E-4</v>
      </c>
      <c r="H182" s="290">
        <v>-1E-4</v>
      </c>
      <c r="I182" s="290">
        <v>-1E-4</v>
      </c>
      <c r="J182" s="290">
        <v>-1E-4</v>
      </c>
      <c r="K182" s="290">
        <v>-1E-4</v>
      </c>
      <c r="L182" s="292">
        <v>-1E-4</v>
      </c>
      <c r="M182" s="290">
        <v>-1E-4</v>
      </c>
      <c r="N182" s="292">
        <v>-1E-4</v>
      </c>
      <c r="O182" s="290">
        <v>-1E-4</v>
      </c>
      <c r="P182" s="292">
        <v>-1E-4</v>
      </c>
      <c r="Q182" s="290">
        <v>-1E-4</v>
      </c>
      <c r="R182" s="292">
        <v>-1E-4</v>
      </c>
      <c r="S182" s="291">
        <v>-1E-4</v>
      </c>
      <c r="U182" s="290">
        <v>-1E-4</v>
      </c>
      <c r="V182" s="290">
        <v>-1E-4</v>
      </c>
      <c r="W182" s="290">
        <v>-1E-4</v>
      </c>
      <c r="X182" s="290">
        <v>-1E-4</v>
      </c>
      <c r="Y182" s="290">
        <v>-1E-4</v>
      </c>
      <c r="Z182" s="290">
        <v>-1E-4</v>
      </c>
      <c r="AA182" s="292">
        <v>-1E-4</v>
      </c>
      <c r="AB182" s="290">
        <v>-1E-4</v>
      </c>
      <c r="AC182" s="292">
        <v>-1E-4</v>
      </c>
      <c r="AD182" s="290">
        <v>-1E-4</v>
      </c>
      <c r="AE182" s="292">
        <v>-1E-4</v>
      </c>
      <c r="AF182" s="290">
        <v>-1E-4</v>
      </c>
      <c r="AG182" s="292">
        <v>-1E-4</v>
      </c>
      <c r="AI182" s="293">
        <v>-1E-4</v>
      </c>
      <c r="AJ182" s="291">
        <v>-1E-4</v>
      </c>
      <c r="AL182" s="290"/>
      <c r="AM182" s="290"/>
      <c r="AN182" s="290"/>
      <c r="AO182" s="290"/>
      <c r="AP182" s="290"/>
      <c r="AQ182" s="290"/>
      <c r="AR182" s="292"/>
      <c r="AS182" s="290"/>
      <c r="AT182" s="292"/>
      <c r="AU182" s="290"/>
      <c r="AV182" s="292"/>
      <c r="AW182" s="290"/>
      <c r="AX182" s="292"/>
      <c r="AZ182" s="292">
        <v>-1E-4</v>
      </c>
      <c r="BA182" s="291">
        <v>-1E-4</v>
      </c>
      <c r="BC182" s="291">
        <v>-1</v>
      </c>
      <c r="BE182" s="153">
        <v>0</v>
      </c>
      <c r="BF182" s="81">
        <v>0</v>
      </c>
      <c r="BG182" s="81">
        <v>0</v>
      </c>
      <c r="BH182" s="81">
        <v>-1</v>
      </c>
      <c r="BI182" s="117">
        <v>0</v>
      </c>
      <c r="BJ182" s="79">
        <v>0</v>
      </c>
      <c r="BK182" s="79">
        <v>0</v>
      </c>
      <c r="BL182" s="83">
        <v>0</v>
      </c>
      <c r="BM182" s="291">
        <v>-1</v>
      </c>
      <c r="BN182" s="117">
        <v>0</v>
      </c>
      <c r="BO182" s="81">
        <v>0</v>
      </c>
      <c r="BP182" s="81">
        <v>0</v>
      </c>
      <c r="BQ182" s="81">
        <v>0</v>
      </c>
      <c r="BR182" s="81">
        <v>-1</v>
      </c>
      <c r="BS182" s="117">
        <v>0</v>
      </c>
      <c r="BT182" s="79">
        <v>0</v>
      </c>
      <c r="BU182" s="79">
        <v>0</v>
      </c>
      <c r="BV182" s="83">
        <v>0</v>
      </c>
      <c r="BW182" s="291">
        <v>-1</v>
      </c>
      <c r="BX182" s="117">
        <v>0</v>
      </c>
      <c r="BY182" s="81">
        <v>0</v>
      </c>
      <c r="BZ182" s="81">
        <v>0</v>
      </c>
      <c r="CA182" s="81">
        <v>0</v>
      </c>
      <c r="CB182" s="81">
        <v>-1</v>
      </c>
      <c r="CC182" s="117">
        <v>0</v>
      </c>
      <c r="CD182" s="79">
        <v>0</v>
      </c>
      <c r="CE182" s="79">
        <v>0</v>
      </c>
      <c r="CF182" s="83">
        <v>0</v>
      </c>
      <c r="CG182" s="291">
        <v>-1</v>
      </c>
      <c r="CK182" s="79" t="s">
        <v>369</v>
      </c>
      <c r="CM182" s="79" t="s">
        <v>208</v>
      </c>
      <c r="CO182" s="79" t="s">
        <v>424</v>
      </c>
      <c r="CP182" s="79" t="s">
        <v>471</v>
      </c>
      <c r="CQ182" s="83">
        <v>1</v>
      </c>
      <c r="CR182" s="84">
        <v>9</v>
      </c>
      <c r="CS182" s="84">
        <v>2</v>
      </c>
      <c r="CT182" s="83">
        <v>0</v>
      </c>
      <c r="CU182" s="291">
        <v>-1</v>
      </c>
      <c r="CW182" s="1" t="s">
        <v>479</v>
      </c>
      <c r="CX182" s="1" t="s">
        <v>501</v>
      </c>
      <c r="CY182" s="1" t="s">
        <v>498</v>
      </c>
      <c r="CZ182" s="233"/>
    </row>
    <row r="183" spans="1:104" x14ac:dyDescent="0.25">
      <c r="B183" s="291"/>
      <c r="F183" s="290"/>
      <c r="G183" s="290"/>
      <c r="H183" s="290"/>
      <c r="I183" s="290"/>
      <c r="J183" s="290"/>
      <c r="K183" s="290"/>
      <c r="L183" s="292"/>
      <c r="M183" s="290"/>
      <c r="N183" s="292"/>
      <c r="O183" s="290"/>
      <c r="P183" s="292"/>
      <c r="Q183" s="290"/>
      <c r="R183" s="292"/>
      <c r="S183" s="291"/>
      <c r="U183" s="290"/>
      <c r="V183" s="290"/>
      <c r="W183" s="290"/>
      <c r="X183" s="290"/>
      <c r="Y183" s="290"/>
      <c r="Z183" s="290"/>
      <c r="AA183" s="292"/>
      <c r="AB183" s="290"/>
      <c r="AC183" s="292"/>
      <c r="AD183" s="290"/>
      <c r="AE183" s="292"/>
      <c r="AF183" s="290"/>
      <c r="AG183" s="292"/>
      <c r="AI183" s="293"/>
      <c r="AJ183" s="291"/>
      <c r="AL183" s="290"/>
      <c r="AM183" s="290"/>
      <c r="AN183" s="290"/>
      <c r="AO183" s="290"/>
      <c r="AP183" s="290"/>
      <c r="AQ183" s="290"/>
      <c r="AR183" s="292"/>
      <c r="AS183" s="290"/>
      <c r="AT183" s="292"/>
      <c r="AU183" s="290"/>
      <c r="AV183" s="292"/>
      <c r="AW183" s="290"/>
      <c r="AX183" s="292"/>
      <c r="AZ183" s="292"/>
      <c r="BA183" s="291"/>
      <c r="BC183" s="291"/>
      <c r="BM183" s="291"/>
      <c r="BW183" s="291"/>
      <c r="CG183" s="291"/>
      <c r="CU183" s="291"/>
      <c r="CZ183" s="233"/>
    </row>
    <row r="184" spans="1:104" s="341" customFormat="1" x14ac:dyDescent="0.25">
      <c r="A184" s="333" t="s">
        <v>198</v>
      </c>
      <c r="B184" s="334">
        <v>1</v>
      </c>
      <c r="C184" s="335" t="s">
        <v>348</v>
      </c>
      <c r="D184" s="335" t="s">
        <v>205</v>
      </c>
      <c r="E184" s="336">
        <f t="shared" si="2"/>
        <v>8</v>
      </c>
      <c r="F184" s="337">
        <v>7.9</v>
      </c>
      <c r="G184" s="337">
        <v>7.9</v>
      </c>
      <c r="H184" s="337">
        <v>8.1</v>
      </c>
      <c r="I184" s="337">
        <v>8</v>
      </c>
      <c r="J184" s="337">
        <v>9.6999999999999993</v>
      </c>
      <c r="K184" s="337">
        <v>9.6999999999999993</v>
      </c>
      <c r="L184" s="338">
        <v>9.6999999999999993</v>
      </c>
      <c r="M184" s="337">
        <v>-1E-4</v>
      </c>
      <c r="N184" s="338">
        <v>15.9</v>
      </c>
      <c r="O184" s="337">
        <v>-1E-4</v>
      </c>
      <c r="P184" s="338">
        <v>12.51</v>
      </c>
      <c r="Q184" s="337">
        <v>-1E-4</v>
      </c>
      <c r="R184" s="338">
        <v>38.11</v>
      </c>
      <c r="S184" s="334">
        <v>1</v>
      </c>
      <c r="T184" s="339"/>
      <c r="U184" s="337">
        <v>7.1</v>
      </c>
      <c r="V184" s="337">
        <v>7.1</v>
      </c>
      <c r="W184" s="337">
        <v>6.9</v>
      </c>
      <c r="X184" s="337">
        <v>7.2</v>
      </c>
      <c r="Y184" s="337">
        <v>9.1</v>
      </c>
      <c r="Z184" s="337">
        <v>9.1</v>
      </c>
      <c r="AA184" s="338">
        <v>9.1</v>
      </c>
      <c r="AB184" s="337">
        <v>4.9000000000000004</v>
      </c>
      <c r="AC184" s="338">
        <v>14.2</v>
      </c>
      <c r="AD184" s="337">
        <v>-1E-4</v>
      </c>
      <c r="AE184" s="338">
        <v>12.4</v>
      </c>
      <c r="AF184" s="337">
        <v>-1E-4</v>
      </c>
      <c r="AG184" s="338">
        <v>40.6</v>
      </c>
      <c r="AH184" s="339"/>
      <c r="AI184" s="340">
        <v>78.709999999999994</v>
      </c>
      <c r="AJ184" s="334">
        <v>1</v>
      </c>
      <c r="AL184" s="337"/>
      <c r="AM184" s="337"/>
      <c r="AN184" s="337"/>
      <c r="AO184" s="337"/>
      <c r="AP184" s="337"/>
      <c r="AQ184" s="337"/>
      <c r="AR184" s="338"/>
      <c r="AS184" s="337"/>
      <c r="AT184" s="338"/>
      <c r="AU184" s="337"/>
      <c r="AV184" s="338"/>
      <c r="AW184" s="337"/>
      <c r="AX184" s="338"/>
      <c r="AZ184" s="338">
        <v>78.709999999999994</v>
      </c>
      <c r="BA184" s="334">
        <v>1</v>
      </c>
      <c r="BC184" s="334">
        <v>-1</v>
      </c>
      <c r="BD184" s="342"/>
      <c r="BE184" s="343">
        <v>25.6</v>
      </c>
      <c r="BF184" s="343">
        <v>0</v>
      </c>
      <c r="BG184" s="343">
        <v>16.100000000000001</v>
      </c>
      <c r="BH184" s="343">
        <v>-1</v>
      </c>
      <c r="BI184" s="344">
        <v>0</v>
      </c>
      <c r="BJ184" s="341">
        <v>12.5</v>
      </c>
      <c r="BK184" s="341">
        <v>0</v>
      </c>
      <c r="BL184" s="342">
        <v>0</v>
      </c>
      <c r="BM184" s="334">
        <v>-1</v>
      </c>
      <c r="BN184" s="344">
        <v>0</v>
      </c>
      <c r="BO184" s="343">
        <v>28.2</v>
      </c>
      <c r="BP184" s="343">
        <v>0</v>
      </c>
      <c r="BQ184" s="343">
        <v>14.2</v>
      </c>
      <c r="BR184" s="343">
        <v>-1</v>
      </c>
      <c r="BS184" s="344">
        <v>0</v>
      </c>
      <c r="BT184" s="341">
        <v>12.4</v>
      </c>
      <c r="BU184" s="341">
        <v>0</v>
      </c>
      <c r="BV184" s="342">
        <v>0</v>
      </c>
      <c r="BW184" s="334">
        <v>-1</v>
      </c>
      <c r="BX184" s="344">
        <v>0</v>
      </c>
      <c r="BY184" s="343">
        <v>0</v>
      </c>
      <c r="BZ184" s="343">
        <v>0</v>
      </c>
      <c r="CA184" s="343">
        <v>0</v>
      </c>
      <c r="CB184" s="343">
        <v>-1</v>
      </c>
      <c r="CC184" s="344">
        <v>0</v>
      </c>
      <c r="CD184" s="341">
        <v>0</v>
      </c>
      <c r="CE184" s="341">
        <v>0</v>
      </c>
      <c r="CF184" s="342">
        <v>0</v>
      </c>
      <c r="CG184" s="334">
        <v>-1</v>
      </c>
      <c r="CI184" s="341" t="s">
        <v>363</v>
      </c>
      <c r="CM184" s="341" t="s">
        <v>205</v>
      </c>
      <c r="CO184" s="341" t="s">
        <v>425</v>
      </c>
      <c r="CP184" s="341" t="s">
        <v>472</v>
      </c>
      <c r="CQ184" s="342">
        <v>1</v>
      </c>
      <c r="CR184" s="345">
        <v>9</v>
      </c>
      <c r="CS184" s="345">
        <v>2</v>
      </c>
      <c r="CT184" s="342">
        <v>1</v>
      </c>
      <c r="CU184" s="334">
        <v>1</v>
      </c>
      <c r="CV184" s="346"/>
      <c r="CW184" s="346" t="s">
        <v>479</v>
      </c>
      <c r="CX184" s="346" t="s">
        <v>486</v>
      </c>
      <c r="CY184" s="346" t="s">
        <v>498</v>
      </c>
      <c r="CZ184" s="347"/>
    </row>
    <row r="185" spans="1:104" s="341" customFormat="1" x14ac:dyDescent="0.25">
      <c r="A185" s="333" t="s">
        <v>198</v>
      </c>
      <c r="B185" s="334">
        <v>2</v>
      </c>
      <c r="C185" s="335" t="s">
        <v>349</v>
      </c>
      <c r="D185" s="335" t="s">
        <v>266</v>
      </c>
      <c r="E185" s="336">
        <f t="shared" si="2"/>
        <v>7</v>
      </c>
      <c r="F185" s="337">
        <v>6.8</v>
      </c>
      <c r="G185" s="337">
        <v>6.6</v>
      </c>
      <c r="H185" s="337">
        <v>7.1</v>
      </c>
      <c r="I185" s="337">
        <v>6.7</v>
      </c>
      <c r="J185" s="337">
        <v>9.6</v>
      </c>
      <c r="K185" s="337">
        <v>9.6</v>
      </c>
      <c r="L185" s="338">
        <v>9.6</v>
      </c>
      <c r="M185" s="337">
        <v>-1E-4</v>
      </c>
      <c r="N185" s="338">
        <v>13.5</v>
      </c>
      <c r="O185" s="337">
        <v>-1E-4</v>
      </c>
      <c r="P185" s="338">
        <v>10.68</v>
      </c>
      <c r="Q185" s="337">
        <v>-1E-4</v>
      </c>
      <c r="R185" s="338">
        <v>33.78</v>
      </c>
      <c r="S185" s="334">
        <v>2</v>
      </c>
      <c r="T185" s="339"/>
      <c r="U185" s="337">
        <v>6.6</v>
      </c>
      <c r="V185" s="337">
        <v>6.2</v>
      </c>
      <c r="W185" s="337">
        <v>6.8</v>
      </c>
      <c r="X185" s="337">
        <v>7</v>
      </c>
      <c r="Y185" s="337">
        <v>8.9</v>
      </c>
      <c r="Z185" s="337">
        <v>8.9</v>
      </c>
      <c r="AA185" s="338">
        <v>8.9</v>
      </c>
      <c r="AB185" s="337">
        <v>6.2</v>
      </c>
      <c r="AC185" s="338">
        <v>13.4</v>
      </c>
      <c r="AD185" s="337">
        <v>-1E-4</v>
      </c>
      <c r="AE185" s="338">
        <v>11.59</v>
      </c>
      <c r="AF185" s="337">
        <v>-1E-4</v>
      </c>
      <c r="AG185" s="338">
        <v>40.090000000000003</v>
      </c>
      <c r="AH185" s="339"/>
      <c r="AI185" s="340">
        <v>73.87</v>
      </c>
      <c r="AJ185" s="334">
        <v>2</v>
      </c>
      <c r="AL185" s="337"/>
      <c r="AM185" s="337"/>
      <c r="AN185" s="337"/>
      <c r="AO185" s="337"/>
      <c r="AP185" s="337"/>
      <c r="AQ185" s="337"/>
      <c r="AR185" s="338"/>
      <c r="AS185" s="337"/>
      <c r="AT185" s="338"/>
      <c r="AU185" s="337"/>
      <c r="AV185" s="338"/>
      <c r="AW185" s="337"/>
      <c r="AX185" s="338"/>
      <c r="AZ185" s="338">
        <v>73.87</v>
      </c>
      <c r="BA185" s="334">
        <v>2</v>
      </c>
      <c r="BC185" s="334">
        <v>-1</v>
      </c>
      <c r="BD185" s="342"/>
      <c r="BE185" s="343">
        <v>23.1</v>
      </c>
      <c r="BF185" s="343">
        <v>0</v>
      </c>
      <c r="BG185" s="343">
        <v>13.7</v>
      </c>
      <c r="BH185" s="343">
        <v>-1</v>
      </c>
      <c r="BI185" s="344">
        <v>0</v>
      </c>
      <c r="BJ185" s="341">
        <v>10.7</v>
      </c>
      <c r="BK185" s="341">
        <v>0</v>
      </c>
      <c r="BL185" s="342">
        <v>0</v>
      </c>
      <c r="BM185" s="334">
        <v>-1</v>
      </c>
      <c r="BN185" s="344">
        <v>0</v>
      </c>
      <c r="BO185" s="343">
        <v>28.5</v>
      </c>
      <c r="BP185" s="343">
        <v>0</v>
      </c>
      <c r="BQ185" s="343">
        <v>13.6</v>
      </c>
      <c r="BR185" s="343">
        <v>-1</v>
      </c>
      <c r="BS185" s="344">
        <v>0</v>
      </c>
      <c r="BT185" s="341">
        <v>11.6</v>
      </c>
      <c r="BU185" s="341">
        <v>0</v>
      </c>
      <c r="BV185" s="342">
        <v>0</v>
      </c>
      <c r="BW185" s="334">
        <v>-1</v>
      </c>
      <c r="BX185" s="344">
        <v>0</v>
      </c>
      <c r="BY185" s="343">
        <v>0</v>
      </c>
      <c r="BZ185" s="343">
        <v>0</v>
      </c>
      <c r="CA185" s="343">
        <v>0</v>
      </c>
      <c r="CB185" s="343">
        <v>-1</v>
      </c>
      <c r="CC185" s="344">
        <v>0</v>
      </c>
      <c r="CD185" s="341">
        <v>0</v>
      </c>
      <c r="CE185" s="341">
        <v>0</v>
      </c>
      <c r="CF185" s="342">
        <v>0</v>
      </c>
      <c r="CG185" s="334">
        <v>-1</v>
      </c>
      <c r="CI185" s="341" t="s">
        <v>363</v>
      </c>
      <c r="CM185" s="341" t="s">
        <v>368</v>
      </c>
      <c r="CO185" s="341" t="s">
        <v>425</v>
      </c>
      <c r="CP185" s="341" t="s">
        <v>472</v>
      </c>
      <c r="CQ185" s="342">
        <v>1</v>
      </c>
      <c r="CR185" s="345">
        <v>9</v>
      </c>
      <c r="CS185" s="345">
        <v>4</v>
      </c>
      <c r="CT185" s="342">
        <v>1</v>
      </c>
      <c r="CU185" s="334">
        <v>2</v>
      </c>
      <c r="CV185" s="346"/>
      <c r="CW185" s="346" t="s">
        <v>479</v>
      </c>
      <c r="CX185" s="346" t="s">
        <v>486</v>
      </c>
      <c r="CY185" s="346" t="s">
        <v>498</v>
      </c>
      <c r="CZ185" s="347"/>
    </row>
    <row r="186" spans="1:104" x14ac:dyDescent="0.25">
      <c r="A186" s="113" t="s">
        <v>198</v>
      </c>
      <c r="B186" s="291">
        <v>3</v>
      </c>
      <c r="C186" s="114" t="s">
        <v>350</v>
      </c>
      <c r="D186" s="114" t="s">
        <v>205</v>
      </c>
      <c r="E186" s="185">
        <f t="shared" si="2"/>
        <v>6</v>
      </c>
      <c r="F186" s="290">
        <v>6.9</v>
      </c>
      <c r="G186" s="290">
        <v>6.8</v>
      </c>
      <c r="H186" s="290">
        <v>6.8</v>
      </c>
      <c r="I186" s="290">
        <v>6.7</v>
      </c>
      <c r="J186" s="290">
        <v>8.5</v>
      </c>
      <c r="K186" s="290">
        <v>8.5</v>
      </c>
      <c r="L186" s="292">
        <v>8.5</v>
      </c>
      <c r="M186" s="290">
        <v>-1E-4</v>
      </c>
      <c r="N186" s="292">
        <v>13.6</v>
      </c>
      <c r="O186" s="290">
        <v>-1E-4</v>
      </c>
      <c r="P186" s="292">
        <v>10.41</v>
      </c>
      <c r="Q186" s="290">
        <v>-1E-4</v>
      </c>
      <c r="R186" s="292">
        <v>32.51</v>
      </c>
      <c r="S186" s="291">
        <v>3</v>
      </c>
      <c r="U186" s="290">
        <v>7.2</v>
      </c>
      <c r="V186" s="290">
        <v>7</v>
      </c>
      <c r="W186" s="290">
        <v>6.9</v>
      </c>
      <c r="X186" s="290">
        <v>7.1</v>
      </c>
      <c r="Y186" s="290">
        <v>9.3000000000000007</v>
      </c>
      <c r="Z186" s="290">
        <v>9.3000000000000007</v>
      </c>
      <c r="AA186" s="292">
        <v>9.3000000000000007</v>
      </c>
      <c r="AB186" s="290">
        <v>5.3</v>
      </c>
      <c r="AC186" s="292">
        <v>14.1</v>
      </c>
      <c r="AD186" s="290">
        <v>-1E-4</v>
      </c>
      <c r="AE186" s="292">
        <v>10.74</v>
      </c>
      <c r="AF186" s="290">
        <v>-1E-4</v>
      </c>
      <c r="AG186" s="292">
        <v>39.44</v>
      </c>
      <c r="AI186" s="293">
        <v>71.95</v>
      </c>
      <c r="AJ186" s="291">
        <v>3</v>
      </c>
      <c r="AL186" s="290"/>
      <c r="AM186" s="290"/>
      <c r="AN186" s="290"/>
      <c r="AO186" s="290"/>
      <c r="AP186" s="290"/>
      <c r="AQ186" s="290"/>
      <c r="AR186" s="292"/>
      <c r="AS186" s="290"/>
      <c r="AT186" s="292"/>
      <c r="AU186" s="290"/>
      <c r="AV186" s="292"/>
      <c r="AW186" s="290"/>
      <c r="AX186" s="292"/>
      <c r="AZ186" s="292">
        <v>71.95</v>
      </c>
      <c r="BA186" s="291">
        <v>3</v>
      </c>
      <c r="BC186" s="291">
        <v>-1</v>
      </c>
      <c r="BE186" s="153">
        <v>22.1</v>
      </c>
      <c r="BF186" s="81">
        <v>0</v>
      </c>
      <c r="BG186" s="81">
        <v>13.5</v>
      </c>
      <c r="BH186" s="81">
        <v>-1</v>
      </c>
      <c r="BI186" s="117">
        <v>0</v>
      </c>
      <c r="BJ186" s="79">
        <v>10.4</v>
      </c>
      <c r="BK186" s="79">
        <v>0</v>
      </c>
      <c r="BL186" s="83">
        <v>0</v>
      </c>
      <c r="BM186" s="291">
        <v>9</v>
      </c>
      <c r="BN186" s="117">
        <v>0</v>
      </c>
      <c r="BO186" s="81">
        <v>28.7</v>
      </c>
      <c r="BP186" s="81">
        <v>0</v>
      </c>
      <c r="BQ186" s="81">
        <v>14.1</v>
      </c>
      <c r="BR186" s="81">
        <v>-1</v>
      </c>
      <c r="BS186" s="117">
        <v>0</v>
      </c>
      <c r="BT186" s="79">
        <v>10.7</v>
      </c>
      <c r="BU186" s="79">
        <v>0</v>
      </c>
      <c r="BV186" s="83">
        <v>0</v>
      </c>
      <c r="BW186" s="291">
        <v>-1</v>
      </c>
      <c r="BX186" s="117">
        <v>0</v>
      </c>
      <c r="BY186" s="81">
        <v>0</v>
      </c>
      <c r="BZ186" s="81">
        <v>0</v>
      </c>
      <c r="CA186" s="81">
        <v>0</v>
      </c>
      <c r="CB186" s="81">
        <v>-1</v>
      </c>
      <c r="CC186" s="117">
        <v>0</v>
      </c>
      <c r="CD186" s="79">
        <v>0</v>
      </c>
      <c r="CE186" s="79">
        <v>0</v>
      </c>
      <c r="CF186" s="83">
        <v>0</v>
      </c>
      <c r="CG186" s="291">
        <v>-1</v>
      </c>
      <c r="CM186" s="79" t="s">
        <v>205</v>
      </c>
      <c r="CO186" s="79" t="s">
        <v>425</v>
      </c>
      <c r="CP186" s="79" t="s">
        <v>472</v>
      </c>
      <c r="CQ186" s="83">
        <v>1</v>
      </c>
      <c r="CR186" s="84">
        <v>9</v>
      </c>
      <c r="CS186" s="84">
        <v>3</v>
      </c>
      <c r="CT186" s="83">
        <v>1</v>
      </c>
      <c r="CU186" s="291">
        <v>3</v>
      </c>
      <c r="CW186" s="1" t="s">
        <v>479</v>
      </c>
      <c r="CX186" s="1" t="s">
        <v>486</v>
      </c>
      <c r="CY186" s="1" t="s">
        <v>498</v>
      </c>
      <c r="CZ186" s="233"/>
    </row>
    <row r="187" spans="1:104" x14ac:dyDescent="0.25">
      <c r="A187" s="113" t="s">
        <v>198</v>
      </c>
      <c r="B187" s="291">
        <v>4</v>
      </c>
      <c r="C187" s="114" t="s">
        <v>351</v>
      </c>
      <c r="D187" s="114" t="s">
        <v>248</v>
      </c>
      <c r="E187" s="185">
        <f t="shared" si="2"/>
        <v>5</v>
      </c>
      <c r="F187" s="290">
        <v>6.1</v>
      </c>
      <c r="G187" s="290">
        <v>5.8</v>
      </c>
      <c r="H187" s="290">
        <v>5.6</v>
      </c>
      <c r="I187" s="290">
        <v>5.9</v>
      </c>
      <c r="J187" s="290">
        <v>8.6</v>
      </c>
      <c r="K187" s="290">
        <v>8.6</v>
      </c>
      <c r="L187" s="292">
        <v>8.6</v>
      </c>
      <c r="M187" s="290">
        <v>-1E-4</v>
      </c>
      <c r="N187" s="292">
        <v>11.7</v>
      </c>
      <c r="O187" s="290">
        <v>-1E-4</v>
      </c>
      <c r="P187" s="292">
        <v>8.93</v>
      </c>
      <c r="Q187" s="290">
        <v>-1E-4</v>
      </c>
      <c r="R187" s="292">
        <v>29.23</v>
      </c>
      <c r="S187" s="291">
        <v>4</v>
      </c>
      <c r="U187" s="290">
        <v>6.8</v>
      </c>
      <c r="V187" s="290">
        <v>6</v>
      </c>
      <c r="W187" s="290">
        <v>6.4</v>
      </c>
      <c r="X187" s="290">
        <v>6.6</v>
      </c>
      <c r="Y187" s="290">
        <v>9.8000000000000007</v>
      </c>
      <c r="Z187" s="290">
        <v>9.8000000000000007</v>
      </c>
      <c r="AA187" s="292">
        <v>9.8000000000000007</v>
      </c>
      <c r="AB187" s="290">
        <v>4.5999999999999996</v>
      </c>
      <c r="AC187" s="292">
        <v>13</v>
      </c>
      <c r="AD187" s="290">
        <v>-1E-4</v>
      </c>
      <c r="AE187" s="292">
        <v>9.5</v>
      </c>
      <c r="AF187" s="290">
        <v>-1E-4</v>
      </c>
      <c r="AG187" s="292">
        <v>36.9</v>
      </c>
      <c r="AI187" s="293">
        <v>66.13</v>
      </c>
      <c r="AJ187" s="291">
        <v>4</v>
      </c>
      <c r="AL187" s="290"/>
      <c r="AM187" s="290"/>
      <c r="AN187" s="290"/>
      <c r="AO187" s="290"/>
      <c r="AP187" s="290"/>
      <c r="AQ187" s="290"/>
      <c r="AR187" s="292"/>
      <c r="AS187" s="290"/>
      <c r="AT187" s="292"/>
      <c r="AU187" s="290"/>
      <c r="AV187" s="292"/>
      <c r="AW187" s="290"/>
      <c r="AX187" s="292"/>
      <c r="AZ187" s="292">
        <v>66.13</v>
      </c>
      <c r="BA187" s="291">
        <v>4</v>
      </c>
      <c r="BC187" s="291">
        <v>-1</v>
      </c>
      <c r="BE187" s="153">
        <v>20.3</v>
      </c>
      <c r="BF187" s="81">
        <v>0</v>
      </c>
      <c r="BG187" s="81">
        <v>11.6</v>
      </c>
      <c r="BH187" s="81">
        <v>-1</v>
      </c>
      <c r="BI187" s="117">
        <v>0</v>
      </c>
      <c r="BJ187" s="79">
        <v>8.9</v>
      </c>
      <c r="BK187" s="79">
        <v>0</v>
      </c>
      <c r="BL187" s="83">
        <v>0</v>
      </c>
      <c r="BM187" s="291">
        <v>9</v>
      </c>
      <c r="BN187" s="117">
        <v>0</v>
      </c>
      <c r="BO187" s="81">
        <v>27.4</v>
      </c>
      <c r="BP187" s="81">
        <v>0</v>
      </c>
      <c r="BQ187" s="81">
        <v>13.2</v>
      </c>
      <c r="BR187" s="81">
        <v>-1</v>
      </c>
      <c r="BS187" s="117">
        <v>0</v>
      </c>
      <c r="BT187" s="79">
        <v>9.5</v>
      </c>
      <c r="BU187" s="79">
        <v>0</v>
      </c>
      <c r="BV187" s="83">
        <v>0</v>
      </c>
      <c r="BW187" s="291">
        <v>-1</v>
      </c>
      <c r="BX187" s="117">
        <v>0</v>
      </c>
      <c r="BY187" s="81">
        <v>0</v>
      </c>
      <c r="BZ187" s="81">
        <v>0</v>
      </c>
      <c r="CA187" s="81">
        <v>0</v>
      </c>
      <c r="CB187" s="81">
        <v>-1</v>
      </c>
      <c r="CC187" s="117">
        <v>0</v>
      </c>
      <c r="CD187" s="79">
        <v>0</v>
      </c>
      <c r="CE187" s="79">
        <v>0</v>
      </c>
      <c r="CF187" s="83">
        <v>0</v>
      </c>
      <c r="CG187" s="291">
        <v>-1</v>
      </c>
      <c r="CM187" s="79" t="s">
        <v>248</v>
      </c>
      <c r="CO187" s="79" t="s">
        <v>425</v>
      </c>
      <c r="CP187" s="79" t="s">
        <v>472</v>
      </c>
      <c r="CQ187" s="83">
        <v>1</v>
      </c>
      <c r="CR187" s="84">
        <v>9</v>
      </c>
      <c r="CS187" s="84">
        <v>1</v>
      </c>
      <c r="CT187" s="83">
        <v>1</v>
      </c>
      <c r="CU187" s="291">
        <v>4</v>
      </c>
      <c r="CW187" s="1" t="s">
        <v>479</v>
      </c>
      <c r="CX187" s="1" t="s">
        <v>486</v>
      </c>
      <c r="CY187" s="1" t="s">
        <v>498</v>
      </c>
      <c r="CZ187" s="233"/>
    </row>
    <row r="188" spans="1:104" x14ac:dyDescent="0.25">
      <c r="B188" s="291"/>
      <c r="F188" s="290"/>
      <c r="G188" s="290"/>
      <c r="H188" s="290"/>
      <c r="I188" s="290"/>
      <c r="J188" s="290"/>
      <c r="K188" s="290"/>
      <c r="L188" s="292"/>
      <c r="M188" s="290"/>
      <c r="N188" s="292"/>
      <c r="O188" s="290"/>
      <c r="P188" s="292"/>
      <c r="Q188" s="290"/>
      <c r="R188" s="292"/>
      <c r="S188" s="291"/>
      <c r="U188" s="290"/>
      <c r="V188" s="290"/>
      <c r="W188" s="290"/>
      <c r="X188" s="290"/>
      <c r="Y188" s="290"/>
      <c r="Z188" s="290"/>
      <c r="AA188" s="292"/>
      <c r="AB188" s="290"/>
      <c r="AC188" s="292"/>
      <c r="AD188" s="290"/>
      <c r="AE188" s="292"/>
      <c r="AF188" s="290"/>
      <c r="AG188" s="292"/>
      <c r="AI188" s="293"/>
      <c r="AJ188" s="291"/>
      <c r="AL188" s="290"/>
      <c r="AM188" s="290"/>
      <c r="AN188" s="290"/>
      <c r="AO188" s="290"/>
      <c r="AP188" s="290"/>
      <c r="AQ188" s="290"/>
      <c r="AR188" s="292"/>
      <c r="AS188" s="290"/>
      <c r="AT188" s="292"/>
      <c r="AU188" s="290"/>
      <c r="AV188" s="292"/>
      <c r="AW188" s="290"/>
      <c r="AX188" s="292"/>
      <c r="AZ188" s="292"/>
      <c r="BA188" s="291"/>
      <c r="BC188" s="291"/>
      <c r="BM188" s="291"/>
      <c r="BW188" s="291"/>
      <c r="CG188" s="291"/>
      <c r="CU188" s="291"/>
      <c r="CZ188" s="233"/>
    </row>
    <row r="189" spans="1:104" s="341" customFormat="1" x14ac:dyDescent="0.25">
      <c r="A189" s="333" t="s">
        <v>199</v>
      </c>
      <c r="B189" s="334">
        <v>1</v>
      </c>
      <c r="C189" s="335" t="s">
        <v>352</v>
      </c>
      <c r="D189" s="335" t="s">
        <v>248</v>
      </c>
      <c r="E189" s="336">
        <f t="shared" si="2"/>
        <v>8</v>
      </c>
      <c r="F189" s="337">
        <v>8</v>
      </c>
      <c r="G189" s="337">
        <v>7.9</v>
      </c>
      <c r="H189" s="337">
        <v>7.9</v>
      </c>
      <c r="I189" s="337">
        <v>7.6</v>
      </c>
      <c r="J189" s="337">
        <v>9.9</v>
      </c>
      <c r="K189" s="337">
        <v>9.9</v>
      </c>
      <c r="L189" s="338">
        <v>9.9</v>
      </c>
      <c r="M189" s="337">
        <v>-1E-4</v>
      </c>
      <c r="N189" s="338">
        <v>15.8</v>
      </c>
      <c r="O189" s="337">
        <v>-1E-4</v>
      </c>
      <c r="P189" s="338">
        <v>12.7</v>
      </c>
      <c r="Q189" s="337">
        <v>-1E-4</v>
      </c>
      <c r="R189" s="338">
        <v>38.4</v>
      </c>
      <c r="S189" s="334">
        <v>1</v>
      </c>
      <c r="T189" s="339"/>
      <c r="U189" s="337">
        <v>7.3</v>
      </c>
      <c r="V189" s="337">
        <v>7.3</v>
      </c>
      <c r="W189" s="337">
        <v>7.4</v>
      </c>
      <c r="X189" s="337">
        <v>7.4</v>
      </c>
      <c r="Y189" s="337">
        <v>9.4</v>
      </c>
      <c r="Z189" s="337">
        <v>9.4</v>
      </c>
      <c r="AA189" s="338">
        <v>9.4</v>
      </c>
      <c r="AB189" s="337">
        <v>7.1</v>
      </c>
      <c r="AC189" s="338">
        <v>14.7</v>
      </c>
      <c r="AD189" s="337">
        <v>-1E-4</v>
      </c>
      <c r="AE189" s="338">
        <v>12.89</v>
      </c>
      <c r="AF189" s="337">
        <v>-1E-4</v>
      </c>
      <c r="AG189" s="338">
        <v>44.09</v>
      </c>
      <c r="AH189" s="339"/>
      <c r="AI189" s="340">
        <v>82.49</v>
      </c>
      <c r="AJ189" s="334">
        <v>1</v>
      </c>
      <c r="AL189" s="337"/>
      <c r="AM189" s="337"/>
      <c r="AN189" s="337"/>
      <c r="AO189" s="337"/>
      <c r="AP189" s="337"/>
      <c r="AQ189" s="337"/>
      <c r="AR189" s="338"/>
      <c r="AS189" s="337"/>
      <c r="AT189" s="338"/>
      <c r="AU189" s="337"/>
      <c r="AV189" s="338"/>
      <c r="AW189" s="337"/>
      <c r="AX189" s="338"/>
      <c r="AZ189" s="338">
        <v>82.49</v>
      </c>
      <c r="BA189" s="334">
        <v>1</v>
      </c>
      <c r="BC189" s="334">
        <v>-1</v>
      </c>
      <c r="BD189" s="342"/>
      <c r="BE189" s="343">
        <v>25.7</v>
      </c>
      <c r="BF189" s="343">
        <v>0</v>
      </c>
      <c r="BG189" s="343">
        <v>15.9</v>
      </c>
      <c r="BH189" s="343">
        <v>-1</v>
      </c>
      <c r="BI189" s="344">
        <v>0</v>
      </c>
      <c r="BJ189" s="341">
        <v>12.7</v>
      </c>
      <c r="BK189" s="341">
        <v>0</v>
      </c>
      <c r="BL189" s="342">
        <v>0</v>
      </c>
      <c r="BM189" s="334">
        <v>-1</v>
      </c>
      <c r="BN189" s="344">
        <v>0</v>
      </c>
      <c r="BO189" s="343">
        <v>31.2</v>
      </c>
      <c r="BP189" s="343">
        <v>0</v>
      </c>
      <c r="BQ189" s="343">
        <v>14.8</v>
      </c>
      <c r="BR189" s="343">
        <v>-1</v>
      </c>
      <c r="BS189" s="344">
        <v>0</v>
      </c>
      <c r="BT189" s="341">
        <v>12.9</v>
      </c>
      <c r="BU189" s="341">
        <v>0</v>
      </c>
      <c r="BV189" s="342">
        <v>0</v>
      </c>
      <c r="BW189" s="334">
        <v>-1</v>
      </c>
      <c r="BX189" s="344">
        <v>0</v>
      </c>
      <c r="BY189" s="343">
        <v>0</v>
      </c>
      <c r="BZ189" s="343">
        <v>0</v>
      </c>
      <c r="CA189" s="343">
        <v>0</v>
      </c>
      <c r="CB189" s="343">
        <v>-1</v>
      </c>
      <c r="CC189" s="344">
        <v>0</v>
      </c>
      <c r="CD189" s="341">
        <v>0</v>
      </c>
      <c r="CE189" s="341">
        <v>0</v>
      </c>
      <c r="CF189" s="342">
        <v>0</v>
      </c>
      <c r="CG189" s="334">
        <v>-1</v>
      </c>
      <c r="CI189" s="341" t="s">
        <v>363</v>
      </c>
      <c r="CM189" s="341" t="s">
        <v>248</v>
      </c>
      <c r="CO189" s="341" t="s">
        <v>426</v>
      </c>
      <c r="CP189" s="341" t="s">
        <v>473</v>
      </c>
      <c r="CQ189" s="342">
        <v>1</v>
      </c>
      <c r="CR189" s="345">
        <v>9</v>
      </c>
      <c r="CS189" s="345">
        <v>2</v>
      </c>
      <c r="CT189" s="342">
        <v>1</v>
      </c>
      <c r="CU189" s="334">
        <v>1</v>
      </c>
      <c r="CV189" s="346"/>
      <c r="CW189" s="346" t="s">
        <v>479</v>
      </c>
      <c r="CX189" s="346" t="s">
        <v>492</v>
      </c>
      <c r="CY189" s="346" t="s">
        <v>498</v>
      </c>
      <c r="CZ189" s="347"/>
    </row>
    <row r="190" spans="1:104" s="341" customFormat="1" x14ac:dyDescent="0.25">
      <c r="A190" s="333" t="s">
        <v>199</v>
      </c>
      <c r="B190" s="334">
        <v>2</v>
      </c>
      <c r="C190" s="335" t="s">
        <v>353</v>
      </c>
      <c r="D190" s="335" t="s">
        <v>248</v>
      </c>
      <c r="E190" s="336">
        <f t="shared" si="2"/>
        <v>7</v>
      </c>
      <c r="F190" s="337">
        <v>7.2</v>
      </c>
      <c r="G190" s="337">
        <v>7.8</v>
      </c>
      <c r="H190" s="337">
        <v>8.1</v>
      </c>
      <c r="I190" s="337">
        <v>7.3</v>
      </c>
      <c r="J190" s="337">
        <v>9.3000000000000007</v>
      </c>
      <c r="K190" s="337">
        <v>9.3000000000000007</v>
      </c>
      <c r="L190" s="338">
        <v>9.3000000000000007</v>
      </c>
      <c r="M190" s="337">
        <v>-1E-4</v>
      </c>
      <c r="N190" s="338">
        <v>15.1</v>
      </c>
      <c r="O190" s="337">
        <v>-1E-4</v>
      </c>
      <c r="P190" s="338">
        <v>11.89</v>
      </c>
      <c r="Q190" s="337">
        <v>-1E-4</v>
      </c>
      <c r="R190" s="338">
        <v>36.29</v>
      </c>
      <c r="S190" s="334">
        <v>2</v>
      </c>
      <c r="T190" s="339"/>
      <c r="U190" s="337">
        <v>7.1</v>
      </c>
      <c r="V190" s="337">
        <v>7.7</v>
      </c>
      <c r="W190" s="337">
        <v>7.5</v>
      </c>
      <c r="X190" s="337">
        <v>7.3</v>
      </c>
      <c r="Y190" s="337">
        <v>9.6999999999999993</v>
      </c>
      <c r="Z190" s="337">
        <v>9.6999999999999993</v>
      </c>
      <c r="AA190" s="338">
        <v>9.6999999999999993</v>
      </c>
      <c r="AB190" s="337">
        <v>6.3</v>
      </c>
      <c r="AC190" s="338">
        <v>14.8</v>
      </c>
      <c r="AD190" s="337">
        <v>-1E-4</v>
      </c>
      <c r="AE190" s="338">
        <v>11.68</v>
      </c>
      <c r="AF190" s="337">
        <v>-1E-4</v>
      </c>
      <c r="AG190" s="338">
        <v>42.48</v>
      </c>
      <c r="AH190" s="339"/>
      <c r="AI190" s="340">
        <v>78.77</v>
      </c>
      <c r="AJ190" s="334">
        <v>2</v>
      </c>
      <c r="AL190" s="337"/>
      <c r="AM190" s="337"/>
      <c r="AN190" s="337"/>
      <c r="AO190" s="337"/>
      <c r="AP190" s="337"/>
      <c r="AQ190" s="337"/>
      <c r="AR190" s="338"/>
      <c r="AS190" s="337"/>
      <c r="AT190" s="338"/>
      <c r="AU190" s="337"/>
      <c r="AV190" s="338"/>
      <c r="AW190" s="337"/>
      <c r="AX190" s="338"/>
      <c r="AZ190" s="338">
        <v>78.77</v>
      </c>
      <c r="BA190" s="334">
        <v>2</v>
      </c>
      <c r="BC190" s="334">
        <v>-1</v>
      </c>
      <c r="BD190" s="342"/>
      <c r="BE190" s="343">
        <v>24.4</v>
      </c>
      <c r="BF190" s="343">
        <v>0</v>
      </c>
      <c r="BG190" s="343">
        <v>15</v>
      </c>
      <c r="BH190" s="343">
        <v>-1</v>
      </c>
      <c r="BI190" s="344">
        <v>0</v>
      </c>
      <c r="BJ190" s="341">
        <v>11.9</v>
      </c>
      <c r="BK190" s="341">
        <v>0</v>
      </c>
      <c r="BL190" s="342">
        <v>0</v>
      </c>
      <c r="BM190" s="334">
        <v>-1</v>
      </c>
      <c r="BN190" s="344">
        <v>0</v>
      </c>
      <c r="BO190" s="343">
        <v>30.8</v>
      </c>
      <c r="BP190" s="343">
        <v>0</v>
      </c>
      <c r="BQ190" s="343">
        <v>14.8</v>
      </c>
      <c r="BR190" s="343">
        <v>-1</v>
      </c>
      <c r="BS190" s="344">
        <v>0</v>
      </c>
      <c r="BT190" s="341">
        <v>11.7</v>
      </c>
      <c r="BU190" s="341">
        <v>0</v>
      </c>
      <c r="BV190" s="342">
        <v>0</v>
      </c>
      <c r="BW190" s="334">
        <v>-1</v>
      </c>
      <c r="BX190" s="344">
        <v>0</v>
      </c>
      <c r="BY190" s="343">
        <v>0</v>
      </c>
      <c r="BZ190" s="343">
        <v>0</v>
      </c>
      <c r="CA190" s="343">
        <v>0</v>
      </c>
      <c r="CB190" s="343">
        <v>-1</v>
      </c>
      <c r="CC190" s="344">
        <v>0</v>
      </c>
      <c r="CD190" s="341">
        <v>0</v>
      </c>
      <c r="CE190" s="341">
        <v>0</v>
      </c>
      <c r="CF190" s="342">
        <v>0</v>
      </c>
      <c r="CG190" s="334">
        <v>-1</v>
      </c>
      <c r="CI190" s="341" t="s">
        <v>363</v>
      </c>
      <c r="CM190" s="341" t="s">
        <v>248</v>
      </c>
      <c r="CO190" s="341" t="s">
        <v>426</v>
      </c>
      <c r="CP190" s="341" t="s">
        <v>473</v>
      </c>
      <c r="CQ190" s="342">
        <v>1</v>
      </c>
      <c r="CR190" s="345">
        <v>9</v>
      </c>
      <c r="CS190" s="345">
        <v>1</v>
      </c>
      <c r="CT190" s="342">
        <v>1</v>
      </c>
      <c r="CU190" s="334">
        <v>2</v>
      </c>
      <c r="CV190" s="346"/>
      <c r="CW190" s="346" t="s">
        <v>479</v>
      </c>
      <c r="CX190" s="346" t="s">
        <v>492</v>
      </c>
      <c r="CY190" s="346" t="s">
        <v>498</v>
      </c>
      <c r="CZ190" s="347"/>
    </row>
    <row r="191" spans="1:104" x14ac:dyDescent="0.25">
      <c r="B191" s="291"/>
      <c r="F191" s="290"/>
      <c r="G191" s="290"/>
      <c r="H191" s="290"/>
      <c r="I191" s="290"/>
      <c r="J191" s="290"/>
      <c r="K191" s="290"/>
      <c r="L191" s="292"/>
      <c r="M191" s="290"/>
      <c r="N191" s="292"/>
      <c r="O191" s="290"/>
      <c r="P191" s="292"/>
      <c r="Q191" s="290"/>
      <c r="R191" s="292"/>
      <c r="S191" s="291"/>
      <c r="U191" s="290"/>
      <c r="V191" s="290"/>
      <c r="W191" s="290"/>
      <c r="X191" s="290"/>
      <c r="Y191" s="290"/>
      <c r="Z191" s="290"/>
      <c r="AA191" s="292"/>
      <c r="AB191" s="290"/>
      <c r="AC191" s="292"/>
      <c r="AD191" s="290"/>
      <c r="AE191" s="292"/>
      <c r="AF191" s="290"/>
      <c r="AG191" s="292"/>
      <c r="AI191" s="293"/>
      <c r="AJ191" s="291"/>
      <c r="AL191" s="290"/>
      <c r="AM191" s="290"/>
      <c r="AN191" s="290"/>
      <c r="AO191" s="290"/>
      <c r="AP191" s="290"/>
      <c r="AQ191" s="290"/>
      <c r="AR191" s="292"/>
      <c r="AS191" s="290"/>
      <c r="AT191" s="292"/>
      <c r="AU191" s="290"/>
      <c r="AV191" s="292"/>
      <c r="AW191" s="290"/>
      <c r="AX191" s="292"/>
      <c r="AZ191" s="292"/>
      <c r="BA191" s="291"/>
      <c r="BC191" s="291"/>
      <c r="BM191" s="291"/>
      <c r="BW191" s="291"/>
      <c r="CG191" s="291"/>
      <c r="CU191" s="291"/>
      <c r="CZ191" s="233"/>
    </row>
    <row r="192" spans="1:104" s="341" customFormat="1" x14ac:dyDescent="0.25">
      <c r="A192" s="333" t="s">
        <v>200</v>
      </c>
      <c r="B192" s="334">
        <v>1</v>
      </c>
      <c r="C192" s="335" t="s">
        <v>354</v>
      </c>
      <c r="D192" s="335" t="s">
        <v>208</v>
      </c>
      <c r="E192" s="336">
        <f t="shared" si="2"/>
        <v>8</v>
      </c>
      <c r="F192" s="337">
        <v>6.9</v>
      </c>
      <c r="G192" s="337">
        <v>6.6</v>
      </c>
      <c r="H192" s="337">
        <v>6.9</v>
      </c>
      <c r="I192" s="337">
        <v>7.1</v>
      </c>
      <c r="J192" s="337">
        <v>9.8000000000000007</v>
      </c>
      <c r="K192" s="337">
        <v>9.8000000000000007</v>
      </c>
      <c r="L192" s="338">
        <v>9.8000000000000007</v>
      </c>
      <c r="M192" s="337">
        <v>-1E-4</v>
      </c>
      <c r="N192" s="338">
        <v>13.8</v>
      </c>
      <c r="O192" s="337">
        <v>-1E-4</v>
      </c>
      <c r="P192" s="338">
        <v>10.81</v>
      </c>
      <c r="Q192" s="337">
        <v>-1E-4</v>
      </c>
      <c r="R192" s="338">
        <v>34.409999999999997</v>
      </c>
      <c r="S192" s="334">
        <v>1</v>
      </c>
      <c r="T192" s="339"/>
      <c r="U192" s="337">
        <v>7.2</v>
      </c>
      <c r="V192" s="337">
        <v>6.4</v>
      </c>
      <c r="W192" s="337">
        <v>6.8</v>
      </c>
      <c r="X192" s="337">
        <v>7</v>
      </c>
      <c r="Y192" s="337">
        <v>9.6</v>
      </c>
      <c r="Z192" s="337">
        <v>9.6</v>
      </c>
      <c r="AA192" s="338">
        <v>9.6</v>
      </c>
      <c r="AB192" s="337">
        <v>5.8</v>
      </c>
      <c r="AC192" s="338">
        <v>13.8</v>
      </c>
      <c r="AD192" s="337">
        <v>-1E-4</v>
      </c>
      <c r="AE192" s="338">
        <v>11.72</v>
      </c>
      <c r="AF192" s="337">
        <v>-1E-4</v>
      </c>
      <c r="AG192" s="338">
        <v>40.92</v>
      </c>
      <c r="AH192" s="339"/>
      <c r="AI192" s="340">
        <v>75.33</v>
      </c>
      <c r="AJ192" s="334">
        <v>1</v>
      </c>
      <c r="AL192" s="337"/>
      <c r="AM192" s="337"/>
      <c r="AN192" s="337"/>
      <c r="AO192" s="337"/>
      <c r="AP192" s="337"/>
      <c r="AQ192" s="337"/>
      <c r="AR192" s="338"/>
      <c r="AS192" s="337"/>
      <c r="AT192" s="338"/>
      <c r="AU192" s="337"/>
      <c r="AV192" s="338"/>
      <c r="AW192" s="337"/>
      <c r="AX192" s="338"/>
      <c r="AZ192" s="338">
        <v>75.33</v>
      </c>
      <c r="BA192" s="334">
        <v>1</v>
      </c>
      <c r="BC192" s="334">
        <v>-1</v>
      </c>
      <c r="BD192" s="342"/>
      <c r="BE192" s="343">
        <v>23.6</v>
      </c>
      <c r="BF192" s="343">
        <v>0</v>
      </c>
      <c r="BG192" s="343">
        <v>13.9</v>
      </c>
      <c r="BH192" s="343">
        <v>-1</v>
      </c>
      <c r="BI192" s="344">
        <v>0</v>
      </c>
      <c r="BJ192" s="341">
        <v>10.8</v>
      </c>
      <c r="BK192" s="341">
        <v>0</v>
      </c>
      <c r="BL192" s="342">
        <v>0</v>
      </c>
      <c r="BM192" s="334">
        <v>-1</v>
      </c>
      <c r="BN192" s="344">
        <v>0</v>
      </c>
      <c r="BO192" s="343">
        <v>29.2</v>
      </c>
      <c r="BP192" s="343">
        <v>0</v>
      </c>
      <c r="BQ192" s="343">
        <v>13.8</v>
      </c>
      <c r="BR192" s="343">
        <v>-1</v>
      </c>
      <c r="BS192" s="344">
        <v>0</v>
      </c>
      <c r="BT192" s="341">
        <v>11.7</v>
      </c>
      <c r="BU192" s="341">
        <v>0</v>
      </c>
      <c r="BV192" s="342">
        <v>0</v>
      </c>
      <c r="BW192" s="334">
        <v>-1</v>
      </c>
      <c r="BX192" s="344">
        <v>0</v>
      </c>
      <c r="BY192" s="343">
        <v>0</v>
      </c>
      <c r="BZ192" s="343">
        <v>0</v>
      </c>
      <c r="CA192" s="343">
        <v>0</v>
      </c>
      <c r="CB192" s="343">
        <v>-1</v>
      </c>
      <c r="CC192" s="344">
        <v>0</v>
      </c>
      <c r="CD192" s="341">
        <v>0</v>
      </c>
      <c r="CE192" s="341">
        <v>0</v>
      </c>
      <c r="CF192" s="342">
        <v>0</v>
      </c>
      <c r="CG192" s="334">
        <v>-1</v>
      </c>
      <c r="CI192" s="341" t="s">
        <v>363</v>
      </c>
      <c r="CM192" s="341" t="s">
        <v>208</v>
      </c>
      <c r="CO192" s="341" t="s">
        <v>427</v>
      </c>
      <c r="CP192" s="341" t="s">
        <v>474</v>
      </c>
      <c r="CQ192" s="342">
        <v>1</v>
      </c>
      <c r="CR192" s="345">
        <v>11.15</v>
      </c>
      <c r="CS192" s="345">
        <v>2</v>
      </c>
      <c r="CT192" s="342">
        <v>1</v>
      </c>
      <c r="CU192" s="334">
        <v>1</v>
      </c>
      <c r="CV192" s="346"/>
      <c r="CW192" s="346" t="s">
        <v>479</v>
      </c>
      <c r="CX192" s="346" t="s">
        <v>499</v>
      </c>
      <c r="CY192" s="346" t="s">
        <v>498</v>
      </c>
      <c r="CZ192" s="347"/>
    </row>
    <row r="193" spans="1:104" s="341" customFormat="1" x14ac:dyDescent="0.25">
      <c r="A193" s="333" t="s">
        <v>200</v>
      </c>
      <c r="B193" s="334">
        <v>2</v>
      </c>
      <c r="C193" s="335" t="s">
        <v>355</v>
      </c>
      <c r="D193" s="335" t="s">
        <v>208</v>
      </c>
      <c r="E193" s="336">
        <f t="shared" si="2"/>
        <v>7</v>
      </c>
      <c r="F193" s="337">
        <v>6.9</v>
      </c>
      <c r="G193" s="337">
        <v>6.6</v>
      </c>
      <c r="H193" s="337">
        <v>6.8</v>
      </c>
      <c r="I193" s="337">
        <v>6.8</v>
      </c>
      <c r="J193" s="337">
        <v>9.5</v>
      </c>
      <c r="K193" s="337">
        <v>9.5</v>
      </c>
      <c r="L193" s="338">
        <v>9.5</v>
      </c>
      <c r="M193" s="337">
        <v>-1E-4</v>
      </c>
      <c r="N193" s="338">
        <v>13.6</v>
      </c>
      <c r="O193" s="337">
        <v>-1E-4</v>
      </c>
      <c r="P193" s="338">
        <v>11.26</v>
      </c>
      <c r="Q193" s="337">
        <v>-1E-4</v>
      </c>
      <c r="R193" s="338">
        <v>34.36</v>
      </c>
      <c r="S193" s="334">
        <v>2</v>
      </c>
      <c r="T193" s="339"/>
      <c r="U193" s="337">
        <v>6.8</v>
      </c>
      <c r="V193" s="337">
        <v>6.6</v>
      </c>
      <c r="W193" s="337">
        <v>6.9</v>
      </c>
      <c r="X193" s="337">
        <v>7</v>
      </c>
      <c r="Y193" s="337">
        <v>9.1</v>
      </c>
      <c r="Z193" s="337">
        <v>9.1</v>
      </c>
      <c r="AA193" s="338">
        <v>9.1</v>
      </c>
      <c r="AB193" s="337">
        <v>5.7</v>
      </c>
      <c r="AC193" s="338">
        <v>13.7</v>
      </c>
      <c r="AD193" s="337">
        <v>-1E-4</v>
      </c>
      <c r="AE193" s="338">
        <v>11.6</v>
      </c>
      <c r="AF193" s="337">
        <v>-1E-4</v>
      </c>
      <c r="AG193" s="338">
        <v>40.1</v>
      </c>
      <c r="AH193" s="339"/>
      <c r="AI193" s="340">
        <v>74.459999999999994</v>
      </c>
      <c r="AJ193" s="334">
        <v>2</v>
      </c>
      <c r="AL193" s="337"/>
      <c r="AM193" s="337"/>
      <c r="AN193" s="337"/>
      <c r="AO193" s="337"/>
      <c r="AP193" s="337"/>
      <c r="AQ193" s="337"/>
      <c r="AR193" s="338"/>
      <c r="AS193" s="337"/>
      <c r="AT193" s="338"/>
      <c r="AU193" s="337"/>
      <c r="AV193" s="338"/>
      <c r="AW193" s="337"/>
      <c r="AX193" s="338"/>
      <c r="AZ193" s="338">
        <v>74.459999999999994</v>
      </c>
      <c r="BA193" s="334">
        <v>2</v>
      </c>
      <c r="BC193" s="334">
        <v>-1</v>
      </c>
      <c r="BD193" s="342"/>
      <c r="BE193" s="343">
        <v>23.1</v>
      </c>
      <c r="BF193" s="343">
        <v>0</v>
      </c>
      <c r="BG193" s="343">
        <v>13.5</v>
      </c>
      <c r="BH193" s="343">
        <v>-1</v>
      </c>
      <c r="BI193" s="344">
        <v>0</v>
      </c>
      <c r="BJ193" s="341">
        <v>11.3</v>
      </c>
      <c r="BK193" s="341">
        <v>0</v>
      </c>
      <c r="BL193" s="342">
        <v>0</v>
      </c>
      <c r="BM193" s="334">
        <v>-1</v>
      </c>
      <c r="BN193" s="344">
        <v>0</v>
      </c>
      <c r="BO193" s="343">
        <v>28.5</v>
      </c>
      <c r="BP193" s="343">
        <v>0</v>
      </c>
      <c r="BQ193" s="343">
        <v>13.6</v>
      </c>
      <c r="BR193" s="343">
        <v>-1</v>
      </c>
      <c r="BS193" s="344">
        <v>0</v>
      </c>
      <c r="BT193" s="341">
        <v>11.6</v>
      </c>
      <c r="BU193" s="341">
        <v>0</v>
      </c>
      <c r="BV193" s="342">
        <v>0</v>
      </c>
      <c r="BW193" s="334">
        <v>-1</v>
      </c>
      <c r="BX193" s="344">
        <v>0</v>
      </c>
      <c r="BY193" s="343">
        <v>0</v>
      </c>
      <c r="BZ193" s="343">
        <v>0</v>
      </c>
      <c r="CA193" s="343">
        <v>0</v>
      </c>
      <c r="CB193" s="343">
        <v>-1</v>
      </c>
      <c r="CC193" s="344">
        <v>0</v>
      </c>
      <c r="CD193" s="341">
        <v>0</v>
      </c>
      <c r="CE193" s="341">
        <v>0</v>
      </c>
      <c r="CF193" s="342">
        <v>0</v>
      </c>
      <c r="CG193" s="334">
        <v>-1</v>
      </c>
      <c r="CI193" s="341" t="s">
        <v>363</v>
      </c>
      <c r="CM193" s="341" t="s">
        <v>208</v>
      </c>
      <c r="CO193" s="341" t="s">
        <v>427</v>
      </c>
      <c r="CP193" s="341" t="s">
        <v>474</v>
      </c>
      <c r="CQ193" s="342">
        <v>1</v>
      </c>
      <c r="CR193" s="345">
        <v>11.15</v>
      </c>
      <c r="CS193" s="345">
        <v>1</v>
      </c>
      <c r="CT193" s="342">
        <v>1</v>
      </c>
      <c r="CU193" s="334">
        <v>2</v>
      </c>
      <c r="CV193" s="346"/>
      <c r="CW193" s="346" t="s">
        <v>479</v>
      </c>
      <c r="CX193" s="346" t="s">
        <v>499</v>
      </c>
      <c r="CY193" s="346" t="s">
        <v>498</v>
      </c>
      <c r="CZ193" s="347"/>
    </row>
    <row r="194" spans="1:104" x14ac:dyDescent="0.25">
      <c r="A194" s="113" t="s">
        <v>200</v>
      </c>
      <c r="B194" s="291">
        <v>3</v>
      </c>
      <c r="C194" s="114" t="s">
        <v>356</v>
      </c>
      <c r="D194" s="114" t="s">
        <v>248</v>
      </c>
      <c r="E194" s="185">
        <f t="shared" si="2"/>
        <v>6</v>
      </c>
      <c r="F194" s="290">
        <v>6.8</v>
      </c>
      <c r="G194" s="290">
        <v>7.3</v>
      </c>
      <c r="H194" s="290">
        <v>6.3</v>
      </c>
      <c r="I194" s="290">
        <v>6.9</v>
      </c>
      <c r="J194" s="290">
        <v>9.5</v>
      </c>
      <c r="K194" s="290">
        <v>9.5</v>
      </c>
      <c r="L194" s="292">
        <v>9.5</v>
      </c>
      <c r="M194" s="290">
        <v>-1E-4</v>
      </c>
      <c r="N194" s="292">
        <v>13.7</v>
      </c>
      <c r="O194" s="290">
        <v>-1E-4</v>
      </c>
      <c r="P194" s="292">
        <v>9.59</v>
      </c>
      <c r="Q194" s="290">
        <v>-1E-4</v>
      </c>
      <c r="R194" s="292">
        <v>32.79</v>
      </c>
      <c r="S194" s="291">
        <v>3</v>
      </c>
      <c r="U194" s="290">
        <v>6.8</v>
      </c>
      <c r="V194" s="290">
        <v>6.6</v>
      </c>
      <c r="W194" s="290">
        <v>6.4</v>
      </c>
      <c r="X194" s="290">
        <v>6.8</v>
      </c>
      <c r="Y194" s="290">
        <v>9.5</v>
      </c>
      <c r="Z194" s="290">
        <v>9.5</v>
      </c>
      <c r="AA194" s="292">
        <v>9.5</v>
      </c>
      <c r="AB194" s="290">
        <v>6.4</v>
      </c>
      <c r="AC194" s="292">
        <v>13.4</v>
      </c>
      <c r="AD194" s="290">
        <v>-1E-4</v>
      </c>
      <c r="AE194" s="292">
        <v>11.67</v>
      </c>
      <c r="AF194" s="290">
        <v>-1E-4</v>
      </c>
      <c r="AG194" s="292">
        <v>40.97</v>
      </c>
      <c r="AI194" s="293">
        <v>73.760000000000005</v>
      </c>
      <c r="AJ194" s="291">
        <v>3</v>
      </c>
      <c r="AL194" s="290"/>
      <c r="AM194" s="290"/>
      <c r="AN194" s="290"/>
      <c r="AO194" s="290"/>
      <c r="AP194" s="290"/>
      <c r="AQ194" s="290"/>
      <c r="AR194" s="292"/>
      <c r="AS194" s="290"/>
      <c r="AT194" s="292"/>
      <c r="AU194" s="290"/>
      <c r="AV194" s="292"/>
      <c r="AW194" s="290"/>
      <c r="AX194" s="292"/>
      <c r="AZ194" s="292">
        <v>73.760000000000005</v>
      </c>
      <c r="BA194" s="291">
        <v>3</v>
      </c>
      <c r="BC194" s="291">
        <v>-1</v>
      </c>
      <c r="BE194" s="153">
        <v>23.2</v>
      </c>
      <c r="BF194" s="81">
        <v>0</v>
      </c>
      <c r="BG194" s="81">
        <v>13.6</v>
      </c>
      <c r="BH194" s="81">
        <v>-1</v>
      </c>
      <c r="BI194" s="117">
        <v>0</v>
      </c>
      <c r="BJ194" s="79">
        <v>9.6</v>
      </c>
      <c r="BK194" s="79">
        <v>0</v>
      </c>
      <c r="BL194" s="83">
        <v>0</v>
      </c>
      <c r="BM194" s="291">
        <v>-1</v>
      </c>
      <c r="BN194" s="117">
        <v>0</v>
      </c>
      <c r="BO194" s="81">
        <v>29.3</v>
      </c>
      <c r="BP194" s="81">
        <v>0</v>
      </c>
      <c r="BQ194" s="81">
        <v>13.2</v>
      </c>
      <c r="BR194" s="81">
        <v>-1</v>
      </c>
      <c r="BS194" s="117">
        <v>0</v>
      </c>
      <c r="BT194" s="79">
        <v>11.7</v>
      </c>
      <c r="BU194" s="79">
        <v>0</v>
      </c>
      <c r="BV194" s="83">
        <v>0</v>
      </c>
      <c r="BW194" s="291">
        <v>-1</v>
      </c>
      <c r="BX194" s="117">
        <v>0</v>
      </c>
      <c r="BY194" s="81">
        <v>0</v>
      </c>
      <c r="BZ194" s="81">
        <v>0</v>
      </c>
      <c r="CA194" s="81">
        <v>0</v>
      </c>
      <c r="CB194" s="81">
        <v>-1</v>
      </c>
      <c r="CC194" s="117">
        <v>0</v>
      </c>
      <c r="CD194" s="79">
        <v>0</v>
      </c>
      <c r="CE194" s="79">
        <v>0</v>
      </c>
      <c r="CF194" s="83">
        <v>0</v>
      </c>
      <c r="CG194" s="291">
        <v>-1</v>
      </c>
      <c r="CI194" s="79" t="s">
        <v>363</v>
      </c>
      <c r="CM194" s="79" t="s">
        <v>248</v>
      </c>
      <c r="CO194" s="79" t="s">
        <v>427</v>
      </c>
      <c r="CP194" s="79" t="s">
        <v>474</v>
      </c>
      <c r="CQ194" s="83">
        <v>1</v>
      </c>
      <c r="CR194" s="84">
        <v>11.15</v>
      </c>
      <c r="CS194" s="84">
        <v>3</v>
      </c>
      <c r="CT194" s="83">
        <v>1</v>
      </c>
      <c r="CU194" s="291">
        <v>3</v>
      </c>
      <c r="CW194" s="1" t="s">
        <v>479</v>
      </c>
      <c r="CX194" s="1" t="s">
        <v>499</v>
      </c>
      <c r="CY194" s="1" t="s">
        <v>498</v>
      </c>
      <c r="CZ194" s="233"/>
    </row>
    <row r="195" spans="1:104" x14ac:dyDescent="0.25">
      <c r="B195" s="291"/>
      <c r="F195" s="290"/>
      <c r="G195" s="290"/>
      <c r="H195" s="290"/>
      <c r="I195" s="290"/>
      <c r="J195" s="290"/>
      <c r="K195" s="290"/>
      <c r="L195" s="292"/>
      <c r="M195" s="290"/>
      <c r="N195" s="292"/>
      <c r="O195" s="290"/>
      <c r="P195" s="292"/>
      <c r="Q195" s="290"/>
      <c r="R195" s="292"/>
      <c r="S195" s="291"/>
      <c r="U195" s="290"/>
      <c r="V195" s="290"/>
      <c r="W195" s="290"/>
      <c r="X195" s="290"/>
      <c r="Y195" s="290"/>
      <c r="Z195" s="290"/>
      <c r="AA195" s="292"/>
      <c r="AB195" s="290"/>
      <c r="AC195" s="292"/>
      <c r="AD195" s="290"/>
      <c r="AE195" s="292"/>
      <c r="AF195" s="290"/>
      <c r="AG195" s="292"/>
      <c r="AI195" s="293"/>
      <c r="AJ195" s="291"/>
      <c r="AL195" s="290"/>
      <c r="AM195" s="290"/>
      <c r="AN195" s="290"/>
      <c r="AO195" s="290"/>
      <c r="AP195" s="290"/>
      <c r="AQ195" s="290"/>
      <c r="AR195" s="292"/>
      <c r="AS195" s="290"/>
      <c r="AT195" s="292"/>
      <c r="AU195" s="290"/>
      <c r="AV195" s="292"/>
      <c r="AW195" s="290"/>
      <c r="AX195" s="292"/>
      <c r="AZ195" s="292"/>
      <c r="BA195" s="291"/>
      <c r="BC195" s="291"/>
      <c r="BM195" s="291"/>
      <c r="BW195" s="291"/>
      <c r="CG195" s="291"/>
      <c r="CU195" s="291"/>
      <c r="CZ195" s="233"/>
    </row>
    <row r="196" spans="1:104" s="341" customFormat="1" x14ac:dyDescent="0.25">
      <c r="A196" s="333" t="s">
        <v>201</v>
      </c>
      <c r="B196" s="334">
        <v>1</v>
      </c>
      <c r="C196" s="335" t="s">
        <v>357</v>
      </c>
      <c r="D196" s="335" t="s">
        <v>248</v>
      </c>
      <c r="E196" s="336">
        <f t="shared" si="2"/>
        <v>8</v>
      </c>
      <c r="F196" s="337">
        <v>8</v>
      </c>
      <c r="G196" s="337">
        <v>7.8</v>
      </c>
      <c r="H196" s="337">
        <v>8</v>
      </c>
      <c r="I196" s="337">
        <v>8</v>
      </c>
      <c r="J196" s="337">
        <v>9.4</v>
      </c>
      <c r="K196" s="337">
        <v>9.4</v>
      </c>
      <c r="L196" s="338">
        <v>9.4</v>
      </c>
      <c r="M196" s="337">
        <v>-1E-4</v>
      </c>
      <c r="N196" s="338">
        <v>16</v>
      </c>
      <c r="O196" s="337">
        <v>-1E-4</v>
      </c>
      <c r="P196" s="338">
        <v>12.43</v>
      </c>
      <c r="Q196" s="337">
        <v>-1E-4</v>
      </c>
      <c r="R196" s="338">
        <v>37.83</v>
      </c>
      <c r="S196" s="334">
        <v>3</v>
      </c>
      <c r="T196" s="339"/>
      <c r="U196" s="337">
        <v>6.9</v>
      </c>
      <c r="V196" s="337">
        <v>7.4</v>
      </c>
      <c r="W196" s="337">
        <v>7.1</v>
      </c>
      <c r="X196" s="337">
        <v>7.4</v>
      </c>
      <c r="Y196" s="337">
        <v>10</v>
      </c>
      <c r="Z196" s="337">
        <v>10</v>
      </c>
      <c r="AA196" s="338">
        <v>10</v>
      </c>
      <c r="AB196" s="337">
        <v>6.2</v>
      </c>
      <c r="AC196" s="338">
        <v>14.5</v>
      </c>
      <c r="AD196" s="337">
        <v>-1E-4</v>
      </c>
      <c r="AE196" s="338">
        <v>12.55</v>
      </c>
      <c r="AF196" s="337">
        <v>-1E-4</v>
      </c>
      <c r="AG196" s="338">
        <v>43.25</v>
      </c>
      <c r="AH196" s="339"/>
      <c r="AI196" s="340">
        <v>81.08</v>
      </c>
      <c r="AJ196" s="334">
        <v>1</v>
      </c>
      <c r="AL196" s="337"/>
      <c r="AM196" s="337"/>
      <c r="AN196" s="337"/>
      <c r="AO196" s="337"/>
      <c r="AP196" s="337"/>
      <c r="AQ196" s="337"/>
      <c r="AR196" s="338"/>
      <c r="AS196" s="337"/>
      <c r="AT196" s="338"/>
      <c r="AU196" s="337"/>
      <c r="AV196" s="338"/>
      <c r="AW196" s="337"/>
      <c r="AX196" s="338"/>
      <c r="AZ196" s="338">
        <v>81.08</v>
      </c>
      <c r="BA196" s="334">
        <v>1</v>
      </c>
      <c r="BC196" s="334">
        <v>-1</v>
      </c>
      <c r="BD196" s="342"/>
      <c r="BE196" s="343">
        <v>25.4</v>
      </c>
      <c r="BF196" s="343">
        <v>0</v>
      </c>
      <c r="BG196" s="343">
        <v>15.9</v>
      </c>
      <c r="BH196" s="343">
        <v>-1</v>
      </c>
      <c r="BI196" s="344">
        <v>0</v>
      </c>
      <c r="BJ196" s="341">
        <v>12.4</v>
      </c>
      <c r="BK196" s="341">
        <v>0</v>
      </c>
      <c r="BL196" s="342">
        <v>0</v>
      </c>
      <c r="BM196" s="334">
        <v>-1</v>
      </c>
      <c r="BN196" s="344">
        <v>0</v>
      </c>
      <c r="BO196" s="343">
        <v>30.7</v>
      </c>
      <c r="BP196" s="343">
        <v>0</v>
      </c>
      <c r="BQ196" s="343">
        <v>14.4</v>
      </c>
      <c r="BR196" s="343">
        <v>-1</v>
      </c>
      <c r="BS196" s="344">
        <v>0</v>
      </c>
      <c r="BT196" s="341">
        <v>12.6</v>
      </c>
      <c r="BU196" s="341">
        <v>0</v>
      </c>
      <c r="BV196" s="342">
        <v>0</v>
      </c>
      <c r="BW196" s="334">
        <v>-1</v>
      </c>
      <c r="BX196" s="344">
        <v>0</v>
      </c>
      <c r="BY196" s="343">
        <v>0</v>
      </c>
      <c r="BZ196" s="343">
        <v>0</v>
      </c>
      <c r="CA196" s="343">
        <v>0</v>
      </c>
      <c r="CB196" s="343">
        <v>-1</v>
      </c>
      <c r="CC196" s="344">
        <v>0</v>
      </c>
      <c r="CD196" s="341">
        <v>0</v>
      </c>
      <c r="CE196" s="341">
        <v>0</v>
      </c>
      <c r="CF196" s="342">
        <v>0</v>
      </c>
      <c r="CG196" s="334">
        <v>-1</v>
      </c>
      <c r="CI196" s="341" t="s">
        <v>363</v>
      </c>
      <c r="CM196" s="341" t="s">
        <v>248</v>
      </c>
      <c r="CO196" s="341" t="s">
        <v>428</v>
      </c>
      <c r="CP196" s="341" t="s">
        <v>475</v>
      </c>
      <c r="CQ196" s="342">
        <v>1</v>
      </c>
      <c r="CR196" s="345">
        <v>11.15</v>
      </c>
      <c r="CS196" s="345">
        <v>3</v>
      </c>
      <c r="CT196" s="342">
        <v>1</v>
      </c>
      <c r="CU196" s="334">
        <v>1</v>
      </c>
      <c r="CV196" s="346"/>
      <c r="CW196" s="346" t="s">
        <v>479</v>
      </c>
      <c r="CX196" s="346" t="s">
        <v>500</v>
      </c>
      <c r="CY196" s="346" t="s">
        <v>498</v>
      </c>
      <c r="CZ196" s="347"/>
    </row>
    <row r="197" spans="1:104" s="341" customFormat="1" x14ac:dyDescent="0.25">
      <c r="A197" s="333" t="s">
        <v>201</v>
      </c>
      <c r="B197" s="334">
        <v>2</v>
      </c>
      <c r="C197" s="335" t="s">
        <v>358</v>
      </c>
      <c r="D197" s="335" t="s">
        <v>208</v>
      </c>
      <c r="E197" s="336">
        <f t="shared" si="2"/>
        <v>7</v>
      </c>
      <c r="F197" s="337">
        <v>7.1</v>
      </c>
      <c r="G197" s="337">
        <v>6.8</v>
      </c>
      <c r="H197" s="337">
        <v>6.9</v>
      </c>
      <c r="I197" s="337">
        <v>6.8</v>
      </c>
      <c r="J197" s="337">
        <v>9.1</v>
      </c>
      <c r="K197" s="337">
        <v>9.1</v>
      </c>
      <c r="L197" s="338">
        <v>9.1</v>
      </c>
      <c r="M197" s="337">
        <v>-1E-4</v>
      </c>
      <c r="N197" s="338">
        <v>13.7</v>
      </c>
      <c r="O197" s="337">
        <v>-1E-4</v>
      </c>
      <c r="P197" s="338">
        <v>12.05</v>
      </c>
      <c r="Q197" s="337">
        <v>-1E-4</v>
      </c>
      <c r="R197" s="338">
        <v>34.85</v>
      </c>
      <c r="S197" s="334">
        <v>4</v>
      </c>
      <c r="T197" s="339"/>
      <c r="U197" s="337">
        <v>6.4</v>
      </c>
      <c r="V197" s="337">
        <v>6.8</v>
      </c>
      <c r="W197" s="337">
        <v>6.5</v>
      </c>
      <c r="X197" s="337">
        <v>6.7</v>
      </c>
      <c r="Y197" s="337">
        <v>9.1999999999999993</v>
      </c>
      <c r="Z197" s="337">
        <v>9.1999999999999993</v>
      </c>
      <c r="AA197" s="338">
        <v>9.1999999999999993</v>
      </c>
      <c r="AB197" s="337">
        <v>6.2</v>
      </c>
      <c r="AC197" s="338">
        <v>13.2</v>
      </c>
      <c r="AD197" s="337">
        <v>-1E-4</v>
      </c>
      <c r="AE197" s="338">
        <v>12.42</v>
      </c>
      <c r="AF197" s="337">
        <v>-1E-4</v>
      </c>
      <c r="AG197" s="338">
        <v>41.02</v>
      </c>
      <c r="AH197" s="339"/>
      <c r="AI197" s="340">
        <v>75.87</v>
      </c>
      <c r="AJ197" s="334">
        <v>2</v>
      </c>
      <c r="AL197" s="337"/>
      <c r="AM197" s="337"/>
      <c r="AN197" s="337"/>
      <c r="AO197" s="337"/>
      <c r="AP197" s="337"/>
      <c r="AQ197" s="337"/>
      <c r="AR197" s="338"/>
      <c r="AS197" s="337"/>
      <c r="AT197" s="338"/>
      <c r="AU197" s="337"/>
      <c r="AV197" s="338"/>
      <c r="AW197" s="337"/>
      <c r="AX197" s="338"/>
      <c r="AZ197" s="338">
        <v>75.87</v>
      </c>
      <c r="BA197" s="334">
        <v>2</v>
      </c>
      <c r="BC197" s="334">
        <v>-1</v>
      </c>
      <c r="BD197" s="342"/>
      <c r="BE197" s="343">
        <v>22.8</v>
      </c>
      <c r="BF197" s="343">
        <v>0</v>
      </c>
      <c r="BG197" s="343">
        <v>13.8</v>
      </c>
      <c r="BH197" s="343">
        <v>-1</v>
      </c>
      <c r="BI197" s="344">
        <v>0</v>
      </c>
      <c r="BJ197" s="341">
        <v>12.1</v>
      </c>
      <c r="BK197" s="341">
        <v>0</v>
      </c>
      <c r="BL197" s="342">
        <v>0</v>
      </c>
      <c r="BM197" s="334">
        <v>-1</v>
      </c>
      <c r="BN197" s="344">
        <v>0</v>
      </c>
      <c r="BO197" s="343">
        <v>28.6</v>
      </c>
      <c r="BP197" s="343">
        <v>0</v>
      </c>
      <c r="BQ197" s="343">
        <v>13.1</v>
      </c>
      <c r="BR197" s="343">
        <v>-1</v>
      </c>
      <c r="BS197" s="344">
        <v>0</v>
      </c>
      <c r="BT197" s="341">
        <v>12.4</v>
      </c>
      <c r="BU197" s="341">
        <v>0</v>
      </c>
      <c r="BV197" s="342">
        <v>0</v>
      </c>
      <c r="BW197" s="334">
        <v>-1</v>
      </c>
      <c r="BX197" s="344">
        <v>0</v>
      </c>
      <c r="BY197" s="343">
        <v>0</v>
      </c>
      <c r="BZ197" s="343">
        <v>0</v>
      </c>
      <c r="CA197" s="343">
        <v>0</v>
      </c>
      <c r="CB197" s="343">
        <v>-1</v>
      </c>
      <c r="CC197" s="344">
        <v>0</v>
      </c>
      <c r="CD197" s="341">
        <v>0</v>
      </c>
      <c r="CE197" s="341">
        <v>0</v>
      </c>
      <c r="CF197" s="342">
        <v>0</v>
      </c>
      <c r="CG197" s="334">
        <v>-1</v>
      </c>
      <c r="CI197" s="341" t="s">
        <v>363</v>
      </c>
      <c r="CM197" s="341" t="s">
        <v>208</v>
      </c>
      <c r="CO197" s="341" t="s">
        <v>428</v>
      </c>
      <c r="CP197" s="341" t="s">
        <v>475</v>
      </c>
      <c r="CQ197" s="342">
        <v>1</v>
      </c>
      <c r="CR197" s="345">
        <v>11.15</v>
      </c>
      <c r="CS197" s="345">
        <v>4</v>
      </c>
      <c r="CT197" s="342">
        <v>1</v>
      </c>
      <c r="CU197" s="334">
        <v>2</v>
      </c>
      <c r="CV197" s="346"/>
      <c r="CW197" s="346" t="s">
        <v>479</v>
      </c>
      <c r="CX197" s="346" t="s">
        <v>500</v>
      </c>
      <c r="CY197" s="346" t="s">
        <v>498</v>
      </c>
      <c r="CZ197" s="347"/>
    </row>
    <row r="198" spans="1:104" x14ac:dyDescent="0.25">
      <c r="A198" s="113" t="s">
        <v>201</v>
      </c>
      <c r="B198" s="291">
        <v>3</v>
      </c>
      <c r="C198" s="114" t="s">
        <v>359</v>
      </c>
      <c r="D198" s="114" t="s">
        <v>273</v>
      </c>
      <c r="E198" s="185">
        <f t="shared" si="2"/>
        <v>6</v>
      </c>
      <c r="F198" s="290">
        <v>7.9</v>
      </c>
      <c r="G198" s="290">
        <v>7.7</v>
      </c>
      <c r="H198" s="290">
        <v>7.6</v>
      </c>
      <c r="I198" s="290">
        <v>8.1</v>
      </c>
      <c r="J198" s="290">
        <v>9.6999999999999993</v>
      </c>
      <c r="K198" s="290">
        <v>9.6999999999999993</v>
      </c>
      <c r="L198" s="292">
        <v>9.6999999999999993</v>
      </c>
      <c r="M198" s="290">
        <v>-1E-4</v>
      </c>
      <c r="N198" s="292">
        <v>15.6</v>
      </c>
      <c r="O198" s="290">
        <v>-1E-4</v>
      </c>
      <c r="P198" s="292">
        <v>12.77</v>
      </c>
      <c r="Q198" s="290">
        <v>-1E-4</v>
      </c>
      <c r="R198" s="292">
        <v>38.07</v>
      </c>
      <c r="S198" s="291">
        <v>2</v>
      </c>
      <c r="U198" s="290">
        <v>1.4</v>
      </c>
      <c r="V198" s="290">
        <v>1.4</v>
      </c>
      <c r="W198" s="290">
        <v>1.2</v>
      </c>
      <c r="X198" s="290">
        <v>1.4</v>
      </c>
      <c r="Y198" s="290">
        <v>2</v>
      </c>
      <c r="Z198" s="290">
        <v>2</v>
      </c>
      <c r="AA198" s="292">
        <v>2</v>
      </c>
      <c r="AB198" s="290">
        <v>2.6</v>
      </c>
      <c r="AC198" s="292">
        <v>2.8</v>
      </c>
      <c r="AD198" s="290">
        <v>-1E-4</v>
      </c>
      <c r="AE198" s="292">
        <v>1.76</v>
      </c>
      <c r="AF198" s="290">
        <v>-1E-4</v>
      </c>
      <c r="AG198" s="292">
        <v>9.16</v>
      </c>
      <c r="AI198" s="293">
        <v>47.23</v>
      </c>
      <c r="AJ198" s="291">
        <v>3</v>
      </c>
      <c r="AL198" s="290"/>
      <c r="AM198" s="290"/>
      <c r="AN198" s="290"/>
      <c r="AO198" s="290"/>
      <c r="AP198" s="290"/>
      <c r="AQ198" s="290"/>
      <c r="AR198" s="292"/>
      <c r="AS198" s="290"/>
      <c r="AT198" s="292"/>
      <c r="AU198" s="290"/>
      <c r="AV198" s="292"/>
      <c r="AW198" s="290"/>
      <c r="AX198" s="292"/>
      <c r="AZ198" s="292">
        <v>47.23</v>
      </c>
      <c r="BA198" s="291">
        <v>3</v>
      </c>
      <c r="BC198" s="291">
        <v>-1</v>
      </c>
      <c r="BE198" s="153">
        <v>25.3</v>
      </c>
      <c r="BF198" s="81">
        <v>0</v>
      </c>
      <c r="BG198" s="81">
        <v>15.6</v>
      </c>
      <c r="BH198" s="81">
        <v>-1</v>
      </c>
      <c r="BI198" s="117">
        <v>0</v>
      </c>
      <c r="BJ198" s="79">
        <v>12.8</v>
      </c>
      <c r="BK198" s="79">
        <v>0</v>
      </c>
      <c r="BL198" s="83">
        <v>0</v>
      </c>
      <c r="BM198" s="291">
        <v>-1</v>
      </c>
      <c r="BN198" s="117">
        <v>0</v>
      </c>
      <c r="BO198" s="81">
        <v>7.4</v>
      </c>
      <c r="BP198" s="81">
        <v>0</v>
      </c>
      <c r="BQ198" s="81">
        <v>2.8</v>
      </c>
      <c r="BR198" s="81">
        <v>-1</v>
      </c>
      <c r="BS198" s="117">
        <v>0</v>
      </c>
      <c r="BT198" s="79">
        <v>1.8</v>
      </c>
      <c r="BU198" s="79">
        <v>0</v>
      </c>
      <c r="BV198" s="83">
        <v>0</v>
      </c>
      <c r="BW198" s="291">
        <v>2</v>
      </c>
      <c r="BX198" s="117">
        <v>0</v>
      </c>
      <c r="BY198" s="81">
        <v>0</v>
      </c>
      <c r="BZ198" s="81">
        <v>0</v>
      </c>
      <c r="CA198" s="81">
        <v>0</v>
      </c>
      <c r="CB198" s="81">
        <v>-1</v>
      </c>
      <c r="CC198" s="117">
        <v>0</v>
      </c>
      <c r="CD198" s="79">
        <v>0</v>
      </c>
      <c r="CE198" s="79">
        <v>0</v>
      </c>
      <c r="CF198" s="83">
        <v>0</v>
      </c>
      <c r="CG198" s="291">
        <v>-1</v>
      </c>
      <c r="CM198" s="79" t="s">
        <v>273</v>
      </c>
      <c r="CO198" s="79" t="s">
        <v>428</v>
      </c>
      <c r="CP198" s="79" t="s">
        <v>475</v>
      </c>
      <c r="CQ198" s="83">
        <v>1</v>
      </c>
      <c r="CR198" s="84">
        <v>11.15</v>
      </c>
      <c r="CS198" s="84">
        <v>1</v>
      </c>
      <c r="CT198" s="83">
        <v>1</v>
      </c>
      <c r="CU198" s="291">
        <v>3</v>
      </c>
      <c r="CW198" s="1" t="s">
        <v>479</v>
      </c>
      <c r="CX198" s="1" t="s">
        <v>500</v>
      </c>
      <c r="CY198" s="1" t="s">
        <v>498</v>
      </c>
      <c r="CZ198" s="233"/>
    </row>
    <row r="199" spans="1:104" x14ac:dyDescent="0.25">
      <c r="A199" s="113" t="s">
        <v>201</v>
      </c>
      <c r="B199" s="291">
        <v>4</v>
      </c>
      <c r="C199" s="114" t="s">
        <v>360</v>
      </c>
      <c r="D199" s="114" t="s">
        <v>273</v>
      </c>
      <c r="E199" s="185">
        <f t="shared" si="2"/>
        <v>5</v>
      </c>
      <c r="F199" s="290">
        <v>7.9</v>
      </c>
      <c r="G199" s="290">
        <v>8.1</v>
      </c>
      <c r="H199" s="290">
        <v>7.8</v>
      </c>
      <c r="I199" s="290">
        <v>8.1</v>
      </c>
      <c r="J199" s="290">
        <v>9.1999999999999993</v>
      </c>
      <c r="K199" s="290">
        <v>9.1999999999999993</v>
      </c>
      <c r="L199" s="292">
        <v>9.1999999999999993</v>
      </c>
      <c r="M199" s="290">
        <v>-1E-4</v>
      </c>
      <c r="N199" s="292">
        <v>16</v>
      </c>
      <c r="O199" s="290">
        <v>-1E-4</v>
      </c>
      <c r="P199" s="292">
        <v>13.05</v>
      </c>
      <c r="Q199" s="290">
        <v>-1E-4</v>
      </c>
      <c r="R199" s="292">
        <v>38.25</v>
      </c>
      <c r="S199" s="291">
        <v>1</v>
      </c>
      <c r="U199" s="290">
        <v>0.7</v>
      </c>
      <c r="V199" s="290">
        <v>0.7</v>
      </c>
      <c r="W199" s="290">
        <v>0.6</v>
      </c>
      <c r="X199" s="290">
        <v>0.7</v>
      </c>
      <c r="Y199" s="290">
        <v>0.9</v>
      </c>
      <c r="Z199" s="290">
        <v>0.9</v>
      </c>
      <c r="AA199" s="292">
        <v>0.9</v>
      </c>
      <c r="AB199" s="290">
        <v>1.3</v>
      </c>
      <c r="AC199" s="292">
        <v>1.4</v>
      </c>
      <c r="AD199" s="290">
        <v>-1E-4</v>
      </c>
      <c r="AE199" s="292">
        <v>1.35</v>
      </c>
      <c r="AF199" s="290">
        <v>-1E-4</v>
      </c>
      <c r="AG199" s="292">
        <v>4.95</v>
      </c>
      <c r="AI199" s="293">
        <v>43.2</v>
      </c>
      <c r="AJ199" s="291">
        <v>4</v>
      </c>
      <c r="AL199" s="290"/>
      <c r="AM199" s="290"/>
      <c r="AN199" s="290"/>
      <c r="AO199" s="290"/>
      <c r="AP199" s="290"/>
      <c r="AQ199" s="290"/>
      <c r="AR199" s="292"/>
      <c r="AS199" s="290"/>
      <c r="AT199" s="292"/>
      <c r="AU199" s="290"/>
      <c r="AV199" s="292"/>
      <c r="AW199" s="290"/>
      <c r="AX199" s="292"/>
      <c r="AZ199" s="292">
        <v>43.2</v>
      </c>
      <c r="BA199" s="291">
        <v>4</v>
      </c>
      <c r="BC199" s="291">
        <v>-1</v>
      </c>
      <c r="BE199" s="153">
        <v>25.2</v>
      </c>
      <c r="BF199" s="81">
        <v>0</v>
      </c>
      <c r="BG199" s="81">
        <v>15.9</v>
      </c>
      <c r="BH199" s="81">
        <v>-1</v>
      </c>
      <c r="BI199" s="117">
        <v>0</v>
      </c>
      <c r="BJ199" s="79">
        <v>13.1</v>
      </c>
      <c r="BK199" s="79">
        <v>0</v>
      </c>
      <c r="BL199" s="83">
        <v>0</v>
      </c>
      <c r="BM199" s="291">
        <v>-1</v>
      </c>
      <c r="BN199" s="117">
        <v>0</v>
      </c>
      <c r="BO199" s="81">
        <v>3.6</v>
      </c>
      <c r="BP199" s="81">
        <v>0</v>
      </c>
      <c r="BQ199" s="81">
        <v>1.4</v>
      </c>
      <c r="BR199" s="81">
        <v>-1</v>
      </c>
      <c r="BS199" s="117">
        <v>0</v>
      </c>
      <c r="BT199" s="79">
        <v>1.4</v>
      </c>
      <c r="BU199" s="79">
        <v>0</v>
      </c>
      <c r="BV199" s="83">
        <v>0</v>
      </c>
      <c r="BW199" s="291">
        <v>1</v>
      </c>
      <c r="BX199" s="117">
        <v>0</v>
      </c>
      <c r="BY199" s="81">
        <v>0</v>
      </c>
      <c r="BZ199" s="81">
        <v>0</v>
      </c>
      <c r="CA199" s="81">
        <v>0</v>
      </c>
      <c r="CB199" s="81">
        <v>-1</v>
      </c>
      <c r="CC199" s="117">
        <v>0</v>
      </c>
      <c r="CD199" s="79">
        <v>0</v>
      </c>
      <c r="CE199" s="79">
        <v>0</v>
      </c>
      <c r="CF199" s="83">
        <v>0</v>
      </c>
      <c r="CG199" s="291">
        <v>-1</v>
      </c>
      <c r="CM199" s="79" t="s">
        <v>273</v>
      </c>
      <c r="CO199" s="79" t="s">
        <v>428</v>
      </c>
      <c r="CP199" s="79" t="s">
        <v>475</v>
      </c>
      <c r="CQ199" s="83">
        <v>1</v>
      </c>
      <c r="CR199" s="84">
        <v>11.15</v>
      </c>
      <c r="CS199" s="84">
        <v>2</v>
      </c>
      <c r="CT199" s="83">
        <v>1</v>
      </c>
      <c r="CU199" s="291">
        <v>4</v>
      </c>
      <c r="CW199" s="1" t="s">
        <v>479</v>
      </c>
      <c r="CX199" s="1" t="s">
        <v>500</v>
      </c>
      <c r="CY199" s="1" t="s">
        <v>498</v>
      </c>
      <c r="CZ199" s="233"/>
    </row>
    <row r="200" spans="1:104" x14ac:dyDescent="0.25">
      <c r="A200" s="113" t="s">
        <v>201</v>
      </c>
      <c r="B200" s="291">
        <v>-1E-4</v>
      </c>
      <c r="C200" s="114" t="s">
        <v>361</v>
      </c>
      <c r="D200" s="114" t="s">
        <v>248</v>
      </c>
      <c r="E200" s="185">
        <f t="shared" si="2"/>
        <v>0</v>
      </c>
      <c r="F200" s="290">
        <v>-1E-4</v>
      </c>
      <c r="G200" s="290">
        <v>-1E-4</v>
      </c>
      <c r="H200" s="290">
        <v>-1E-4</v>
      </c>
      <c r="I200" s="290">
        <v>-1E-4</v>
      </c>
      <c r="J200" s="290">
        <v>-1E-4</v>
      </c>
      <c r="K200" s="290">
        <v>-1E-4</v>
      </c>
      <c r="L200" s="292">
        <v>-1E-4</v>
      </c>
      <c r="M200" s="290">
        <v>-1E-4</v>
      </c>
      <c r="N200" s="292">
        <v>-1E-4</v>
      </c>
      <c r="O200" s="290">
        <v>-1E-4</v>
      </c>
      <c r="P200" s="292">
        <v>-1E-4</v>
      </c>
      <c r="Q200" s="290">
        <v>-1E-4</v>
      </c>
      <c r="R200" s="292">
        <v>-1E-4</v>
      </c>
      <c r="S200" s="291">
        <v>-1E-4</v>
      </c>
      <c r="U200" s="290">
        <v>-1E-4</v>
      </c>
      <c r="V200" s="290">
        <v>-1E-4</v>
      </c>
      <c r="W200" s="290">
        <v>-1E-4</v>
      </c>
      <c r="X200" s="290">
        <v>-1E-4</v>
      </c>
      <c r="Y200" s="290">
        <v>-1E-4</v>
      </c>
      <c r="Z200" s="290">
        <v>-1E-4</v>
      </c>
      <c r="AA200" s="292">
        <v>-1E-4</v>
      </c>
      <c r="AB200" s="290">
        <v>-1E-4</v>
      </c>
      <c r="AC200" s="292">
        <v>-1E-4</v>
      </c>
      <c r="AD200" s="290">
        <v>-1E-4</v>
      </c>
      <c r="AE200" s="292">
        <v>-1E-4</v>
      </c>
      <c r="AF200" s="290">
        <v>-1E-4</v>
      </c>
      <c r="AG200" s="292">
        <v>-1E-4</v>
      </c>
      <c r="AI200" s="293">
        <v>-1E-4</v>
      </c>
      <c r="AJ200" s="291">
        <v>-1E-4</v>
      </c>
      <c r="AL200" s="290"/>
      <c r="AM200" s="290"/>
      <c r="AN200" s="290"/>
      <c r="AO200" s="290"/>
      <c r="AP200" s="290"/>
      <c r="AQ200" s="290"/>
      <c r="AR200" s="292"/>
      <c r="AS200" s="290"/>
      <c r="AT200" s="292"/>
      <c r="AU200" s="290"/>
      <c r="AV200" s="292"/>
      <c r="AW200" s="290"/>
      <c r="AX200" s="292"/>
      <c r="AZ200" s="292">
        <v>-1E-4</v>
      </c>
      <c r="BA200" s="291">
        <v>-1E-4</v>
      </c>
      <c r="BC200" s="291">
        <v>-1</v>
      </c>
      <c r="BE200" s="153">
        <v>0</v>
      </c>
      <c r="BF200" s="81">
        <v>0</v>
      </c>
      <c r="BG200" s="81">
        <v>0</v>
      </c>
      <c r="BH200" s="81">
        <v>-1</v>
      </c>
      <c r="BI200" s="117">
        <v>0</v>
      </c>
      <c r="BJ200" s="79">
        <v>0</v>
      </c>
      <c r="BK200" s="79">
        <v>0</v>
      </c>
      <c r="BL200" s="83">
        <v>0</v>
      </c>
      <c r="BM200" s="291">
        <v>-1</v>
      </c>
      <c r="BN200" s="117">
        <v>0</v>
      </c>
      <c r="BO200" s="81">
        <v>0</v>
      </c>
      <c r="BP200" s="81">
        <v>0</v>
      </c>
      <c r="BQ200" s="81">
        <v>0</v>
      </c>
      <c r="BR200" s="81">
        <v>-1</v>
      </c>
      <c r="BS200" s="117">
        <v>0</v>
      </c>
      <c r="BT200" s="79">
        <v>0</v>
      </c>
      <c r="BU200" s="79">
        <v>0</v>
      </c>
      <c r="BV200" s="83">
        <v>0</v>
      </c>
      <c r="BW200" s="291">
        <v>-1</v>
      </c>
      <c r="BX200" s="117">
        <v>0</v>
      </c>
      <c r="BY200" s="81">
        <v>0</v>
      </c>
      <c r="BZ200" s="81">
        <v>0</v>
      </c>
      <c r="CA200" s="81">
        <v>0</v>
      </c>
      <c r="CB200" s="81">
        <v>-1</v>
      </c>
      <c r="CC200" s="117">
        <v>0</v>
      </c>
      <c r="CD200" s="79">
        <v>0</v>
      </c>
      <c r="CE200" s="79">
        <v>0</v>
      </c>
      <c r="CF200" s="83">
        <v>0</v>
      </c>
      <c r="CG200" s="291">
        <v>-1</v>
      </c>
      <c r="CK200" s="79" t="s">
        <v>369</v>
      </c>
      <c r="CM200" s="79" t="s">
        <v>248</v>
      </c>
      <c r="CO200" s="79" t="s">
        <v>428</v>
      </c>
      <c r="CP200" s="79" t="s">
        <v>475</v>
      </c>
      <c r="CQ200" s="83">
        <v>1</v>
      </c>
      <c r="CR200" s="84">
        <v>9</v>
      </c>
      <c r="CS200" s="84">
        <v>5</v>
      </c>
      <c r="CT200" s="83">
        <v>0</v>
      </c>
      <c r="CU200" s="291">
        <v>-1</v>
      </c>
      <c r="CW200" s="1" t="s">
        <v>479</v>
      </c>
      <c r="CX200" s="1" t="s">
        <v>500</v>
      </c>
      <c r="CY200" s="1" t="s">
        <v>498</v>
      </c>
      <c r="CZ200" s="233"/>
    </row>
    <row r="201" spans="1:104" x14ac:dyDescent="0.25">
      <c r="E201" s="185">
        <f t="shared" si="2"/>
        <v>0</v>
      </c>
      <c r="CZ201" s="233" t="str">
        <f t="shared" ref="CZ173:CZ243" si="3">(CY201 &amp; ":" &amp; CV201)</f>
        <v>:</v>
      </c>
    </row>
    <row r="202" spans="1:104" x14ac:dyDescent="0.25">
      <c r="E202" s="185">
        <f t="shared" si="2"/>
        <v>0</v>
      </c>
      <c r="CZ202" s="233" t="str">
        <f t="shared" si="3"/>
        <v>:</v>
      </c>
    </row>
    <row r="203" spans="1:104" x14ac:dyDescent="0.25">
      <c r="E203" s="185">
        <f t="shared" si="2"/>
        <v>0</v>
      </c>
      <c r="CZ203" s="233" t="str">
        <f t="shared" si="3"/>
        <v>:</v>
      </c>
    </row>
    <row r="204" spans="1:104" x14ac:dyDescent="0.25">
      <c r="E204" s="185">
        <f t="shared" si="2"/>
        <v>0</v>
      </c>
      <c r="CZ204" s="233" t="str">
        <f t="shared" si="3"/>
        <v>:</v>
      </c>
    </row>
    <row r="205" spans="1:104" x14ac:dyDescent="0.25">
      <c r="E205" s="185">
        <f t="shared" si="2"/>
        <v>0</v>
      </c>
      <c r="CZ205" s="233" t="str">
        <f t="shared" si="3"/>
        <v>:</v>
      </c>
    </row>
    <row r="206" spans="1:104" x14ac:dyDescent="0.25">
      <c r="E206" s="185">
        <f t="shared" si="2"/>
        <v>0</v>
      </c>
      <c r="CZ206" s="233" t="str">
        <f t="shared" si="3"/>
        <v>:</v>
      </c>
    </row>
    <row r="207" spans="1:104" x14ac:dyDescent="0.25">
      <c r="E207" s="185">
        <f t="shared" si="2"/>
        <v>0</v>
      </c>
      <c r="CZ207" s="233" t="str">
        <f t="shared" si="3"/>
        <v>:</v>
      </c>
    </row>
    <row r="208" spans="1:104" x14ac:dyDescent="0.25">
      <c r="E208" s="185">
        <f t="shared" si="2"/>
        <v>0</v>
      </c>
      <c r="CZ208" s="233" t="str">
        <f t="shared" si="3"/>
        <v>:</v>
      </c>
    </row>
    <row r="209" spans="5:104" x14ac:dyDescent="0.25">
      <c r="E209" s="185">
        <f t="shared" si="2"/>
        <v>0</v>
      </c>
      <c r="CZ209" s="233" t="str">
        <f t="shared" si="3"/>
        <v>:</v>
      </c>
    </row>
    <row r="210" spans="5:104" x14ac:dyDescent="0.25">
      <c r="E210" s="185">
        <f t="shared" si="2"/>
        <v>0</v>
      </c>
      <c r="CZ210" s="233" t="str">
        <f t="shared" si="3"/>
        <v>:</v>
      </c>
    </row>
    <row r="211" spans="5:104" x14ac:dyDescent="0.25">
      <c r="E211" s="185">
        <f t="shared" si="2"/>
        <v>0</v>
      </c>
      <c r="CZ211" s="233" t="str">
        <f t="shared" si="3"/>
        <v>:</v>
      </c>
    </row>
    <row r="212" spans="5:104" x14ac:dyDescent="0.25">
      <c r="E212" s="185">
        <f t="shared" si="2"/>
        <v>0</v>
      </c>
      <c r="CZ212" s="233" t="str">
        <f t="shared" si="3"/>
        <v>:</v>
      </c>
    </row>
    <row r="213" spans="5:104" x14ac:dyDescent="0.25">
      <c r="E213" s="185">
        <f t="shared" si="2"/>
        <v>0</v>
      </c>
      <c r="CZ213" s="233" t="str">
        <f t="shared" si="3"/>
        <v>:</v>
      </c>
    </row>
    <row r="214" spans="5:104" x14ac:dyDescent="0.25">
      <c r="E214" s="185">
        <f t="shared" si="2"/>
        <v>0</v>
      </c>
      <c r="CZ214" s="233" t="str">
        <f t="shared" si="3"/>
        <v>:</v>
      </c>
    </row>
    <row r="215" spans="5:104" x14ac:dyDescent="0.25">
      <c r="E215" s="185">
        <f t="shared" si="2"/>
        <v>0</v>
      </c>
      <c r="CZ215" s="233" t="str">
        <f t="shared" si="3"/>
        <v>:</v>
      </c>
    </row>
    <row r="216" spans="5:104" x14ac:dyDescent="0.25">
      <c r="E216" s="185">
        <f t="shared" si="2"/>
        <v>0</v>
      </c>
      <c r="CZ216" s="233" t="str">
        <f t="shared" si="3"/>
        <v>:</v>
      </c>
    </row>
    <row r="217" spans="5:104" x14ac:dyDescent="0.25">
      <c r="E217" s="185">
        <f t="shared" si="2"/>
        <v>0</v>
      </c>
      <c r="CZ217" s="233" t="str">
        <f t="shared" si="3"/>
        <v>:</v>
      </c>
    </row>
    <row r="218" spans="5:104" x14ac:dyDescent="0.25">
      <c r="E218" s="185">
        <f t="shared" si="2"/>
        <v>0</v>
      </c>
      <c r="CZ218" s="233" t="str">
        <f t="shared" si="3"/>
        <v>:</v>
      </c>
    </row>
    <row r="219" spans="5:104" x14ac:dyDescent="0.25">
      <c r="E219" s="185">
        <f t="shared" si="2"/>
        <v>0</v>
      </c>
      <c r="CZ219" s="233" t="str">
        <f t="shared" si="3"/>
        <v>:</v>
      </c>
    </row>
    <row r="220" spans="5:104" x14ac:dyDescent="0.25">
      <c r="E220" s="185">
        <f t="shared" si="2"/>
        <v>0</v>
      </c>
      <c r="CZ220" s="233" t="str">
        <f t="shared" si="3"/>
        <v>:</v>
      </c>
    </row>
    <row r="221" spans="5:104" x14ac:dyDescent="0.25">
      <c r="E221" s="185">
        <f t="shared" si="2"/>
        <v>0</v>
      </c>
      <c r="CZ221" s="233" t="str">
        <f t="shared" si="3"/>
        <v>:</v>
      </c>
    </row>
    <row r="222" spans="5:104" x14ac:dyDescent="0.25">
      <c r="E222" s="185">
        <f t="shared" si="2"/>
        <v>0</v>
      </c>
      <c r="CZ222" s="233" t="str">
        <f t="shared" si="3"/>
        <v>:</v>
      </c>
    </row>
    <row r="223" spans="5:104" x14ac:dyDescent="0.25">
      <c r="E223" s="185">
        <f t="shared" si="2"/>
        <v>0</v>
      </c>
      <c r="CZ223" s="233" t="str">
        <f t="shared" si="3"/>
        <v>:</v>
      </c>
    </row>
    <row r="224" spans="5:104" x14ac:dyDescent="0.25">
      <c r="E224" s="185">
        <f t="shared" si="2"/>
        <v>0</v>
      </c>
      <c r="CZ224" s="233" t="str">
        <f t="shared" si="3"/>
        <v>:</v>
      </c>
    </row>
    <row r="225" spans="5:104" x14ac:dyDescent="0.25">
      <c r="E225" s="185">
        <f t="shared" si="2"/>
        <v>0</v>
      </c>
      <c r="CZ225" s="233" t="str">
        <f t="shared" si="3"/>
        <v>:</v>
      </c>
    </row>
    <row r="226" spans="5:104" x14ac:dyDescent="0.25">
      <c r="E226" s="185">
        <f t="shared" si="2"/>
        <v>0</v>
      </c>
      <c r="CZ226" s="233" t="str">
        <f t="shared" si="3"/>
        <v>:</v>
      </c>
    </row>
    <row r="227" spans="5:104" x14ac:dyDescent="0.25">
      <c r="E227" s="185">
        <f t="shared" si="2"/>
        <v>0</v>
      </c>
      <c r="CZ227" s="233" t="str">
        <f t="shared" si="3"/>
        <v>:</v>
      </c>
    </row>
    <row r="228" spans="5:104" x14ac:dyDescent="0.25">
      <c r="E228" s="185">
        <f t="shared" si="2"/>
        <v>0</v>
      </c>
      <c r="CZ228" s="233" t="str">
        <f t="shared" si="3"/>
        <v>:</v>
      </c>
    </row>
    <row r="229" spans="5:104" x14ac:dyDescent="0.25">
      <c r="E229" s="185">
        <f t="shared" si="2"/>
        <v>0</v>
      </c>
      <c r="CZ229" s="233" t="str">
        <f t="shared" si="3"/>
        <v>:</v>
      </c>
    </row>
    <row r="230" spans="5:104" x14ac:dyDescent="0.25">
      <c r="E230" s="185">
        <f t="shared" si="2"/>
        <v>0</v>
      </c>
      <c r="CZ230" s="233" t="str">
        <f t="shared" si="3"/>
        <v>:</v>
      </c>
    </row>
    <row r="231" spans="5:104" x14ac:dyDescent="0.25">
      <c r="E231" s="185">
        <f t="shared" si="2"/>
        <v>0</v>
      </c>
      <c r="CZ231" s="233" t="str">
        <f t="shared" si="3"/>
        <v>:</v>
      </c>
    </row>
    <row r="232" spans="5:104" x14ac:dyDescent="0.25">
      <c r="E232" s="185">
        <f t="shared" si="2"/>
        <v>0</v>
      </c>
      <c r="CZ232" s="233" t="str">
        <f t="shared" si="3"/>
        <v>:</v>
      </c>
    </row>
    <row r="233" spans="5:104" x14ac:dyDescent="0.25">
      <c r="E233" s="185">
        <f t="shared" si="2"/>
        <v>0</v>
      </c>
      <c r="CZ233" s="233" t="str">
        <f t="shared" si="3"/>
        <v>:</v>
      </c>
    </row>
    <row r="234" spans="5:104" x14ac:dyDescent="0.25">
      <c r="E234" s="185">
        <f t="shared" si="2"/>
        <v>0</v>
      </c>
      <c r="CZ234" s="233" t="str">
        <f t="shared" si="3"/>
        <v>:</v>
      </c>
    </row>
    <row r="235" spans="5:104" x14ac:dyDescent="0.25">
      <c r="E235" s="185">
        <f t="shared" si="2"/>
        <v>0</v>
      </c>
      <c r="CZ235" s="233" t="str">
        <f t="shared" si="3"/>
        <v>:</v>
      </c>
    </row>
    <row r="236" spans="5:104" x14ac:dyDescent="0.25">
      <c r="E236" s="185">
        <f t="shared" si="2"/>
        <v>0</v>
      </c>
      <c r="CZ236" s="233" t="str">
        <f t="shared" si="3"/>
        <v>:</v>
      </c>
    </row>
    <row r="237" spans="5:104" x14ac:dyDescent="0.25">
      <c r="E237" s="185">
        <f t="shared" si="2"/>
        <v>0</v>
      </c>
      <c r="CZ237" s="233" t="str">
        <f t="shared" si="3"/>
        <v>:</v>
      </c>
    </row>
    <row r="238" spans="5:104" x14ac:dyDescent="0.25">
      <c r="E238" s="185">
        <f t="shared" si="2"/>
        <v>0</v>
      </c>
      <c r="CZ238" s="233" t="str">
        <f t="shared" si="3"/>
        <v>:</v>
      </c>
    </row>
    <row r="239" spans="5:104" x14ac:dyDescent="0.25">
      <c r="E239" s="185">
        <f t="shared" si="2"/>
        <v>0</v>
      </c>
      <c r="CZ239" s="233" t="str">
        <f t="shared" si="3"/>
        <v>:</v>
      </c>
    </row>
    <row r="240" spans="5:104" x14ac:dyDescent="0.25">
      <c r="E240" s="185">
        <f t="shared" si="2"/>
        <v>0</v>
      </c>
      <c r="CZ240" s="233" t="str">
        <f t="shared" si="3"/>
        <v>:</v>
      </c>
    </row>
    <row r="241" spans="5:104" x14ac:dyDescent="0.25">
      <c r="E241" s="185">
        <f t="shared" si="2"/>
        <v>0</v>
      </c>
      <c r="CZ241" s="233" t="str">
        <f t="shared" si="3"/>
        <v>:</v>
      </c>
    </row>
    <row r="242" spans="5:104" x14ac:dyDescent="0.25">
      <c r="E242" s="185">
        <f t="shared" si="2"/>
        <v>0</v>
      </c>
      <c r="CZ242" s="233" t="str">
        <f t="shared" si="3"/>
        <v>:</v>
      </c>
    </row>
    <row r="243" spans="5:104" x14ac:dyDescent="0.25">
      <c r="E243" s="185">
        <f t="shared" ref="E243:E306" si="4">IFERROR(IF($B243&gt;0,VLOOKUP($B243,PosnPointsTRA,2,FALSE),0),0)</f>
        <v>0</v>
      </c>
      <c r="CZ243" s="233" t="str">
        <f t="shared" si="3"/>
        <v>:</v>
      </c>
    </row>
    <row r="244" spans="5:104" x14ac:dyDescent="0.25">
      <c r="E244" s="185">
        <f t="shared" si="4"/>
        <v>0</v>
      </c>
      <c r="CZ244" s="233" t="str">
        <f t="shared" ref="CZ244:CZ307" si="5">(CY244 &amp; ":" &amp; CV244)</f>
        <v>:</v>
      </c>
    </row>
    <row r="245" spans="5:104" x14ac:dyDescent="0.25">
      <c r="E245" s="185">
        <f t="shared" si="4"/>
        <v>0</v>
      </c>
      <c r="CZ245" s="233" t="str">
        <f t="shared" si="5"/>
        <v>:</v>
      </c>
    </row>
    <row r="246" spans="5:104" x14ac:dyDescent="0.25">
      <c r="E246" s="185">
        <f t="shared" si="4"/>
        <v>0</v>
      </c>
      <c r="CZ246" s="233" t="str">
        <f t="shared" si="5"/>
        <v>:</v>
      </c>
    </row>
    <row r="247" spans="5:104" x14ac:dyDescent="0.25">
      <c r="E247" s="185">
        <f t="shared" si="4"/>
        <v>0</v>
      </c>
      <c r="CZ247" s="233" t="str">
        <f t="shared" si="5"/>
        <v>:</v>
      </c>
    </row>
    <row r="248" spans="5:104" x14ac:dyDescent="0.25">
      <c r="E248" s="185">
        <f t="shared" si="4"/>
        <v>0</v>
      </c>
      <c r="CZ248" s="233" t="str">
        <f t="shared" si="5"/>
        <v>:</v>
      </c>
    </row>
    <row r="249" spans="5:104" x14ac:dyDescent="0.25">
      <c r="E249" s="185">
        <f t="shared" si="4"/>
        <v>0</v>
      </c>
      <c r="CZ249" s="233" t="str">
        <f t="shared" si="5"/>
        <v>:</v>
      </c>
    </row>
    <row r="250" spans="5:104" x14ac:dyDescent="0.25">
      <c r="E250" s="185">
        <f t="shared" si="4"/>
        <v>0</v>
      </c>
      <c r="CZ250" s="233" t="str">
        <f t="shared" si="5"/>
        <v>:</v>
      </c>
    </row>
    <row r="251" spans="5:104" x14ac:dyDescent="0.25">
      <c r="E251" s="185">
        <f t="shared" si="4"/>
        <v>0</v>
      </c>
      <c r="CZ251" s="233" t="str">
        <f t="shared" si="5"/>
        <v>:</v>
      </c>
    </row>
    <row r="252" spans="5:104" x14ac:dyDescent="0.25">
      <c r="E252" s="185">
        <f t="shared" si="4"/>
        <v>0</v>
      </c>
      <c r="CZ252" s="233" t="str">
        <f t="shared" si="5"/>
        <v>:</v>
      </c>
    </row>
    <row r="253" spans="5:104" x14ac:dyDescent="0.25">
      <c r="E253" s="185">
        <f t="shared" si="4"/>
        <v>0</v>
      </c>
      <c r="CZ253" s="233" t="str">
        <f t="shared" si="5"/>
        <v>:</v>
      </c>
    </row>
    <row r="254" spans="5:104" x14ac:dyDescent="0.25">
      <c r="E254" s="185">
        <f t="shared" si="4"/>
        <v>0</v>
      </c>
      <c r="CZ254" s="233" t="str">
        <f t="shared" si="5"/>
        <v>:</v>
      </c>
    </row>
    <row r="255" spans="5:104" x14ac:dyDescent="0.25">
      <c r="E255" s="185">
        <f t="shared" si="4"/>
        <v>0</v>
      </c>
      <c r="CZ255" s="233" t="str">
        <f t="shared" si="5"/>
        <v>:</v>
      </c>
    </row>
    <row r="256" spans="5:104" x14ac:dyDescent="0.25">
      <c r="E256" s="185">
        <f t="shared" si="4"/>
        <v>0</v>
      </c>
      <c r="CZ256" s="233" t="str">
        <f t="shared" si="5"/>
        <v>:</v>
      </c>
    </row>
    <row r="257" spans="5:104" x14ac:dyDescent="0.25">
      <c r="E257" s="185">
        <f t="shared" si="4"/>
        <v>0</v>
      </c>
      <c r="CZ257" s="233" t="str">
        <f t="shared" si="5"/>
        <v>:</v>
      </c>
    </row>
    <row r="258" spans="5:104" x14ac:dyDescent="0.25">
      <c r="E258" s="185">
        <f t="shared" si="4"/>
        <v>0</v>
      </c>
      <c r="CZ258" s="233" t="str">
        <f t="shared" si="5"/>
        <v>:</v>
      </c>
    </row>
    <row r="259" spans="5:104" x14ac:dyDescent="0.25">
      <c r="E259" s="185">
        <f t="shared" si="4"/>
        <v>0</v>
      </c>
      <c r="CZ259" s="233" t="str">
        <f t="shared" si="5"/>
        <v>:</v>
      </c>
    </row>
    <row r="260" spans="5:104" x14ac:dyDescent="0.25">
      <c r="E260" s="185">
        <f t="shared" si="4"/>
        <v>0</v>
      </c>
      <c r="CZ260" s="233" t="str">
        <f t="shared" si="5"/>
        <v>:</v>
      </c>
    </row>
    <row r="261" spans="5:104" x14ac:dyDescent="0.25">
      <c r="E261" s="185">
        <f t="shared" si="4"/>
        <v>0</v>
      </c>
      <c r="CZ261" s="233" t="str">
        <f t="shared" si="5"/>
        <v>:</v>
      </c>
    </row>
    <row r="262" spans="5:104" x14ac:dyDescent="0.25">
      <c r="E262" s="185">
        <f t="shared" si="4"/>
        <v>0</v>
      </c>
      <c r="CZ262" s="233" t="str">
        <f t="shared" si="5"/>
        <v>:</v>
      </c>
    </row>
    <row r="263" spans="5:104" x14ac:dyDescent="0.25">
      <c r="E263" s="185">
        <f t="shared" si="4"/>
        <v>0</v>
      </c>
      <c r="CZ263" s="233" t="str">
        <f t="shared" si="5"/>
        <v>:</v>
      </c>
    </row>
    <row r="264" spans="5:104" x14ac:dyDescent="0.25">
      <c r="E264" s="185">
        <f t="shared" si="4"/>
        <v>0</v>
      </c>
      <c r="CZ264" s="233" t="str">
        <f t="shared" si="5"/>
        <v>:</v>
      </c>
    </row>
    <row r="265" spans="5:104" x14ac:dyDescent="0.25">
      <c r="E265" s="185">
        <f t="shared" si="4"/>
        <v>0</v>
      </c>
      <c r="CZ265" s="233" t="str">
        <f t="shared" si="5"/>
        <v>:</v>
      </c>
    </row>
    <row r="266" spans="5:104" x14ac:dyDescent="0.25">
      <c r="E266" s="185">
        <f t="shared" si="4"/>
        <v>0</v>
      </c>
      <c r="CZ266" s="233" t="str">
        <f t="shared" si="5"/>
        <v>:</v>
      </c>
    </row>
    <row r="267" spans="5:104" x14ac:dyDescent="0.25">
      <c r="E267" s="185">
        <f t="shared" si="4"/>
        <v>0</v>
      </c>
      <c r="CZ267" s="233" t="str">
        <f t="shared" si="5"/>
        <v>:</v>
      </c>
    </row>
    <row r="268" spans="5:104" x14ac:dyDescent="0.25">
      <c r="E268" s="185">
        <f t="shared" si="4"/>
        <v>0</v>
      </c>
      <c r="CZ268" s="233" t="str">
        <f t="shared" si="5"/>
        <v>:</v>
      </c>
    </row>
    <row r="269" spans="5:104" x14ac:dyDescent="0.25">
      <c r="E269" s="185">
        <f t="shared" si="4"/>
        <v>0</v>
      </c>
      <c r="CZ269" s="233" t="str">
        <f t="shared" si="5"/>
        <v>:</v>
      </c>
    </row>
    <row r="270" spans="5:104" x14ac:dyDescent="0.25">
      <c r="E270" s="185">
        <f t="shared" si="4"/>
        <v>0</v>
      </c>
      <c r="CZ270" s="233" t="str">
        <f t="shared" si="5"/>
        <v>:</v>
      </c>
    </row>
    <row r="271" spans="5:104" x14ac:dyDescent="0.25">
      <c r="E271" s="185">
        <f t="shared" si="4"/>
        <v>0</v>
      </c>
      <c r="CZ271" s="233" t="str">
        <f t="shared" si="5"/>
        <v>:</v>
      </c>
    </row>
    <row r="272" spans="5:104" x14ac:dyDescent="0.25">
      <c r="E272" s="185">
        <f t="shared" si="4"/>
        <v>0</v>
      </c>
      <c r="CZ272" s="233" t="str">
        <f t="shared" si="5"/>
        <v>:</v>
      </c>
    </row>
    <row r="273" spans="5:104" x14ac:dyDescent="0.25">
      <c r="E273" s="185">
        <f t="shared" si="4"/>
        <v>0</v>
      </c>
      <c r="CZ273" s="233" t="str">
        <f t="shared" si="5"/>
        <v>:</v>
      </c>
    </row>
    <row r="274" spans="5:104" x14ac:dyDescent="0.25">
      <c r="E274" s="185">
        <f t="shared" si="4"/>
        <v>0</v>
      </c>
      <c r="CZ274" s="233" t="str">
        <f t="shared" si="5"/>
        <v>:</v>
      </c>
    </row>
    <row r="275" spans="5:104" x14ac:dyDescent="0.25">
      <c r="E275" s="185">
        <f t="shared" si="4"/>
        <v>0</v>
      </c>
      <c r="CZ275" s="233" t="str">
        <f t="shared" si="5"/>
        <v>:</v>
      </c>
    </row>
    <row r="276" spans="5:104" x14ac:dyDescent="0.25">
      <c r="E276" s="185">
        <f t="shared" si="4"/>
        <v>0</v>
      </c>
      <c r="CZ276" s="233" t="str">
        <f t="shared" si="5"/>
        <v>:</v>
      </c>
    </row>
    <row r="277" spans="5:104" x14ac:dyDescent="0.25">
      <c r="E277" s="185">
        <f t="shared" si="4"/>
        <v>0</v>
      </c>
      <c r="CZ277" s="233" t="str">
        <f t="shared" si="5"/>
        <v>:</v>
      </c>
    </row>
    <row r="278" spans="5:104" x14ac:dyDescent="0.25">
      <c r="E278" s="185">
        <f t="shared" si="4"/>
        <v>0</v>
      </c>
      <c r="CZ278" s="233" t="str">
        <f t="shared" si="5"/>
        <v>:</v>
      </c>
    </row>
    <row r="279" spans="5:104" x14ac:dyDescent="0.25">
      <c r="E279" s="185">
        <f t="shared" si="4"/>
        <v>0</v>
      </c>
      <c r="CZ279" s="233" t="str">
        <f t="shared" si="5"/>
        <v>:</v>
      </c>
    </row>
    <row r="280" spans="5:104" x14ac:dyDescent="0.25">
      <c r="E280" s="185">
        <f t="shared" si="4"/>
        <v>0</v>
      </c>
      <c r="CZ280" s="233" t="str">
        <f t="shared" si="5"/>
        <v>:</v>
      </c>
    </row>
    <row r="281" spans="5:104" x14ac:dyDescent="0.25">
      <c r="E281" s="185">
        <f t="shared" si="4"/>
        <v>0</v>
      </c>
      <c r="CZ281" s="233" t="str">
        <f t="shared" si="5"/>
        <v>:</v>
      </c>
    </row>
    <row r="282" spans="5:104" x14ac:dyDescent="0.25">
      <c r="E282" s="185">
        <f t="shared" si="4"/>
        <v>0</v>
      </c>
      <c r="CZ282" s="233" t="str">
        <f t="shared" si="5"/>
        <v>:</v>
      </c>
    </row>
    <row r="283" spans="5:104" x14ac:dyDescent="0.25">
      <c r="E283" s="185">
        <f t="shared" si="4"/>
        <v>0</v>
      </c>
      <c r="CZ283" s="233" t="str">
        <f t="shared" si="5"/>
        <v>:</v>
      </c>
    </row>
    <row r="284" spans="5:104" x14ac:dyDescent="0.25">
      <c r="E284" s="185">
        <f t="shared" si="4"/>
        <v>0</v>
      </c>
      <c r="CZ284" s="233" t="str">
        <f t="shared" si="5"/>
        <v>:</v>
      </c>
    </row>
    <row r="285" spans="5:104" x14ac:dyDescent="0.25">
      <c r="E285" s="185">
        <f t="shared" si="4"/>
        <v>0</v>
      </c>
      <c r="CZ285" s="233" t="str">
        <f t="shared" si="5"/>
        <v>:</v>
      </c>
    </row>
    <row r="286" spans="5:104" x14ac:dyDescent="0.25">
      <c r="E286" s="185">
        <f t="shared" si="4"/>
        <v>0</v>
      </c>
      <c r="CZ286" s="233" t="str">
        <f t="shared" si="5"/>
        <v>:</v>
      </c>
    </row>
    <row r="287" spans="5:104" x14ac:dyDescent="0.25">
      <c r="E287" s="185">
        <f t="shared" si="4"/>
        <v>0</v>
      </c>
      <c r="CZ287" s="233" t="str">
        <f t="shared" si="5"/>
        <v>:</v>
      </c>
    </row>
    <row r="288" spans="5:104" x14ac:dyDescent="0.25">
      <c r="E288" s="185">
        <f t="shared" si="4"/>
        <v>0</v>
      </c>
      <c r="CZ288" s="233" t="str">
        <f t="shared" si="5"/>
        <v>:</v>
      </c>
    </row>
    <row r="289" spans="5:104" x14ac:dyDescent="0.25">
      <c r="E289" s="185">
        <f t="shared" si="4"/>
        <v>0</v>
      </c>
      <c r="CZ289" s="233" t="str">
        <f t="shared" si="5"/>
        <v>:</v>
      </c>
    </row>
    <row r="290" spans="5:104" x14ac:dyDescent="0.25">
      <c r="E290" s="185">
        <f t="shared" si="4"/>
        <v>0</v>
      </c>
      <c r="CZ290" s="233" t="str">
        <f t="shared" si="5"/>
        <v>:</v>
      </c>
    </row>
    <row r="291" spans="5:104" x14ac:dyDescent="0.25">
      <c r="E291" s="185">
        <f t="shared" si="4"/>
        <v>0</v>
      </c>
      <c r="CZ291" s="233" t="str">
        <f t="shared" si="5"/>
        <v>:</v>
      </c>
    </row>
    <row r="292" spans="5:104" x14ac:dyDescent="0.25">
      <c r="E292" s="185">
        <f t="shared" si="4"/>
        <v>0</v>
      </c>
      <c r="CZ292" s="233" t="str">
        <f t="shared" si="5"/>
        <v>:</v>
      </c>
    </row>
    <row r="293" spans="5:104" x14ac:dyDescent="0.25">
      <c r="E293" s="185">
        <f t="shared" si="4"/>
        <v>0</v>
      </c>
      <c r="CZ293" s="233" t="str">
        <f t="shared" si="5"/>
        <v>:</v>
      </c>
    </row>
    <row r="294" spans="5:104" x14ac:dyDescent="0.25">
      <c r="E294" s="185">
        <f t="shared" si="4"/>
        <v>0</v>
      </c>
      <c r="CZ294" s="233" t="str">
        <f t="shared" si="5"/>
        <v>:</v>
      </c>
    </row>
    <row r="295" spans="5:104" x14ac:dyDescent="0.25">
      <c r="E295" s="185">
        <f t="shared" si="4"/>
        <v>0</v>
      </c>
      <c r="CZ295" s="233" t="str">
        <f t="shared" si="5"/>
        <v>:</v>
      </c>
    </row>
    <row r="296" spans="5:104" x14ac:dyDescent="0.25">
      <c r="E296" s="185">
        <f t="shared" si="4"/>
        <v>0</v>
      </c>
      <c r="CZ296" s="233" t="str">
        <f t="shared" si="5"/>
        <v>:</v>
      </c>
    </row>
    <row r="297" spans="5:104" x14ac:dyDescent="0.25">
      <c r="E297" s="185">
        <f t="shared" si="4"/>
        <v>0</v>
      </c>
      <c r="CZ297" s="233" t="str">
        <f t="shared" si="5"/>
        <v>:</v>
      </c>
    </row>
    <row r="298" spans="5:104" x14ac:dyDescent="0.25">
      <c r="E298" s="185">
        <f t="shared" si="4"/>
        <v>0</v>
      </c>
      <c r="CZ298" s="233" t="str">
        <f t="shared" si="5"/>
        <v>:</v>
      </c>
    </row>
    <row r="299" spans="5:104" x14ac:dyDescent="0.25">
      <c r="E299" s="185">
        <f t="shared" si="4"/>
        <v>0</v>
      </c>
      <c r="CZ299" s="233" t="str">
        <f t="shared" si="5"/>
        <v>:</v>
      </c>
    </row>
    <row r="300" spans="5:104" x14ac:dyDescent="0.25">
      <c r="E300" s="185">
        <f t="shared" si="4"/>
        <v>0</v>
      </c>
      <c r="CZ300" s="233" t="str">
        <f t="shared" si="5"/>
        <v>:</v>
      </c>
    </row>
    <row r="301" spans="5:104" x14ac:dyDescent="0.25">
      <c r="E301" s="185">
        <f t="shared" si="4"/>
        <v>0</v>
      </c>
      <c r="CZ301" s="233" t="str">
        <f t="shared" si="5"/>
        <v>:</v>
      </c>
    </row>
    <row r="302" spans="5:104" x14ac:dyDescent="0.25">
      <c r="E302" s="185">
        <f t="shared" si="4"/>
        <v>0</v>
      </c>
      <c r="CZ302" s="233" t="str">
        <f t="shared" si="5"/>
        <v>:</v>
      </c>
    </row>
    <row r="303" spans="5:104" x14ac:dyDescent="0.25">
      <c r="E303" s="185">
        <f t="shared" si="4"/>
        <v>0</v>
      </c>
      <c r="CZ303" s="233" t="str">
        <f t="shared" si="5"/>
        <v>:</v>
      </c>
    </row>
    <row r="304" spans="5:104" x14ac:dyDescent="0.25">
      <c r="E304" s="185">
        <f t="shared" si="4"/>
        <v>0</v>
      </c>
      <c r="CZ304" s="233" t="str">
        <f t="shared" si="5"/>
        <v>:</v>
      </c>
    </row>
    <row r="305" spans="5:104" x14ac:dyDescent="0.25">
      <c r="E305" s="185">
        <f t="shared" si="4"/>
        <v>0</v>
      </c>
      <c r="CZ305" s="233" t="str">
        <f t="shared" si="5"/>
        <v>:</v>
      </c>
    </row>
    <row r="306" spans="5:104" x14ac:dyDescent="0.25">
      <c r="E306" s="185">
        <f t="shared" si="4"/>
        <v>0</v>
      </c>
      <c r="CZ306" s="233" t="str">
        <f t="shared" si="5"/>
        <v>:</v>
      </c>
    </row>
    <row r="307" spans="5:104" x14ac:dyDescent="0.25">
      <c r="E307" s="185">
        <f t="shared" ref="E307:E370" si="6">IFERROR(IF($B307&gt;0,VLOOKUP($B307,PosnPointsTRA,2,FALSE),0),0)</f>
        <v>0</v>
      </c>
      <c r="CZ307" s="233" t="str">
        <f t="shared" si="5"/>
        <v>:</v>
      </c>
    </row>
    <row r="308" spans="5:104" x14ac:dyDescent="0.25">
      <c r="E308" s="185">
        <f t="shared" si="6"/>
        <v>0</v>
      </c>
      <c r="CZ308" s="233" t="str">
        <f t="shared" ref="CZ308:CZ371" si="7">(CY308 &amp; ":" &amp; CV308)</f>
        <v>:</v>
      </c>
    </row>
    <row r="309" spans="5:104" x14ac:dyDescent="0.25">
      <c r="E309" s="185">
        <f t="shared" si="6"/>
        <v>0</v>
      </c>
      <c r="CZ309" s="233" t="str">
        <f t="shared" si="7"/>
        <v>:</v>
      </c>
    </row>
    <row r="310" spans="5:104" x14ac:dyDescent="0.25">
      <c r="E310" s="185">
        <f t="shared" si="6"/>
        <v>0</v>
      </c>
      <c r="CZ310" s="233" t="str">
        <f t="shared" si="7"/>
        <v>:</v>
      </c>
    </row>
    <row r="311" spans="5:104" x14ac:dyDescent="0.25">
      <c r="E311" s="185">
        <f t="shared" si="6"/>
        <v>0</v>
      </c>
      <c r="CZ311" s="233" t="str">
        <f t="shared" si="7"/>
        <v>:</v>
      </c>
    </row>
    <row r="312" spans="5:104" x14ac:dyDescent="0.25">
      <c r="E312" s="185">
        <f t="shared" si="6"/>
        <v>0</v>
      </c>
      <c r="CZ312" s="233" t="str">
        <f t="shared" si="7"/>
        <v>:</v>
      </c>
    </row>
    <row r="313" spans="5:104" x14ac:dyDescent="0.25">
      <c r="E313" s="185">
        <f t="shared" si="6"/>
        <v>0</v>
      </c>
      <c r="CZ313" s="233" t="str">
        <f t="shared" si="7"/>
        <v>:</v>
      </c>
    </row>
    <row r="314" spans="5:104" x14ac:dyDescent="0.25">
      <c r="E314" s="185">
        <f t="shared" si="6"/>
        <v>0</v>
      </c>
      <c r="CZ314" s="233" t="str">
        <f t="shared" si="7"/>
        <v>:</v>
      </c>
    </row>
    <row r="315" spans="5:104" x14ac:dyDescent="0.25">
      <c r="E315" s="185">
        <f t="shared" si="6"/>
        <v>0</v>
      </c>
      <c r="CZ315" s="233" t="str">
        <f t="shared" si="7"/>
        <v>:</v>
      </c>
    </row>
    <row r="316" spans="5:104" x14ac:dyDescent="0.25">
      <c r="E316" s="185">
        <f t="shared" si="6"/>
        <v>0</v>
      </c>
      <c r="CZ316" s="233" t="str">
        <f t="shared" si="7"/>
        <v>:</v>
      </c>
    </row>
    <row r="317" spans="5:104" x14ac:dyDescent="0.25">
      <c r="E317" s="185">
        <f t="shared" si="6"/>
        <v>0</v>
      </c>
      <c r="CZ317" s="233" t="str">
        <f t="shared" si="7"/>
        <v>:</v>
      </c>
    </row>
    <row r="318" spans="5:104" x14ac:dyDescent="0.25">
      <c r="E318" s="185">
        <f t="shared" si="6"/>
        <v>0</v>
      </c>
      <c r="CZ318" s="233" t="str">
        <f t="shared" si="7"/>
        <v>:</v>
      </c>
    </row>
    <row r="319" spans="5:104" x14ac:dyDescent="0.25">
      <c r="E319" s="185">
        <f t="shared" si="6"/>
        <v>0</v>
      </c>
      <c r="CZ319" s="233" t="str">
        <f t="shared" si="7"/>
        <v>:</v>
      </c>
    </row>
    <row r="320" spans="5:104" x14ac:dyDescent="0.25">
      <c r="E320" s="185">
        <f t="shared" si="6"/>
        <v>0</v>
      </c>
      <c r="CZ320" s="233" t="str">
        <f t="shared" si="7"/>
        <v>:</v>
      </c>
    </row>
    <row r="321" spans="5:104" x14ac:dyDescent="0.25">
      <c r="E321" s="185">
        <f t="shared" si="6"/>
        <v>0</v>
      </c>
      <c r="CZ321" s="233" t="str">
        <f t="shared" si="7"/>
        <v>:</v>
      </c>
    </row>
    <row r="322" spans="5:104" x14ac:dyDescent="0.25">
      <c r="E322" s="185">
        <f t="shared" si="6"/>
        <v>0</v>
      </c>
      <c r="CZ322" s="233" t="str">
        <f t="shared" si="7"/>
        <v>:</v>
      </c>
    </row>
    <row r="323" spans="5:104" x14ac:dyDescent="0.25">
      <c r="E323" s="185">
        <f t="shared" si="6"/>
        <v>0</v>
      </c>
      <c r="CZ323" s="233" t="str">
        <f t="shared" si="7"/>
        <v>:</v>
      </c>
    </row>
    <row r="324" spans="5:104" x14ac:dyDescent="0.25">
      <c r="E324" s="185">
        <f t="shared" si="6"/>
        <v>0</v>
      </c>
      <c r="CZ324" s="233" t="str">
        <f t="shared" si="7"/>
        <v>:</v>
      </c>
    </row>
    <row r="325" spans="5:104" x14ac:dyDescent="0.25">
      <c r="E325" s="185">
        <f t="shared" si="6"/>
        <v>0</v>
      </c>
      <c r="CZ325" s="233" t="str">
        <f t="shared" si="7"/>
        <v>:</v>
      </c>
    </row>
    <row r="326" spans="5:104" x14ac:dyDescent="0.25">
      <c r="E326" s="185">
        <f t="shared" si="6"/>
        <v>0</v>
      </c>
      <c r="CZ326" s="233" t="str">
        <f t="shared" si="7"/>
        <v>:</v>
      </c>
    </row>
    <row r="327" spans="5:104" x14ac:dyDescent="0.25">
      <c r="E327" s="185">
        <f t="shared" si="6"/>
        <v>0</v>
      </c>
      <c r="CZ327" s="233" t="str">
        <f t="shared" si="7"/>
        <v>:</v>
      </c>
    </row>
    <row r="328" spans="5:104" x14ac:dyDescent="0.25">
      <c r="E328" s="185">
        <f t="shared" si="6"/>
        <v>0</v>
      </c>
      <c r="CZ328" s="233" t="str">
        <f t="shared" si="7"/>
        <v>:</v>
      </c>
    </row>
    <row r="329" spans="5:104" x14ac:dyDescent="0.25">
      <c r="E329" s="185">
        <f t="shared" si="6"/>
        <v>0</v>
      </c>
      <c r="CZ329" s="233" t="str">
        <f t="shared" si="7"/>
        <v>:</v>
      </c>
    </row>
    <row r="330" spans="5:104" x14ac:dyDescent="0.25">
      <c r="E330" s="185">
        <f t="shared" si="6"/>
        <v>0</v>
      </c>
      <c r="CZ330" s="233" t="str">
        <f t="shared" si="7"/>
        <v>:</v>
      </c>
    </row>
    <row r="331" spans="5:104" x14ac:dyDescent="0.25">
      <c r="E331" s="185">
        <f t="shared" si="6"/>
        <v>0</v>
      </c>
      <c r="CZ331" s="233" t="str">
        <f t="shared" si="7"/>
        <v>:</v>
      </c>
    </row>
    <row r="332" spans="5:104" x14ac:dyDescent="0.25">
      <c r="E332" s="185">
        <f t="shared" si="6"/>
        <v>0</v>
      </c>
      <c r="CZ332" s="233" t="str">
        <f t="shared" si="7"/>
        <v>:</v>
      </c>
    </row>
    <row r="333" spans="5:104" x14ac:dyDescent="0.25">
      <c r="E333" s="185">
        <f t="shared" si="6"/>
        <v>0</v>
      </c>
      <c r="CZ333" s="233" t="str">
        <f t="shared" si="7"/>
        <v>:</v>
      </c>
    </row>
    <row r="334" spans="5:104" x14ac:dyDescent="0.25">
      <c r="E334" s="185">
        <f t="shared" si="6"/>
        <v>0</v>
      </c>
      <c r="CZ334" s="233" t="str">
        <f t="shared" si="7"/>
        <v>:</v>
      </c>
    </row>
    <row r="335" spans="5:104" x14ac:dyDescent="0.25">
      <c r="E335" s="185">
        <f t="shared" si="6"/>
        <v>0</v>
      </c>
      <c r="CZ335" s="233" t="str">
        <f t="shared" si="7"/>
        <v>:</v>
      </c>
    </row>
    <row r="336" spans="5:104" x14ac:dyDescent="0.25">
      <c r="E336" s="185">
        <f t="shared" si="6"/>
        <v>0</v>
      </c>
      <c r="CZ336" s="233" t="str">
        <f t="shared" si="7"/>
        <v>:</v>
      </c>
    </row>
    <row r="337" spans="5:104" x14ac:dyDescent="0.25">
      <c r="E337" s="185">
        <f t="shared" si="6"/>
        <v>0</v>
      </c>
      <c r="CZ337" s="233" t="str">
        <f t="shared" si="7"/>
        <v>:</v>
      </c>
    </row>
    <row r="338" spans="5:104" x14ac:dyDescent="0.25">
      <c r="E338" s="185">
        <f t="shared" si="6"/>
        <v>0</v>
      </c>
      <c r="CZ338" s="233" t="str">
        <f t="shared" si="7"/>
        <v>:</v>
      </c>
    </row>
    <row r="339" spans="5:104" x14ac:dyDescent="0.25">
      <c r="E339" s="185">
        <f t="shared" si="6"/>
        <v>0</v>
      </c>
      <c r="CZ339" s="233" t="str">
        <f t="shared" si="7"/>
        <v>:</v>
      </c>
    </row>
    <row r="340" spans="5:104" x14ac:dyDescent="0.25">
      <c r="E340" s="185">
        <f t="shared" si="6"/>
        <v>0</v>
      </c>
      <c r="CZ340" s="233" t="str">
        <f t="shared" si="7"/>
        <v>:</v>
      </c>
    </row>
    <row r="341" spans="5:104" x14ac:dyDescent="0.25">
      <c r="E341" s="185">
        <f t="shared" si="6"/>
        <v>0</v>
      </c>
      <c r="CZ341" s="233" t="str">
        <f t="shared" si="7"/>
        <v>:</v>
      </c>
    </row>
    <row r="342" spans="5:104" x14ac:dyDescent="0.25">
      <c r="E342" s="185">
        <f t="shared" si="6"/>
        <v>0</v>
      </c>
      <c r="CZ342" s="233" t="str">
        <f t="shared" si="7"/>
        <v>:</v>
      </c>
    </row>
    <row r="343" spans="5:104" x14ac:dyDescent="0.25">
      <c r="E343" s="185">
        <f t="shared" si="6"/>
        <v>0</v>
      </c>
      <c r="CZ343" s="233" t="str">
        <f t="shared" si="7"/>
        <v>:</v>
      </c>
    </row>
    <row r="344" spans="5:104" x14ac:dyDescent="0.25">
      <c r="E344" s="185">
        <f t="shared" si="6"/>
        <v>0</v>
      </c>
      <c r="CZ344" s="233" t="str">
        <f t="shared" si="7"/>
        <v>:</v>
      </c>
    </row>
    <row r="345" spans="5:104" x14ac:dyDescent="0.25">
      <c r="E345" s="185">
        <f t="shared" si="6"/>
        <v>0</v>
      </c>
      <c r="CZ345" s="233" t="str">
        <f t="shared" si="7"/>
        <v>:</v>
      </c>
    </row>
    <row r="346" spans="5:104" x14ac:dyDescent="0.25">
      <c r="E346" s="185">
        <f t="shared" si="6"/>
        <v>0</v>
      </c>
      <c r="CZ346" s="233" t="str">
        <f t="shared" si="7"/>
        <v>:</v>
      </c>
    </row>
    <row r="347" spans="5:104" x14ac:dyDescent="0.25">
      <c r="E347" s="185">
        <f t="shared" si="6"/>
        <v>0</v>
      </c>
      <c r="CZ347" s="233" t="str">
        <f t="shared" si="7"/>
        <v>:</v>
      </c>
    </row>
    <row r="348" spans="5:104" x14ac:dyDescent="0.25">
      <c r="E348" s="185">
        <f t="shared" si="6"/>
        <v>0</v>
      </c>
      <c r="CZ348" s="233" t="str">
        <f t="shared" si="7"/>
        <v>:</v>
      </c>
    </row>
    <row r="349" spans="5:104" x14ac:dyDescent="0.25">
      <c r="E349" s="185">
        <f t="shared" si="6"/>
        <v>0</v>
      </c>
      <c r="CZ349" s="233" t="str">
        <f t="shared" si="7"/>
        <v>:</v>
      </c>
    </row>
    <row r="350" spans="5:104" x14ac:dyDescent="0.25">
      <c r="E350" s="185">
        <f t="shared" si="6"/>
        <v>0</v>
      </c>
      <c r="CZ350" s="233" t="str">
        <f t="shared" si="7"/>
        <v>:</v>
      </c>
    </row>
    <row r="351" spans="5:104" x14ac:dyDescent="0.25">
      <c r="E351" s="185">
        <f t="shared" si="6"/>
        <v>0</v>
      </c>
      <c r="CZ351" s="233" t="str">
        <f t="shared" si="7"/>
        <v>:</v>
      </c>
    </row>
    <row r="352" spans="5:104" x14ac:dyDescent="0.25">
      <c r="E352" s="185">
        <f t="shared" si="6"/>
        <v>0</v>
      </c>
      <c r="CZ352" s="233" t="str">
        <f t="shared" si="7"/>
        <v>:</v>
      </c>
    </row>
    <row r="353" spans="5:104" x14ac:dyDescent="0.25">
      <c r="E353" s="185">
        <f t="shared" si="6"/>
        <v>0</v>
      </c>
      <c r="CZ353" s="233" t="str">
        <f t="shared" si="7"/>
        <v>:</v>
      </c>
    </row>
    <row r="354" spans="5:104" x14ac:dyDescent="0.25">
      <c r="E354" s="185">
        <f t="shared" si="6"/>
        <v>0</v>
      </c>
      <c r="CZ354" s="233" t="str">
        <f t="shared" si="7"/>
        <v>:</v>
      </c>
    </row>
    <row r="355" spans="5:104" x14ac:dyDescent="0.25">
      <c r="E355" s="185">
        <f t="shared" si="6"/>
        <v>0</v>
      </c>
      <c r="CZ355" s="233" t="str">
        <f t="shared" si="7"/>
        <v>:</v>
      </c>
    </row>
    <row r="356" spans="5:104" x14ac:dyDescent="0.25">
      <c r="E356" s="185">
        <f t="shared" si="6"/>
        <v>0</v>
      </c>
      <c r="CZ356" s="233" t="str">
        <f t="shared" si="7"/>
        <v>:</v>
      </c>
    </row>
    <row r="357" spans="5:104" x14ac:dyDescent="0.25">
      <c r="E357" s="185">
        <f t="shared" si="6"/>
        <v>0</v>
      </c>
      <c r="CZ357" s="233" t="str">
        <f t="shared" si="7"/>
        <v>:</v>
      </c>
    </row>
    <row r="358" spans="5:104" x14ac:dyDescent="0.25">
      <c r="E358" s="185">
        <f t="shared" si="6"/>
        <v>0</v>
      </c>
      <c r="CZ358" s="233" t="str">
        <f t="shared" si="7"/>
        <v>:</v>
      </c>
    </row>
    <row r="359" spans="5:104" x14ac:dyDescent="0.25">
      <c r="E359" s="185">
        <f t="shared" si="6"/>
        <v>0</v>
      </c>
      <c r="CZ359" s="233" t="str">
        <f t="shared" si="7"/>
        <v>:</v>
      </c>
    </row>
    <row r="360" spans="5:104" x14ac:dyDescent="0.25">
      <c r="E360" s="185">
        <f t="shared" si="6"/>
        <v>0</v>
      </c>
      <c r="CZ360" s="233" t="str">
        <f t="shared" si="7"/>
        <v>:</v>
      </c>
    </row>
    <row r="361" spans="5:104" x14ac:dyDescent="0.25">
      <c r="E361" s="185">
        <f t="shared" si="6"/>
        <v>0</v>
      </c>
      <c r="CZ361" s="233" t="str">
        <f t="shared" si="7"/>
        <v>:</v>
      </c>
    </row>
    <row r="362" spans="5:104" x14ac:dyDescent="0.25">
      <c r="E362" s="185">
        <f t="shared" si="6"/>
        <v>0</v>
      </c>
      <c r="CZ362" s="233" t="str">
        <f t="shared" si="7"/>
        <v>:</v>
      </c>
    </row>
    <row r="363" spans="5:104" x14ac:dyDescent="0.25">
      <c r="E363" s="185">
        <f t="shared" si="6"/>
        <v>0</v>
      </c>
      <c r="CZ363" s="233" t="str">
        <f t="shared" si="7"/>
        <v>:</v>
      </c>
    </row>
    <row r="364" spans="5:104" x14ac:dyDescent="0.25">
      <c r="E364" s="185">
        <f t="shared" si="6"/>
        <v>0</v>
      </c>
      <c r="CZ364" s="233" t="str">
        <f t="shared" si="7"/>
        <v>:</v>
      </c>
    </row>
    <row r="365" spans="5:104" x14ac:dyDescent="0.25">
      <c r="E365" s="185">
        <f t="shared" si="6"/>
        <v>0</v>
      </c>
      <c r="CZ365" s="233" t="str">
        <f t="shared" si="7"/>
        <v>:</v>
      </c>
    </row>
    <row r="366" spans="5:104" x14ac:dyDescent="0.25">
      <c r="E366" s="185">
        <f t="shared" si="6"/>
        <v>0</v>
      </c>
      <c r="CZ366" s="233" t="str">
        <f t="shared" si="7"/>
        <v>:</v>
      </c>
    </row>
    <row r="367" spans="5:104" x14ac:dyDescent="0.25">
      <c r="E367" s="185">
        <f t="shared" si="6"/>
        <v>0</v>
      </c>
      <c r="CZ367" s="233" t="str">
        <f t="shared" si="7"/>
        <v>:</v>
      </c>
    </row>
    <row r="368" spans="5:104" x14ac:dyDescent="0.25">
      <c r="E368" s="185">
        <f t="shared" si="6"/>
        <v>0</v>
      </c>
      <c r="CZ368" s="233" t="str">
        <f t="shared" si="7"/>
        <v>:</v>
      </c>
    </row>
    <row r="369" spans="5:104" x14ac:dyDescent="0.25">
      <c r="E369" s="185">
        <f t="shared" si="6"/>
        <v>0</v>
      </c>
      <c r="CZ369" s="233" t="str">
        <f t="shared" si="7"/>
        <v>:</v>
      </c>
    </row>
    <row r="370" spans="5:104" x14ac:dyDescent="0.25">
      <c r="E370" s="185">
        <f t="shared" si="6"/>
        <v>0</v>
      </c>
      <c r="CZ370" s="233" t="str">
        <f t="shared" si="7"/>
        <v>:</v>
      </c>
    </row>
    <row r="371" spans="5:104" x14ac:dyDescent="0.25">
      <c r="E371" s="185">
        <f t="shared" ref="E371:E434" si="8">IFERROR(IF($B371&gt;0,VLOOKUP($B371,PosnPointsTRA,2,FALSE),0),0)</f>
        <v>0</v>
      </c>
      <c r="CZ371" s="233" t="str">
        <f t="shared" si="7"/>
        <v>:</v>
      </c>
    </row>
    <row r="372" spans="5:104" x14ac:dyDescent="0.25">
      <c r="E372" s="185">
        <f t="shared" si="8"/>
        <v>0</v>
      </c>
      <c r="CZ372" s="233" t="str">
        <f t="shared" ref="CZ372:CZ435" si="9">(CY372 &amp; ":" &amp; CV372)</f>
        <v>:</v>
      </c>
    </row>
    <row r="373" spans="5:104" x14ac:dyDescent="0.25">
      <c r="E373" s="185">
        <f t="shared" si="8"/>
        <v>0</v>
      </c>
      <c r="CZ373" s="233" t="str">
        <f t="shared" si="9"/>
        <v>:</v>
      </c>
    </row>
    <row r="374" spans="5:104" x14ac:dyDescent="0.25">
      <c r="E374" s="185">
        <f t="shared" si="8"/>
        <v>0</v>
      </c>
      <c r="CZ374" s="233" t="str">
        <f t="shared" si="9"/>
        <v>:</v>
      </c>
    </row>
    <row r="375" spans="5:104" x14ac:dyDescent="0.25">
      <c r="E375" s="185">
        <f t="shared" si="8"/>
        <v>0</v>
      </c>
      <c r="CZ375" s="233" t="str">
        <f t="shared" si="9"/>
        <v>:</v>
      </c>
    </row>
    <row r="376" spans="5:104" x14ac:dyDescent="0.25">
      <c r="E376" s="185">
        <f t="shared" si="8"/>
        <v>0</v>
      </c>
      <c r="CZ376" s="233" t="str">
        <f t="shared" si="9"/>
        <v>:</v>
      </c>
    </row>
    <row r="377" spans="5:104" x14ac:dyDescent="0.25">
      <c r="E377" s="185">
        <f t="shared" si="8"/>
        <v>0</v>
      </c>
      <c r="CZ377" s="233" t="str">
        <f t="shared" si="9"/>
        <v>:</v>
      </c>
    </row>
    <row r="378" spans="5:104" x14ac:dyDescent="0.25">
      <c r="E378" s="185">
        <f t="shared" si="8"/>
        <v>0</v>
      </c>
      <c r="CZ378" s="233" t="str">
        <f t="shared" si="9"/>
        <v>:</v>
      </c>
    </row>
    <row r="379" spans="5:104" x14ac:dyDescent="0.25">
      <c r="E379" s="185">
        <f t="shared" si="8"/>
        <v>0</v>
      </c>
      <c r="CZ379" s="233" t="str">
        <f t="shared" si="9"/>
        <v>:</v>
      </c>
    </row>
    <row r="380" spans="5:104" x14ac:dyDescent="0.25">
      <c r="E380" s="185">
        <f t="shared" si="8"/>
        <v>0</v>
      </c>
      <c r="CZ380" s="233" t="str">
        <f t="shared" si="9"/>
        <v>:</v>
      </c>
    </row>
    <row r="381" spans="5:104" x14ac:dyDescent="0.25">
      <c r="E381" s="185">
        <f t="shared" si="8"/>
        <v>0</v>
      </c>
      <c r="CZ381" s="233" t="str">
        <f t="shared" si="9"/>
        <v>:</v>
      </c>
    </row>
    <row r="382" spans="5:104" x14ac:dyDescent="0.25">
      <c r="E382" s="185">
        <f t="shared" si="8"/>
        <v>0</v>
      </c>
      <c r="CZ382" s="233" t="str">
        <f t="shared" si="9"/>
        <v>:</v>
      </c>
    </row>
    <row r="383" spans="5:104" x14ac:dyDescent="0.25">
      <c r="E383" s="185">
        <f t="shared" si="8"/>
        <v>0</v>
      </c>
      <c r="CZ383" s="233" t="str">
        <f t="shared" si="9"/>
        <v>:</v>
      </c>
    </row>
    <row r="384" spans="5:104" x14ac:dyDescent="0.25">
      <c r="E384" s="185">
        <f t="shared" si="8"/>
        <v>0</v>
      </c>
      <c r="CZ384" s="233" t="str">
        <f t="shared" si="9"/>
        <v>:</v>
      </c>
    </row>
    <row r="385" spans="5:104" x14ac:dyDescent="0.25">
      <c r="E385" s="185">
        <f t="shared" si="8"/>
        <v>0</v>
      </c>
      <c r="CZ385" s="233" t="str">
        <f t="shared" si="9"/>
        <v>:</v>
      </c>
    </row>
    <row r="386" spans="5:104" x14ac:dyDescent="0.25">
      <c r="E386" s="185">
        <f t="shared" si="8"/>
        <v>0</v>
      </c>
      <c r="CZ386" s="233" t="str">
        <f t="shared" si="9"/>
        <v>:</v>
      </c>
    </row>
    <row r="387" spans="5:104" x14ac:dyDescent="0.25">
      <c r="E387" s="185">
        <f t="shared" si="8"/>
        <v>0</v>
      </c>
      <c r="CZ387" s="233" t="str">
        <f t="shared" si="9"/>
        <v>:</v>
      </c>
    </row>
    <row r="388" spans="5:104" x14ac:dyDescent="0.25">
      <c r="E388" s="185">
        <f t="shared" si="8"/>
        <v>0</v>
      </c>
      <c r="CZ388" s="233" t="str">
        <f t="shared" si="9"/>
        <v>:</v>
      </c>
    </row>
    <row r="389" spans="5:104" x14ac:dyDescent="0.25">
      <c r="E389" s="185">
        <f t="shared" si="8"/>
        <v>0</v>
      </c>
      <c r="CZ389" s="233" t="str">
        <f t="shared" si="9"/>
        <v>:</v>
      </c>
    </row>
    <row r="390" spans="5:104" x14ac:dyDescent="0.25">
      <c r="E390" s="185">
        <f t="shared" si="8"/>
        <v>0</v>
      </c>
      <c r="CZ390" s="233" t="str">
        <f t="shared" si="9"/>
        <v>:</v>
      </c>
    </row>
    <row r="391" spans="5:104" x14ac:dyDescent="0.25">
      <c r="E391" s="185">
        <f t="shared" si="8"/>
        <v>0</v>
      </c>
      <c r="CZ391" s="233" t="str">
        <f t="shared" si="9"/>
        <v>:</v>
      </c>
    </row>
    <row r="392" spans="5:104" x14ac:dyDescent="0.25">
      <c r="E392" s="185">
        <f t="shared" si="8"/>
        <v>0</v>
      </c>
      <c r="CZ392" s="233" t="str">
        <f t="shared" si="9"/>
        <v>:</v>
      </c>
    </row>
    <row r="393" spans="5:104" x14ac:dyDescent="0.25">
      <c r="E393" s="185">
        <f t="shared" si="8"/>
        <v>0</v>
      </c>
      <c r="CZ393" s="233" t="str">
        <f t="shared" si="9"/>
        <v>:</v>
      </c>
    </row>
    <row r="394" spans="5:104" x14ac:dyDescent="0.25">
      <c r="E394" s="185">
        <f t="shared" si="8"/>
        <v>0</v>
      </c>
      <c r="CZ394" s="233" t="str">
        <f t="shared" si="9"/>
        <v>:</v>
      </c>
    </row>
    <row r="395" spans="5:104" x14ac:dyDescent="0.25">
      <c r="E395" s="185">
        <f t="shared" si="8"/>
        <v>0</v>
      </c>
      <c r="CZ395" s="233" t="str">
        <f t="shared" si="9"/>
        <v>:</v>
      </c>
    </row>
    <row r="396" spans="5:104" x14ac:dyDescent="0.25">
      <c r="E396" s="185">
        <f t="shared" si="8"/>
        <v>0</v>
      </c>
      <c r="CZ396" s="233" t="str">
        <f t="shared" si="9"/>
        <v>:</v>
      </c>
    </row>
    <row r="397" spans="5:104" x14ac:dyDescent="0.25">
      <c r="E397" s="185">
        <f t="shared" si="8"/>
        <v>0</v>
      </c>
      <c r="CZ397" s="233" t="str">
        <f t="shared" si="9"/>
        <v>:</v>
      </c>
    </row>
    <row r="398" spans="5:104" x14ac:dyDescent="0.25">
      <c r="E398" s="185">
        <f t="shared" si="8"/>
        <v>0</v>
      </c>
      <c r="CZ398" s="233" t="str">
        <f t="shared" si="9"/>
        <v>:</v>
      </c>
    </row>
    <row r="399" spans="5:104" x14ac:dyDescent="0.25">
      <c r="E399" s="185">
        <f t="shared" si="8"/>
        <v>0</v>
      </c>
      <c r="CZ399" s="233" t="str">
        <f t="shared" si="9"/>
        <v>:</v>
      </c>
    </row>
    <row r="400" spans="5:104" x14ac:dyDescent="0.25">
      <c r="E400" s="185">
        <f t="shared" si="8"/>
        <v>0</v>
      </c>
      <c r="CZ400" s="233" t="str">
        <f t="shared" si="9"/>
        <v>:</v>
      </c>
    </row>
    <row r="401" spans="5:104" x14ac:dyDescent="0.25">
      <c r="E401" s="185">
        <f t="shared" si="8"/>
        <v>0</v>
      </c>
      <c r="CZ401" s="233" t="str">
        <f t="shared" si="9"/>
        <v>:</v>
      </c>
    </row>
    <row r="402" spans="5:104" x14ac:dyDescent="0.25">
      <c r="E402" s="185">
        <f t="shared" si="8"/>
        <v>0</v>
      </c>
      <c r="CZ402" s="233" t="str">
        <f t="shared" si="9"/>
        <v>:</v>
      </c>
    </row>
    <row r="403" spans="5:104" x14ac:dyDescent="0.25">
      <c r="E403" s="185">
        <f t="shared" si="8"/>
        <v>0</v>
      </c>
      <c r="CZ403" s="233" t="str">
        <f t="shared" si="9"/>
        <v>:</v>
      </c>
    </row>
    <row r="404" spans="5:104" x14ac:dyDescent="0.25">
      <c r="E404" s="185">
        <f t="shared" si="8"/>
        <v>0</v>
      </c>
      <c r="CZ404" s="233" t="str">
        <f t="shared" si="9"/>
        <v>:</v>
      </c>
    </row>
    <row r="405" spans="5:104" x14ac:dyDescent="0.25">
      <c r="E405" s="185">
        <f t="shared" si="8"/>
        <v>0</v>
      </c>
      <c r="CZ405" s="233" t="str">
        <f t="shared" si="9"/>
        <v>:</v>
      </c>
    </row>
    <row r="406" spans="5:104" x14ac:dyDescent="0.25">
      <c r="E406" s="185">
        <f t="shared" si="8"/>
        <v>0</v>
      </c>
      <c r="CZ406" s="233" t="str">
        <f t="shared" si="9"/>
        <v>:</v>
      </c>
    </row>
    <row r="407" spans="5:104" x14ac:dyDescent="0.25">
      <c r="E407" s="185">
        <f t="shared" si="8"/>
        <v>0</v>
      </c>
      <c r="CZ407" s="233" t="str">
        <f t="shared" si="9"/>
        <v>:</v>
      </c>
    </row>
    <row r="408" spans="5:104" x14ac:dyDescent="0.25">
      <c r="E408" s="185">
        <f t="shared" si="8"/>
        <v>0</v>
      </c>
      <c r="CZ408" s="233" t="str">
        <f t="shared" si="9"/>
        <v>:</v>
      </c>
    </row>
    <row r="409" spans="5:104" x14ac:dyDescent="0.25">
      <c r="E409" s="185">
        <f t="shared" si="8"/>
        <v>0</v>
      </c>
      <c r="CZ409" s="233" t="str">
        <f t="shared" si="9"/>
        <v>:</v>
      </c>
    </row>
    <row r="410" spans="5:104" x14ac:dyDescent="0.25">
      <c r="E410" s="185">
        <f t="shared" si="8"/>
        <v>0</v>
      </c>
      <c r="CZ410" s="233" t="str">
        <f t="shared" si="9"/>
        <v>:</v>
      </c>
    </row>
    <row r="411" spans="5:104" x14ac:dyDescent="0.25">
      <c r="E411" s="185">
        <f t="shared" si="8"/>
        <v>0</v>
      </c>
      <c r="CZ411" s="233" t="str">
        <f t="shared" si="9"/>
        <v>:</v>
      </c>
    </row>
    <row r="412" spans="5:104" x14ac:dyDescent="0.25">
      <c r="E412" s="185">
        <f t="shared" si="8"/>
        <v>0</v>
      </c>
      <c r="CZ412" s="233" t="str">
        <f t="shared" si="9"/>
        <v>:</v>
      </c>
    </row>
    <row r="413" spans="5:104" x14ac:dyDescent="0.25">
      <c r="E413" s="185">
        <f t="shared" si="8"/>
        <v>0</v>
      </c>
      <c r="CZ413" s="233" t="str">
        <f t="shared" si="9"/>
        <v>:</v>
      </c>
    </row>
    <row r="414" spans="5:104" x14ac:dyDescent="0.25">
      <c r="E414" s="185">
        <f t="shared" si="8"/>
        <v>0</v>
      </c>
      <c r="CZ414" s="233" t="str">
        <f t="shared" si="9"/>
        <v>:</v>
      </c>
    </row>
    <row r="415" spans="5:104" x14ac:dyDescent="0.25">
      <c r="E415" s="185">
        <f t="shared" si="8"/>
        <v>0</v>
      </c>
      <c r="CZ415" s="233" t="str">
        <f t="shared" si="9"/>
        <v>:</v>
      </c>
    </row>
    <row r="416" spans="5:104" x14ac:dyDescent="0.25">
      <c r="E416" s="185">
        <f t="shared" si="8"/>
        <v>0</v>
      </c>
      <c r="CZ416" s="233" t="str">
        <f t="shared" si="9"/>
        <v>:</v>
      </c>
    </row>
    <row r="417" spans="5:104" x14ac:dyDescent="0.25">
      <c r="E417" s="185">
        <f t="shared" si="8"/>
        <v>0</v>
      </c>
      <c r="CZ417" s="233" t="str">
        <f t="shared" si="9"/>
        <v>:</v>
      </c>
    </row>
    <row r="418" spans="5:104" x14ac:dyDescent="0.25">
      <c r="E418" s="185">
        <f t="shared" si="8"/>
        <v>0</v>
      </c>
      <c r="CZ418" s="233" t="str">
        <f t="shared" si="9"/>
        <v>:</v>
      </c>
    </row>
    <row r="419" spans="5:104" x14ac:dyDescent="0.25">
      <c r="E419" s="185">
        <f t="shared" si="8"/>
        <v>0</v>
      </c>
      <c r="CZ419" s="233" t="str">
        <f t="shared" si="9"/>
        <v>:</v>
      </c>
    </row>
    <row r="420" spans="5:104" x14ac:dyDescent="0.25">
      <c r="E420" s="185">
        <f t="shared" si="8"/>
        <v>0</v>
      </c>
      <c r="CZ420" s="233" t="str">
        <f t="shared" si="9"/>
        <v>:</v>
      </c>
    </row>
    <row r="421" spans="5:104" x14ac:dyDescent="0.25">
      <c r="E421" s="185">
        <f t="shared" si="8"/>
        <v>0</v>
      </c>
      <c r="CZ421" s="233" t="str">
        <f t="shared" si="9"/>
        <v>:</v>
      </c>
    </row>
    <row r="422" spans="5:104" x14ac:dyDescent="0.25">
      <c r="E422" s="185">
        <f t="shared" si="8"/>
        <v>0</v>
      </c>
      <c r="CZ422" s="233" t="str">
        <f t="shared" si="9"/>
        <v>:</v>
      </c>
    </row>
    <row r="423" spans="5:104" x14ac:dyDescent="0.25">
      <c r="E423" s="185">
        <f t="shared" si="8"/>
        <v>0</v>
      </c>
      <c r="CZ423" s="233" t="str">
        <f t="shared" si="9"/>
        <v>:</v>
      </c>
    </row>
    <row r="424" spans="5:104" x14ac:dyDescent="0.25">
      <c r="E424" s="185">
        <f t="shared" si="8"/>
        <v>0</v>
      </c>
      <c r="CZ424" s="233" t="str">
        <f t="shared" si="9"/>
        <v>:</v>
      </c>
    </row>
    <row r="425" spans="5:104" x14ac:dyDescent="0.25">
      <c r="E425" s="185">
        <f t="shared" si="8"/>
        <v>0</v>
      </c>
      <c r="CZ425" s="233" t="str">
        <f t="shared" si="9"/>
        <v>:</v>
      </c>
    </row>
    <row r="426" spans="5:104" x14ac:dyDescent="0.25">
      <c r="E426" s="185">
        <f t="shared" si="8"/>
        <v>0</v>
      </c>
      <c r="CZ426" s="233" t="str">
        <f t="shared" si="9"/>
        <v>:</v>
      </c>
    </row>
    <row r="427" spans="5:104" x14ac:dyDescent="0.25">
      <c r="E427" s="185">
        <f t="shared" si="8"/>
        <v>0</v>
      </c>
      <c r="CZ427" s="233" t="str">
        <f t="shared" si="9"/>
        <v>:</v>
      </c>
    </row>
    <row r="428" spans="5:104" x14ac:dyDescent="0.25">
      <c r="E428" s="185">
        <f t="shared" si="8"/>
        <v>0</v>
      </c>
      <c r="CZ428" s="233" t="str">
        <f t="shared" si="9"/>
        <v>:</v>
      </c>
    </row>
    <row r="429" spans="5:104" x14ac:dyDescent="0.25">
      <c r="E429" s="185">
        <f t="shared" si="8"/>
        <v>0</v>
      </c>
      <c r="CZ429" s="233" t="str">
        <f t="shared" si="9"/>
        <v>:</v>
      </c>
    </row>
    <row r="430" spans="5:104" x14ac:dyDescent="0.25">
      <c r="E430" s="185">
        <f t="shared" si="8"/>
        <v>0</v>
      </c>
      <c r="CZ430" s="233" t="str">
        <f t="shared" si="9"/>
        <v>:</v>
      </c>
    </row>
    <row r="431" spans="5:104" x14ac:dyDescent="0.25">
      <c r="E431" s="185">
        <f t="shared" si="8"/>
        <v>0</v>
      </c>
      <c r="CZ431" s="233" t="str">
        <f t="shared" si="9"/>
        <v>:</v>
      </c>
    </row>
    <row r="432" spans="5:104" x14ac:dyDescent="0.25">
      <c r="E432" s="185">
        <f t="shared" si="8"/>
        <v>0</v>
      </c>
      <c r="CZ432" s="233" t="str">
        <f t="shared" si="9"/>
        <v>:</v>
      </c>
    </row>
    <row r="433" spans="5:104" x14ac:dyDescent="0.25">
      <c r="E433" s="185">
        <f t="shared" si="8"/>
        <v>0</v>
      </c>
      <c r="CZ433" s="233" t="str">
        <f t="shared" si="9"/>
        <v>:</v>
      </c>
    </row>
    <row r="434" spans="5:104" x14ac:dyDescent="0.25">
      <c r="E434" s="185">
        <f t="shared" si="8"/>
        <v>0</v>
      </c>
      <c r="CZ434" s="233" t="str">
        <f t="shared" si="9"/>
        <v>:</v>
      </c>
    </row>
    <row r="435" spans="5:104" x14ac:dyDescent="0.25">
      <c r="E435" s="185">
        <f t="shared" ref="E435:E498" si="10">IFERROR(IF($B435&gt;0,VLOOKUP($B435,PosnPointsTRA,2,FALSE),0),0)</f>
        <v>0</v>
      </c>
      <c r="CZ435" s="233" t="str">
        <f t="shared" si="9"/>
        <v>:</v>
      </c>
    </row>
    <row r="436" spans="5:104" x14ac:dyDescent="0.25">
      <c r="E436" s="185">
        <f t="shared" si="10"/>
        <v>0</v>
      </c>
      <c r="CZ436" s="233" t="str">
        <f t="shared" ref="CZ436:CZ499" si="11">(CY436 &amp; ":" &amp; CV436)</f>
        <v>:</v>
      </c>
    </row>
    <row r="437" spans="5:104" x14ac:dyDescent="0.25">
      <c r="E437" s="185">
        <f t="shared" si="10"/>
        <v>0</v>
      </c>
      <c r="CZ437" s="233" t="str">
        <f t="shared" si="11"/>
        <v>:</v>
      </c>
    </row>
    <row r="438" spans="5:104" x14ac:dyDescent="0.25">
      <c r="E438" s="185">
        <f t="shared" si="10"/>
        <v>0</v>
      </c>
      <c r="CZ438" s="233" t="str">
        <f t="shared" si="11"/>
        <v>:</v>
      </c>
    </row>
    <row r="439" spans="5:104" x14ac:dyDescent="0.25">
      <c r="E439" s="185">
        <f t="shared" si="10"/>
        <v>0</v>
      </c>
      <c r="CZ439" s="233" t="str">
        <f t="shared" si="11"/>
        <v>:</v>
      </c>
    </row>
    <row r="440" spans="5:104" x14ac:dyDescent="0.25">
      <c r="E440" s="185">
        <f t="shared" si="10"/>
        <v>0</v>
      </c>
      <c r="CZ440" s="233" t="str">
        <f t="shared" si="11"/>
        <v>:</v>
      </c>
    </row>
    <row r="441" spans="5:104" x14ac:dyDescent="0.25">
      <c r="E441" s="185">
        <f t="shared" si="10"/>
        <v>0</v>
      </c>
      <c r="CZ441" s="233" t="str">
        <f t="shared" si="11"/>
        <v>:</v>
      </c>
    </row>
    <row r="442" spans="5:104" x14ac:dyDescent="0.25">
      <c r="E442" s="185">
        <f t="shared" si="10"/>
        <v>0</v>
      </c>
      <c r="CZ442" s="233" t="str">
        <f t="shared" si="11"/>
        <v>:</v>
      </c>
    </row>
    <row r="443" spans="5:104" x14ac:dyDescent="0.25">
      <c r="E443" s="185">
        <f t="shared" si="10"/>
        <v>0</v>
      </c>
      <c r="CZ443" s="233" t="str">
        <f t="shared" si="11"/>
        <v>:</v>
      </c>
    </row>
    <row r="444" spans="5:104" x14ac:dyDescent="0.25">
      <c r="E444" s="185">
        <f t="shared" si="10"/>
        <v>0</v>
      </c>
      <c r="CZ444" s="233" t="str">
        <f t="shared" si="11"/>
        <v>:</v>
      </c>
    </row>
    <row r="445" spans="5:104" x14ac:dyDescent="0.25">
      <c r="E445" s="185">
        <f t="shared" si="10"/>
        <v>0</v>
      </c>
      <c r="CZ445" s="233" t="str">
        <f t="shared" si="11"/>
        <v>:</v>
      </c>
    </row>
    <row r="446" spans="5:104" x14ac:dyDescent="0.25">
      <c r="E446" s="185">
        <f t="shared" si="10"/>
        <v>0</v>
      </c>
      <c r="CZ446" s="233" t="str">
        <f t="shared" si="11"/>
        <v>:</v>
      </c>
    </row>
    <row r="447" spans="5:104" x14ac:dyDescent="0.25">
      <c r="E447" s="185">
        <f t="shared" si="10"/>
        <v>0</v>
      </c>
      <c r="CZ447" s="233" t="str">
        <f t="shared" si="11"/>
        <v>:</v>
      </c>
    </row>
    <row r="448" spans="5:104" x14ac:dyDescent="0.25">
      <c r="E448" s="185">
        <f t="shared" si="10"/>
        <v>0</v>
      </c>
      <c r="CZ448" s="233" t="str">
        <f t="shared" si="11"/>
        <v>:</v>
      </c>
    </row>
    <row r="449" spans="5:104" x14ac:dyDescent="0.25">
      <c r="E449" s="185">
        <f t="shared" si="10"/>
        <v>0</v>
      </c>
      <c r="CZ449" s="233" t="str">
        <f t="shared" si="11"/>
        <v>:</v>
      </c>
    </row>
    <row r="450" spans="5:104" x14ac:dyDescent="0.25">
      <c r="E450" s="185">
        <f t="shared" si="10"/>
        <v>0</v>
      </c>
      <c r="CZ450" s="233" t="str">
        <f t="shared" si="11"/>
        <v>:</v>
      </c>
    </row>
    <row r="451" spans="5:104" x14ac:dyDescent="0.25">
      <c r="E451" s="185">
        <f t="shared" si="10"/>
        <v>0</v>
      </c>
      <c r="CZ451" s="233" t="str">
        <f t="shared" si="11"/>
        <v>:</v>
      </c>
    </row>
    <row r="452" spans="5:104" x14ac:dyDescent="0.25">
      <c r="E452" s="185">
        <f t="shared" si="10"/>
        <v>0</v>
      </c>
      <c r="CZ452" s="233" t="str">
        <f t="shared" si="11"/>
        <v>:</v>
      </c>
    </row>
    <row r="453" spans="5:104" x14ac:dyDescent="0.25">
      <c r="E453" s="185">
        <f t="shared" si="10"/>
        <v>0</v>
      </c>
      <c r="CZ453" s="233" t="str">
        <f t="shared" si="11"/>
        <v>:</v>
      </c>
    </row>
    <row r="454" spans="5:104" x14ac:dyDescent="0.25">
      <c r="E454" s="185">
        <f t="shared" si="10"/>
        <v>0</v>
      </c>
      <c r="CZ454" s="233" t="str">
        <f t="shared" si="11"/>
        <v>:</v>
      </c>
    </row>
    <row r="455" spans="5:104" x14ac:dyDescent="0.25">
      <c r="E455" s="185">
        <f t="shared" si="10"/>
        <v>0</v>
      </c>
      <c r="CZ455" s="233" t="str">
        <f t="shared" si="11"/>
        <v>:</v>
      </c>
    </row>
    <row r="456" spans="5:104" x14ac:dyDescent="0.25">
      <c r="E456" s="185">
        <f t="shared" si="10"/>
        <v>0</v>
      </c>
      <c r="CZ456" s="233" t="str">
        <f t="shared" si="11"/>
        <v>:</v>
      </c>
    </row>
    <row r="457" spans="5:104" x14ac:dyDescent="0.25">
      <c r="E457" s="185">
        <f t="shared" si="10"/>
        <v>0</v>
      </c>
      <c r="CZ457" s="233" t="str">
        <f t="shared" si="11"/>
        <v>:</v>
      </c>
    </row>
    <row r="458" spans="5:104" x14ac:dyDescent="0.25">
      <c r="E458" s="185">
        <f t="shared" si="10"/>
        <v>0</v>
      </c>
      <c r="CZ458" s="233" t="str">
        <f t="shared" si="11"/>
        <v>:</v>
      </c>
    </row>
    <row r="459" spans="5:104" x14ac:dyDescent="0.25">
      <c r="E459" s="185">
        <f t="shared" si="10"/>
        <v>0</v>
      </c>
      <c r="CZ459" s="233" t="str">
        <f t="shared" si="11"/>
        <v>:</v>
      </c>
    </row>
    <row r="460" spans="5:104" x14ac:dyDescent="0.25">
      <c r="E460" s="185">
        <f t="shared" si="10"/>
        <v>0</v>
      </c>
      <c r="CZ460" s="233" t="str">
        <f t="shared" si="11"/>
        <v>:</v>
      </c>
    </row>
    <row r="461" spans="5:104" x14ac:dyDescent="0.25">
      <c r="E461" s="185">
        <f t="shared" si="10"/>
        <v>0</v>
      </c>
      <c r="CZ461" s="233" t="str">
        <f t="shared" si="11"/>
        <v>:</v>
      </c>
    </row>
    <row r="462" spans="5:104" x14ac:dyDescent="0.25">
      <c r="E462" s="185">
        <f t="shared" si="10"/>
        <v>0</v>
      </c>
      <c r="CZ462" s="233" t="str">
        <f t="shared" si="11"/>
        <v>:</v>
      </c>
    </row>
    <row r="463" spans="5:104" x14ac:dyDescent="0.25">
      <c r="E463" s="185">
        <f t="shared" si="10"/>
        <v>0</v>
      </c>
      <c r="CZ463" s="233" t="str">
        <f t="shared" si="11"/>
        <v>:</v>
      </c>
    </row>
    <row r="464" spans="5:104" x14ac:dyDescent="0.25">
      <c r="E464" s="185">
        <f t="shared" si="10"/>
        <v>0</v>
      </c>
      <c r="CZ464" s="233" t="str">
        <f t="shared" si="11"/>
        <v>:</v>
      </c>
    </row>
    <row r="465" spans="5:104" x14ac:dyDescent="0.25">
      <c r="E465" s="185">
        <f t="shared" si="10"/>
        <v>0</v>
      </c>
      <c r="CZ465" s="233" t="str">
        <f t="shared" si="11"/>
        <v>:</v>
      </c>
    </row>
    <row r="466" spans="5:104" x14ac:dyDescent="0.25">
      <c r="E466" s="185">
        <f t="shared" si="10"/>
        <v>0</v>
      </c>
      <c r="CZ466" s="233" t="str">
        <f t="shared" si="11"/>
        <v>:</v>
      </c>
    </row>
    <row r="467" spans="5:104" x14ac:dyDescent="0.25">
      <c r="E467" s="185">
        <f t="shared" si="10"/>
        <v>0</v>
      </c>
      <c r="CZ467" s="233" t="str">
        <f t="shared" si="11"/>
        <v>:</v>
      </c>
    </row>
    <row r="468" spans="5:104" x14ac:dyDescent="0.25">
      <c r="E468" s="185">
        <f t="shared" si="10"/>
        <v>0</v>
      </c>
      <c r="CZ468" s="233" t="str">
        <f t="shared" si="11"/>
        <v>:</v>
      </c>
    </row>
    <row r="469" spans="5:104" x14ac:dyDescent="0.25">
      <c r="E469" s="185">
        <f t="shared" si="10"/>
        <v>0</v>
      </c>
      <c r="CZ469" s="233" t="str">
        <f t="shared" si="11"/>
        <v>:</v>
      </c>
    </row>
    <row r="470" spans="5:104" x14ac:dyDescent="0.25">
      <c r="E470" s="185">
        <f t="shared" si="10"/>
        <v>0</v>
      </c>
      <c r="CZ470" s="233" t="str">
        <f t="shared" si="11"/>
        <v>:</v>
      </c>
    </row>
    <row r="471" spans="5:104" x14ac:dyDescent="0.25">
      <c r="E471" s="185">
        <f t="shared" si="10"/>
        <v>0</v>
      </c>
      <c r="CZ471" s="233" t="str">
        <f t="shared" si="11"/>
        <v>:</v>
      </c>
    </row>
    <row r="472" spans="5:104" x14ac:dyDescent="0.25">
      <c r="E472" s="185">
        <f t="shared" si="10"/>
        <v>0</v>
      </c>
      <c r="CZ472" s="233" t="str">
        <f t="shared" si="11"/>
        <v>:</v>
      </c>
    </row>
    <row r="473" spans="5:104" x14ac:dyDescent="0.25">
      <c r="E473" s="185">
        <f t="shared" si="10"/>
        <v>0</v>
      </c>
      <c r="CZ473" s="233" t="str">
        <f t="shared" si="11"/>
        <v>:</v>
      </c>
    </row>
    <row r="474" spans="5:104" x14ac:dyDescent="0.25">
      <c r="E474" s="185">
        <f t="shared" si="10"/>
        <v>0</v>
      </c>
      <c r="CZ474" s="233" t="str">
        <f t="shared" si="11"/>
        <v>:</v>
      </c>
    </row>
    <row r="475" spans="5:104" x14ac:dyDescent="0.25">
      <c r="E475" s="185">
        <f t="shared" si="10"/>
        <v>0</v>
      </c>
      <c r="CZ475" s="233" t="str">
        <f t="shared" si="11"/>
        <v>:</v>
      </c>
    </row>
    <row r="476" spans="5:104" x14ac:dyDescent="0.25">
      <c r="E476" s="185">
        <f t="shared" si="10"/>
        <v>0</v>
      </c>
      <c r="CZ476" s="233" t="str">
        <f t="shared" si="11"/>
        <v>:</v>
      </c>
    </row>
    <row r="477" spans="5:104" x14ac:dyDescent="0.25">
      <c r="E477" s="185">
        <f t="shared" si="10"/>
        <v>0</v>
      </c>
      <c r="CZ477" s="233" t="str">
        <f t="shared" si="11"/>
        <v>:</v>
      </c>
    </row>
    <row r="478" spans="5:104" x14ac:dyDescent="0.25">
      <c r="E478" s="185">
        <f t="shared" si="10"/>
        <v>0</v>
      </c>
      <c r="CZ478" s="233" t="str">
        <f t="shared" si="11"/>
        <v>:</v>
      </c>
    </row>
    <row r="479" spans="5:104" x14ac:dyDescent="0.25">
      <c r="E479" s="185">
        <f t="shared" si="10"/>
        <v>0</v>
      </c>
      <c r="CZ479" s="233" t="str">
        <f t="shared" si="11"/>
        <v>:</v>
      </c>
    </row>
    <row r="480" spans="5:104" x14ac:dyDescent="0.25">
      <c r="E480" s="185">
        <f t="shared" si="10"/>
        <v>0</v>
      </c>
      <c r="CZ480" s="233" t="str">
        <f t="shared" si="11"/>
        <v>:</v>
      </c>
    </row>
    <row r="481" spans="5:104" x14ac:dyDescent="0.25">
      <c r="E481" s="185">
        <f t="shared" si="10"/>
        <v>0</v>
      </c>
      <c r="CZ481" s="233" t="str">
        <f t="shared" si="11"/>
        <v>:</v>
      </c>
    </row>
    <row r="482" spans="5:104" x14ac:dyDescent="0.25">
      <c r="E482" s="185">
        <f t="shared" si="10"/>
        <v>0</v>
      </c>
      <c r="CZ482" s="233" t="str">
        <f t="shared" si="11"/>
        <v>:</v>
      </c>
    </row>
    <row r="483" spans="5:104" x14ac:dyDescent="0.25">
      <c r="E483" s="185">
        <f t="shared" si="10"/>
        <v>0</v>
      </c>
      <c r="CZ483" s="233" t="str">
        <f t="shared" si="11"/>
        <v>:</v>
      </c>
    </row>
    <row r="484" spans="5:104" x14ac:dyDescent="0.25">
      <c r="E484" s="185">
        <f t="shared" si="10"/>
        <v>0</v>
      </c>
      <c r="CZ484" s="233" t="str">
        <f t="shared" si="11"/>
        <v>:</v>
      </c>
    </row>
    <row r="485" spans="5:104" x14ac:dyDescent="0.25">
      <c r="E485" s="185">
        <f t="shared" si="10"/>
        <v>0</v>
      </c>
      <c r="CZ485" s="233" t="str">
        <f t="shared" si="11"/>
        <v>:</v>
      </c>
    </row>
    <row r="486" spans="5:104" x14ac:dyDescent="0.25">
      <c r="E486" s="185">
        <f t="shared" si="10"/>
        <v>0</v>
      </c>
      <c r="CZ486" s="233" t="str">
        <f t="shared" si="11"/>
        <v>:</v>
      </c>
    </row>
    <row r="487" spans="5:104" x14ac:dyDescent="0.25">
      <c r="E487" s="185">
        <f t="shared" si="10"/>
        <v>0</v>
      </c>
      <c r="CZ487" s="233" t="str">
        <f t="shared" si="11"/>
        <v>:</v>
      </c>
    </row>
    <row r="488" spans="5:104" x14ac:dyDescent="0.25">
      <c r="E488" s="185">
        <f t="shared" si="10"/>
        <v>0</v>
      </c>
      <c r="CZ488" s="233" t="str">
        <f t="shared" si="11"/>
        <v>:</v>
      </c>
    </row>
    <row r="489" spans="5:104" x14ac:dyDescent="0.25">
      <c r="E489" s="185">
        <f t="shared" si="10"/>
        <v>0</v>
      </c>
      <c r="CZ489" s="233" t="str">
        <f t="shared" si="11"/>
        <v>:</v>
      </c>
    </row>
    <row r="490" spans="5:104" x14ac:dyDescent="0.25">
      <c r="E490" s="185">
        <f t="shared" si="10"/>
        <v>0</v>
      </c>
      <c r="CZ490" s="233" t="str">
        <f t="shared" si="11"/>
        <v>:</v>
      </c>
    </row>
    <row r="491" spans="5:104" x14ac:dyDescent="0.25">
      <c r="E491" s="185">
        <f t="shared" si="10"/>
        <v>0</v>
      </c>
      <c r="CZ491" s="233" t="str">
        <f t="shared" si="11"/>
        <v>:</v>
      </c>
    </row>
    <row r="492" spans="5:104" x14ac:dyDescent="0.25">
      <c r="E492" s="185">
        <f t="shared" si="10"/>
        <v>0</v>
      </c>
      <c r="CZ492" s="233" t="str">
        <f t="shared" si="11"/>
        <v>:</v>
      </c>
    </row>
    <row r="493" spans="5:104" x14ac:dyDescent="0.25">
      <c r="E493" s="185">
        <f t="shared" si="10"/>
        <v>0</v>
      </c>
      <c r="CZ493" s="233" t="str">
        <f t="shared" si="11"/>
        <v>:</v>
      </c>
    </row>
    <row r="494" spans="5:104" x14ac:dyDescent="0.25">
      <c r="E494" s="185">
        <f t="shared" si="10"/>
        <v>0</v>
      </c>
      <c r="CZ494" s="233" t="str">
        <f t="shared" si="11"/>
        <v>:</v>
      </c>
    </row>
    <row r="495" spans="5:104" x14ac:dyDescent="0.25">
      <c r="E495" s="185">
        <f t="shared" si="10"/>
        <v>0</v>
      </c>
      <c r="CZ495" s="233" t="str">
        <f t="shared" si="11"/>
        <v>:</v>
      </c>
    </row>
    <row r="496" spans="5:104" x14ac:dyDescent="0.25">
      <c r="E496" s="185">
        <f t="shared" si="10"/>
        <v>0</v>
      </c>
      <c r="CZ496" s="233" t="str">
        <f t="shared" si="11"/>
        <v>:</v>
      </c>
    </row>
    <row r="497" spans="5:104" x14ac:dyDescent="0.25">
      <c r="E497" s="185">
        <f t="shared" si="10"/>
        <v>0</v>
      </c>
      <c r="CZ497" s="233" t="str">
        <f t="shared" si="11"/>
        <v>:</v>
      </c>
    </row>
    <row r="498" spans="5:104" x14ac:dyDescent="0.25">
      <c r="E498" s="185">
        <f t="shared" si="10"/>
        <v>0</v>
      </c>
      <c r="CZ498" s="233" t="str">
        <f t="shared" si="11"/>
        <v>:</v>
      </c>
    </row>
    <row r="499" spans="5:104" x14ac:dyDescent="0.25">
      <c r="E499" s="185">
        <f t="shared" ref="E499:E562" si="12">IFERROR(IF($B499&gt;0,VLOOKUP($B499,PosnPointsTRA,2,FALSE),0),0)</f>
        <v>0</v>
      </c>
      <c r="CZ499" s="233" t="str">
        <f t="shared" si="11"/>
        <v>:</v>
      </c>
    </row>
    <row r="500" spans="5:104" x14ac:dyDescent="0.25">
      <c r="E500" s="185">
        <f t="shared" si="12"/>
        <v>0</v>
      </c>
      <c r="CZ500" s="233" t="str">
        <f t="shared" ref="CZ500:CZ563" si="13">(CY500 &amp; ":" &amp; CV500)</f>
        <v>:</v>
      </c>
    </row>
    <row r="501" spans="5:104" x14ac:dyDescent="0.25">
      <c r="E501" s="185">
        <f t="shared" si="12"/>
        <v>0</v>
      </c>
      <c r="CZ501" s="233" t="str">
        <f t="shared" si="13"/>
        <v>:</v>
      </c>
    </row>
    <row r="502" spans="5:104" x14ac:dyDescent="0.25">
      <c r="E502" s="185">
        <f t="shared" si="12"/>
        <v>0</v>
      </c>
      <c r="CZ502" s="233" t="str">
        <f t="shared" si="13"/>
        <v>:</v>
      </c>
    </row>
    <row r="503" spans="5:104" x14ac:dyDescent="0.25">
      <c r="E503" s="185">
        <f t="shared" si="12"/>
        <v>0</v>
      </c>
      <c r="CZ503" s="233" t="str">
        <f t="shared" si="13"/>
        <v>:</v>
      </c>
    </row>
    <row r="504" spans="5:104" x14ac:dyDescent="0.25">
      <c r="E504" s="185">
        <f t="shared" si="12"/>
        <v>0</v>
      </c>
      <c r="CZ504" s="233" t="str">
        <f t="shared" si="13"/>
        <v>:</v>
      </c>
    </row>
    <row r="505" spans="5:104" x14ac:dyDescent="0.25">
      <c r="E505" s="185">
        <f t="shared" si="12"/>
        <v>0</v>
      </c>
      <c r="CZ505" s="233" t="str">
        <f t="shared" si="13"/>
        <v>:</v>
      </c>
    </row>
    <row r="506" spans="5:104" x14ac:dyDescent="0.25">
      <c r="E506" s="185">
        <f t="shared" si="12"/>
        <v>0</v>
      </c>
      <c r="CZ506" s="233" t="str">
        <f t="shared" si="13"/>
        <v>:</v>
      </c>
    </row>
    <row r="507" spans="5:104" x14ac:dyDescent="0.25">
      <c r="E507" s="185">
        <f t="shared" si="12"/>
        <v>0</v>
      </c>
      <c r="CZ507" s="233" t="str">
        <f t="shared" si="13"/>
        <v>:</v>
      </c>
    </row>
    <row r="508" spans="5:104" x14ac:dyDescent="0.25">
      <c r="E508" s="185">
        <f t="shared" si="12"/>
        <v>0</v>
      </c>
      <c r="CZ508" s="233" t="str">
        <f t="shared" si="13"/>
        <v>:</v>
      </c>
    </row>
    <row r="509" spans="5:104" x14ac:dyDescent="0.25">
      <c r="E509" s="185">
        <f t="shared" si="12"/>
        <v>0</v>
      </c>
      <c r="CZ509" s="233" t="str">
        <f t="shared" si="13"/>
        <v>:</v>
      </c>
    </row>
    <row r="510" spans="5:104" x14ac:dyDescent="0.25">
      <c r="E510" s="185">
        <f t="shared" si="12"/>
        <v>0</v>
      </c>
      <c r="CZ510" s="233" t="str">
        <f t="shared" si="13"/>
        <v>:</v>
      </c>
    </row>
    <row r="511" spans="5:104" x14ac:dyDescent="0.25">
      <c r="E511" s="185">
        <f t="shared" si="12"/>
        <v>0</v>
      </c>
      <c r="CZ511" s="233" t="str">
        <f t="shared" si="13"/>
        <v>:</v>
      </c>
    </row>
    <row r="512" spans="5:104" x14ac:dyDescent="0.25">
      <c r="E512" s="185">
        <f t="shared" si="12"/>
        <v>0</v>
      </c>
      <c r="CZ512" s="233" t="str">
        <f t="shared" si="13"/>
        <v>:</v>
      </c>
    </row>
    <row r="513" spans="5:104" x14ac:dyDescent="0.25">
      <c r="E513" s="185">
        <f t="shared" si="12"/>
        <v>0</v>
      </c>
      <c r="CZ513" s="233" t="str">
        <f t="shared" si="13"/>
        <v>:</v>
      </c>
    </row>
    <row r="514" spans="5:104" x14ac:dyDescent="0.25">
      <c r="E514" s="185">
        <f t="shared" si="12"/>
        <v>0</v>
      </c>
      <c r="CZ514" s="233" t="str">
        <f t="shared" si="13"/>
        <v>:</v>
      </c>
    </row>
    <row r="515" spans="5:104" x14ac:dyDescent="0.25">
      <c r="E515" s="185">
        <f t="shared" si="12"/>
        <v>0</v>
      </c>
      <c r="CZ515" s="233" t="str">
        <f t="shared" si="13"/>
        <v>:</v>
      </c>
    </row>
    <row r="516" spans="5:104" x14ac:dyDescent="0.25">
      <c r="E516" s="185">
        <f t="shared" si="12"/>
        <v>0</v>
      </c>
      <c r="CZ516" s="233" t="str">
        <f t="shared" si="13"/>
        <v>:</v>
      </c>
    </row>
    <row r="517" spans="5:104" x14ac:dyDescent="0.25">
      <c r="E517" s="185">
        <f t="shared" si="12"/>
        <v>0</v>
      </c>
      <c r="CZ517" s="233" t="str">
        <f t="shared" si="13"/>
        <v>:</v>
      </c>
    </row>
    <row r="518" spans="5:104" x14ac:dyDescent="0.25">
      <c r="E518" s="185">
        <f t="shared" si="12"/>
        <v>0</v>
      </c>
      <c r="CZ518" s="233" t="str">
        <f t="shared" si="13"/>
        <v>:</v>
      </c>
    </row>
    <row r="519" spans="5:104" x14ac:dyDescent="0.25">
      <c r="E519" s="185">
        <f t="shared" si="12"/>
        <v>0</v>
      </c>
      <c r="CZ519" s="233" t="str">
        <f t="shared" si="13"/>
        <v>:</v>
      </c>
    </row>
    <row r="520" spans="5:104" x14ac:dyDescent="0.25">
      <c r="E520" s="185">
        <f t="shared" si="12"/>
        <v>0</v>
      </c>
      <c r="CZ520" s="233" t="str">
        <f t="shared" si="13"/>
        <v>:</v>
      </c>
    </row>
    <row r="521" spans="5:104" x14ac:dyDescent="0.25">
      <c r="E521" s="185">
        <f t="shared" si="12"/>
        <v>0</v>
      </c>
      <c r="CZ521" s="233" t="str">
        <f t="shared" si="13"/>
        <v>:</v>
      </c>
    </row>
    <row r="522" spans="5:104" x14ac:dyDescent="0.25">
      <c r="E522" s="185">
        <f t="shared" si="12"/>
        <v>0</v>
      </c>
      <c r="CZ522" s="233" t="str">
        <f t="shared" si="13"/>
        <v>:</v>
      </c>
    </row>
    <row r="523" spans="5:104" x14ac:dyDescent="0.25">
      <c r="E523" s="185">
        <f t="shared" si="12"/>
        <v>0</v>
      </c>
      <c r="CZ523" s="233" t="str">
        <f t="shared" si="13"/>
        <v>:</v>
      </c>
    </row>
    <row r="524" spans="5:104" x14ac:dyDescent="0.25">
      <c r="E524" s="185">
        <f t="shared" si="12"/>
        <v>0</v>
      </c>
      <c r="CZ524" s="233" t="str">
        <f t="shared" si="13"/>
        <v>:</v>
      </c>
    </row>
    <row r="525" spans="5:104" x14ac:dyDescent="0.25">
      <c r="E525" s="185">
        <f t="shared" si="12"/>
        <v>0</v>
      </c>
      <c r="CZ525" s="233" t="str">
        <f t="shared" si="13"/>
        <v>:</v>
      </c>
    </row>
    <row r="526" spans="5:104" x14ac:dyDescent="0.25">
      <c r="E526" s="185">
        <f t="shared" si="12"/>
        <v>0</v>
      </c>
      <c r="CZ526" s="233" t="str">
        <f t="shared" si="13"/>
        <v>:</v>
      </c>
    </row>
    <row r="527" spans="5:104" x14ac:dyDescent="0.25">
      <c r="E527" s="185">
        <f t="shared" si="12"/>
        <v>0</v>
      </c>
      <c r="CZ527" s="233" t="str">
        <f t="shared" si="13"/>
        <v>:</v>
      </c>
    </row>
    <row r="528" spans="5:104" x14ac:dyDescent="0.25">
      <c r="E528" s="185">
        <f t="shared" si="12"/>
        <v>0</v>
      </c>
      <c r="CZ528" s="233" t="str">
        <f t="shared" si="13"/>
        <v>:</v>
      </c>
    </row>
    <row r="529" spans="5:104" x14ac:dyDescent="0.25">
      <c r="E529" s="185">
        <f t="shared" si="12"/>
        <v>0</v>
      </c>
      <c r="CZ529" s="233" t="str">
        <f t="shared" si="13"/>
        <v>:</v>
      </c>
    </row>
    <row r="530" spans="5:104" x14ac:dyDescent="0.25">
      <c r="E530" s="185">
        <f t="shared" si="12"/>
        <v>0</v>
      </c>
      <c r="CZ530" s="233" t="str">
        <f t="shared" si="13"/>
        <v>:</v>
      </c>
    </row>
    <row r="531" spans="5:104" x14ac:dyDescent="0.25">
      <c r="E531" s="185">
        <f t="shared" si="12"/>
        <v>0</v>
      </c>
      <c r="CZ531" s="233" t="str">
        <f t="shared" si="13"/>
        <v>:</v>
      </c>
    </row>
    <row r="532" spans="5:104" x14ac:dyDescent="0.25">
      <c r="E532" s="185">
        <f t="shared" si="12"/>
        <v>0</v>
      </c>
      <c r="CZ532" s="233" t="str">
        <f t="shared" si="13"/>
        <v>:</v>
      </c>
    </row>
    <row r="533" spans="5:104" x14ac:dyDescent="0.25">
      <c r="E533" s="185">
        <f t="shared" si="12"/>
        <v>0</v>
      </c>
      <c r="CZ533" s="233" t="str">
        <f t="shared" si="13"/>
        <v>:</v>
      </c>
    </row>
    <row r="534" spans="5:104" x14ac:dyDescent="0.25">
      <c r="E534" s="185">
        <f t="shared" si="12"/>
        <v>0</v>
      </c>
      <c r="CZ534" s="233" t="str">
        <f t="shared" si="13"/>
        <v>:</v>
      </c>
    </row>
    <row r="535" spans="5:104" x14ac:dyDescent="0.25">
      <c r="E535" s="185">
        <f t="shared" si="12"/>
        <v>0</v>
      </c>
      <c r="CZ535" s="233" t="str">
        <f t="shared" si="13"/>
        <v>:</v>
      </c>
    </row>
    <row r="536" spans="5:104" x14ac:dyDescent="0.25">
      <c r="E536" s="185">
        <f t="shared" si="12"/>
        <v>0</v>
      </c>
      <c r="CZ536" s="233" t="str">
        <f t="shared" si="13"/>
        <v>:</v>
      </c>
    </row>
    <row r="537" spans="5:104" x14ac:dyDescent="0.25">
      <c r="E537" s="185">
        <f t="shared" si="12"/>
        <v>0</v>
      </c>
      <c r="CZ537" s="233" t="str">
        <f t="shared" si="13"/>
        <v>:</v>
      </c>
    </row>
    <row r="538" spans="5:104" x14ac:dyDescent="0.25">
      <c r="E538" s="185">
        <f t="shared" si="12"/>
        <v>0</v>
      </c>
      <c r="CZ538" s="233" t="str">
        <f t="shared" si="13"/>
        <v>:</v>
      </c>
    </row>
    <row r="539" spans="5:104" x14ac:dyDescent="0.25">
      <c r="E539" s="185">
        <f t="shared" si="12"/>
        <v>0</v>
      </c>
      <c r="CZ539" s="233" t="str">
        <f t="shared" si="13"/>
        <v>:</v>
      </c>
    </row>
    <row r="540" spans="5:104" x14ac:dyDescent="0.25">
      <c r="E540" s="185">
        <f t="shared" si="12"/>
        <v>0</v>
      </c>
      <c r="CZ540" s="233" t="str">
        <f t="shared" si="13"/>
        <v>:</v>
      </c>
    </row>
    <row r="541" spans="5:104" x14ac:dyDescent="0.25">
      <c r="E541" s="185">
        <f t="shared" si="12"/>
        <v>0</v>
      </c>
      <c r="CZ541" s="233" t="str">
        <f t="shared" si="13"/>
        <v>:</v>
      </c>
    </row>
    <row r="542" spans="5:104" x14ac:dyDescent="0.25">
      <c r="E542" s="185">
        <f t="shared" si="12"/>
        <v>0</v>
      </c>
      <c r="CZ542" s="233" t="str">
        <f t="shared" si="13"/>
        <v>:</v>
      </c>
    </row>
    <row r="543" spans="5:104" x14ac:dyDescent="0.25">
      <c r="E543" s="185">
        <f t="shared" si="12"/>
        <v>0</v>
      </c>
      <c r="CZ543" s="233" t="str">
        <f t="shared" si="13"/>
        <v>:</v>
      </c>
    </row>
    <row r="544" spans="5:104" x14ac:dyDescent="0.25">
      <c r="E544" s="185">
        <f t="shared" si="12"/>
        <v>0</v>
      </c>
      <c r="CZ544" s="233" t="str">
        <f t="shared" si="13"/>
        <v>:</v>
      </c>
    </row>
    <row r="545" spans="5:104" x14ac:dyDescent="0.25">
      <c r="E545" s="185">
        <f t="shared" si="12"/>
        <v>0</v>
      </c>
      <c r="CZ545" s="233" t="str">
        <f t="shared" si="13"/>
        <v>:</v>
      </c>
    </row>
    <row r="546" spans="5:104" x14ac:dyDescent="0.25">
      <c r="E546" s="185">
        <f t="shared" si="12"/>
        <v>0</v>
      </c>
      <c r="CZ546" s="233" t="str">
        <f t="shared" si="13"/>
        <v>:</v>
      </c>
    </row>
    <row r="547" spans="5:104" x14ac:dyDescent="0.25">
      <c r="E547" s="185">
        <f t="shared" si="12"/>
        <v>0</v>
      </c>
      <c r="CZ547" s="233" t="str">
        <f t="shared" si="13"/>
        <v>:</v>
      </c>
    </row>
    <row r="548" spans="5:104" x14ac:dyDescent="0.25">
      <c r="E548" s="185">
        <f t="shared" si="12"/>
        <v>0</v>
      </c>
      <c r="CZ548" s="233" t="str">
        <f t="shared" si="13"/>
        <v>:</v>
      </c>
    </row>
    <row r="549" spans="5:104" x14ac:dyDescent="0.25">
      <c r="E549" s="185">
        <f t="shared" si="12"/>
        <v>0</v>
      </c>
      <c r="CZ549" s="233" t="str">
        <f t="shared" si="13"/>
        <v>:</v>
      </c>
    </row>
    <row r="550" spans="5:104" x14ac:dyDescent="0.25">
      <c r="E550" s="185">
        <f t="shared" si="12"/>
        <v>0</v>
      </c>
      <c r="CZ550" s="233" t="str">
        <f t="shared" si="13"/>
        <v>:</v>
      </c>
    </row>
    <row r="551" spans="5:104" x14ac:dyDescent="0.25">
      <c r="E551" s="185">
        <f t="shared" si="12"/>
        <v>0</v>
      </c>
      <c r="CZ551" s="233" t="str">
        <f t="shared" si="13"/>
        <v>:</v>
      </c>
    </row>
    <row r="552" spans="5:104" x14ac:dyDescent="0.25">
      <c r="E552" s="185">
        <f t="shared" si="12"/>
        <v>0</v>
      </c>
      <c r="CZ552" s="233" t="str">
        <f t="shared" si="13"/>
        <v>:</v>
      </c>
    </row>
    <row r="553" spans="5:104" x14ac:dyDescent="0.25">
      <c r="E553" s="185">
        <f t="shared" si="12"/>
        <v>0</v>
      </c>
      <c r="CZ553" s="233" t="str">
        <f t="shared" si="13"/>
        <v>:</v>
      </c>
    </row>
    <row r="554" spans="5:104" x14ac:dyDescent="0.25">
      <c r="E554" s="185">
        <f t="shared" si="12"/>
        <v>0</v>
      </c>
      <c r="CZ554" s="233" t="str">
        <f t="shared" si="13"/>
        <v>:</v>
      </c>
    </row>
    <row r="555" spans="5:104" x14ac:dyDescent="0.25">
      <c r="E555" s="185">
        <f t="shared" si="12"/>
        <v>0</v>
      </c>
      <c r="CZ555" s="233" t="str">
        <f t="shared" si="13"/>
        <v>:</v>
      </c>
    </row>
    <row r="556" spans="5:104" x14ac:dyDescent="0.25">
      <c r="E556" s="185">
        <f t="shared" si="12"/>
        <v>0</v>
      </c>
      <c r="CZ556" s="233" t="str">
        <f t="shared" si="13"/>
        <v>:</v>
      </c>
    </row>
    <row r="557" spans="5:104" x14ac:dyDescent="0.25">
      <c r="E557" s="185">
        <f t="shared" si="12"/>
        <v>0</v>
      </c>
      <c r="CZ557" s="233" t="str">
        <f t="shared" si="13"/>
        <v>:</v>
      </c>
    </row>
    <row r="558" spans="5:104" x14ac:dyDescent="0.25">
      <c r="E558" s="185">
        <f t="shared" si="12"/>
        <v>0</v>
      </c>
      <c r="CZ558" s="233" t="str">
        <f t="shared" si="13"/>
        <v>:</v>
      </c>
    </row>
    <row r="559" spans="5:104" x14ac:dyDescent="0.25">
      <c r="E559" s="185">
        <f t="shared" si="12"/>
        <v>0</v>
      </c>
      <c r="CZ559" s="233" t="str">
        <f t="shared" si="13"/>
        <v>:</v>
      </c>
    </row>
    <row r="560" spans="5:104" x14ac:dyDescent="0.25">
      <c r="E560" s="185">
        <f t="shared" si="12"/>
        <v>0</v>
      </c>
      <c r="CZ560" s="233" t="str">
        <f t="shared" si="13"/>
        <v>:</v>
      </c>
    </row>
    <row r="561" spans="5:104" x14ac:dyDescent="0.25">
      <c r="E561" s="185">
        <f t="shared" si="12"/>
        <v>0</v>
      </c>
      <c r="CZ561" s="233" t="str">
        <f t="shared" si="13"/>
        <v>:</v>
      </c>
    </row>
    <row r="562" spans="5:104" x14ac:dyDescent="0.25">
      <c r="E562" s="185">
        <f t="shared" si="12"/>
        <v>0</v>
      </c>
      <c r="CZ562" s="233" t="str">
        <f t="shared" si="13"/>
        <v>:</v>
      </c>
    </row>
    <row r="563" spans="5:104" x14ac:dyDescent="0.25">
      <c r="E563" s="185">
        <f t="shared" ref="E563:E626" si="14">IFERROR(IF($B563&gt;0,VLOOKUP($B563,PosnPointsTRA,2,FALSE),0),0)</f>
        <v>0</v>
      </c>
      <c r="CZ563" s="233" t="str">
        <f t="shared" si="13"/>
        <v>:</v>
      </c>
    </row>
    <row r="564" spans="5:104" x14ac:dyDescent="0.25">
      <c r="E564" s="185">
        <f t="shared" si="14"/>
        <v>0</v>
      </c>
      <c r="CZ564" s="233" t="str">
        <f t="shared" ref="CZ564:CZ627" si="15">(CY564 &amp; ":" &amp; CV564)</f>
        <v>:</v>
      </c>
    </row>
    <row r="565" spans="5:104" x14ac:dyDescent="0.25">
      <c r="E565" s="185">
        <f t="shared" si="14"/>
        <v>0</v>
      </c>
      <c r="CZ565" s="233" t="str">
        <f t="shared" si="15"/>
        <v>:</v>
      </c>
    </row>
    <row r="566" spans="5:104" x14ac:dyDescent="0.25">
      <c r="E566" s="185">
        <f t="shared" si="14"/>
        <v>0</v>
      </c>
      <c r="CZ566" s="233" t="str">
        <f t="shared" si="15"/>
        <v>:</v>
      </c>
    </row>
    <row r="567" spans="5:104" x14ac:dyDescent="0.25">
      <c r="E567" s="185">
        <f t="shared" si="14"/>
        <v>0</v>
      </c>
      <c r="CZ567" s="233" t="str">
        <f t="shared" si="15"/>
        <v>:</v>
      </c>
    </row>
    <row r="568" spans="5:104" x14ac:dyDescent="0.25">
      <c r="E568" s="185">
        <f t="shared" si="14"/>
        <v>0</v>
      </c>
      <c r="CZ568" s="233" t="str">
        <f t="shared" si="15"/>
        <v>:</v>
      </c>
    </row>
    <row r="569" spans="5:104" x14ac:dyDescent="0.25">
      <c r="E569" s="185">
        <f t="shared" si="14"/>
        <v>0</v>
      </c>
      <c r="CZ569" s="233" t="str">
        <f t="shared" si="15"/>
        <v>:</v>
      </c>
    </row>
    <row r="570" spans="5:104" x14ac:dyDescent="0.25">
      <c r="E570" s="185">
        <f t="shared" si="14"/>
        <v>0</v>
      </c>
      <c r="CZ570" s="233" t="str">
        <f t="shared" si="15"/>
        <v>:</v>
      </c>
    </row>
    <row r="571" spans="5:104" x14ac:dyDescent="0.25">
      <c r="E571" s="185">
        <f t="shared" si="14"/>
        <v>0</v>
      </c>
      <c r="CZ571" s="233" t="str">
        <f t="shared" si="15"/>
        <v>:</v>
      </c>
    </row>
    <row r="572" spans="5:104" x14ac:dyDescent="0.25">
      <c r="E572" s="185">
        <f t="shared" si="14"/>
        <v>0</v>
      </c>
      <c r="CZ572" s="233" t="str">
        <f t="shared" si="15"/>
        <v>:</v>
      </c>
    </row>
    <row r="573" spans="5:104" x14ac:dyDescent="0.25">
      <c r="E573" s="185">
        <f t="shared" si="14"/>
        <v>0</v>
      </c>
      <c r="CZ573" s="233" t="str">
        <f t="shared" si="15"/>
        <v>:</v>
      </c>
    </row>
    <row r="574" spans="5:104" x14ac:dyDescent="0.25">
      <c r="E574" s="185">
        <f t="shared" si="14"/>
        <v>0</v>
      </c>
      <c r="CZ574" s="233" t="str">
        <f t="shared" si="15"/>
        <v>:</v>
      </c>
    </row>
    <row r="575" spans="5:104" x14ac:dyDescent="0.25">
      <c r="E575" s="185">
        <f t="shared" si="14"/>
        <v>0</v>
      </c>
      <c r="CZ575" s="233" t="str">
        <f t="shared" si="15"/>
        <v>:</v>
      </c>
    </row>
    <row r="576" spans="5:104" x14ac:dyDescent="0.25">
      <c r="E576" s="185">
        <f t="shared" si="14"/>
        <v>0</v>
      </c>
      <c r="CZ576" s="233" t="str">
        <f t="shared" si="15"/>
        <v>:</v>
      </c>
    </row>
    <row r="577" spans="5:104" x14ac:dyDescent="0.25">
      <c r="E577" s="185">
        <f t="shared" si="14"/>
        <v>0</v>
      </c>
      <c r="CZ577" s="233" t="str">
        <f t="shared" si="15"/>
        <v>:</v>
      </c>
    </row>
    <row r="578" spans="5:104" x14ac:dyDescent="0.25">
      <c r="E578" s="185">
        <f t="shared" si="14"/>
        <v>0</v>
      </c>
      <c r="CZ578" s="233" t="str">
        <f t="shared" si="15"/>
        <v>:</v>
      </c>
    </row>
    <row r="579" spans="5:104" x14ac:dyDescent="0.25">
      <c r="E579" s="185">
        <f t="shared" si="14"/>
        <v>0</v>
      </c>
      <c r="CZ579" s="233" t="str">
        <f t="shared" si="15"/>
        <v>:</v>
      </c>
    </row>
    <row r="580" spans="5:104" x14ac:dyDescent="0.25">
      <c r="E580" s="185">
        <f t="shared" si="14"/>
        <v>0</v>
      </c>
      <c r="CZ580" s="233" t="str">
        <f t="shared" si="15"/>
        <v>:</v>
      </c>
    </row>
    <row r="581" spans="5:104" x14ac:dyDescent="0.25">
      <c r="E581" s="185">
        <f t="shared" si="14"/>
        <v>0</v>
      </c>
      <c r="CZ581" s="233" t="str">
        <f t="shared" si="15"/>
        <v>:</v>
      </c>
    </row>
    <row r="582" spans="5:104" x14ac:dyDescent="0.25">
      <c r="E582" s="185">
        <f t="shared" si="14"/>
        <v>0</v>
      </c>
      <c r="CZ582" s="233" t="str">
        <f t="shared" si="15"/>
        <v>:</v>
      </c>
    </row>
    <row r="583" spans="5:104" x14ac:dyDescent="0.25">
      <c r="E583" s="185">
        <f t="shared" si="14"/>
        <v>0</v>
      </c>
      <c r="CZ583" s="233" t="str">
        <f t="shared" si="15"/>
        <v>:</v>
      </c>
    </row>
    <row r="584" spans="5:104" x14ac:dyDescent="0.25">
      <c r="E584" s="185">
        <f t="shared" si="14"/>
        <v>0</v>
      </c>
      <c r="CZ584" s="233" t="str">
        <f t="shared" si="15"/>
        <v>:</v>
      </c>
    </row>
    <row r="585" spans="5:104" x14ac:dyDescent="0.25">
      <c r="E585" s="185">
        <f t="shared" si="14"/>
        <v>0</v>
      </c>
      <c r="CZ585" s="233" t="str">
        <f t="shared" si="15"/>
        <v>:</v>
      </c>
    </row>
    <row r="586" spans="5:104" x14ac:dyDescent="0.25">
      <c r="E586" s="185">
        <f t="shared" si="14"/>
        <v>0</v>
      </c>
      <c r="CZ586" s="233" t="str">
        <f t="shared" si="15"/>
        <v>:</v>
      </c>
    </row>
    <row r="587" spans="5:104" x14ac:dyDescent="0.25">
      <c r="E587" s="185">
        <f t="shared" si="14"/>
        <v>0</v>
      </c>
      <c r="CZ587" s="233" t="str">
        <f t="shared" si="15"/>
        <v>:</v>
      </c>
    </row>
    <row r="588" spans="5:104" x14ac:dyDescent="0.25">
      <c r="E588" s="185">
        <f t="shared" si="14"/>
        <v>0</v>
      </c>
      <c r="CZ588" s="233" t="str">
        <f t="shared" si="15"/>
        <v>:</v>
      </c>
    </row>
    <row r="589" spans="5:104" x14ac:dyDescent="0.25">
      <c r="E589" s="185">
        <f t="shared" si="14"/>
        <v>0</v>
      </c>
      <c r="CZ589" s="233" t="str">
        <f t="shared" si="15"/>
        <v>:</v>
      </c>
    </row>
    <row r="590" spans="5:104" x14ac:dyDescent="0.25">
      <c r="E590" s="185">
        <f t="shared" si="14"/>
        <v>0</v>
      </c>
      <c r="CZ590" s="233" t="str">
        <f t="shared" si="15"/>
        <v>:</v>
      </c>
    </row>
    <row r="591" spans="5:104" x14ac:dyDescent="0.25">
      <c r="E591" s="185">
        <f t="shared" si="14"/>
        <v>0</v>
      </c>
      <c r="CZ591" s="233" t="str">
        <f t="shared" si="15"/>
        <v>:</v>
      </c>
    </row>
    <row r="592" spans="5:104" x14ac:dyDescent="0.25">
      <c r="E592" s="185">
        <f t="shared" si="14"/>
        <v>0</v>
      </c>
      <c r="CZ592" s="233" t="str">
        <f t="shared" si="15"/>
        <v>:</v>
      </c>
    </row>
    <row r="593" spans="5:104" x14ac:dyDescent="0.25">
      <c r="E593" s="185">
        <f t="shared" si="14"/>
        <v>0</v>
      </c>
      <c r="CZ593" s="233" t="str">
        <f t="shared" si="15"/>
        <v>:</v>
      </c>
    </row>
    <row r="594" spans="5:104" x14ac:dyDescent="0.25">
      <c r="E594" s="185">
        <f t="shared" si="14"/>
        <v>0</v>
      </c>
      <c r="CZ594" s="233" t="str">
        <f t="shared" si="15"/>
        <v>:</v>
      </c>
    </row>
    <row r="595" spans="5:104" x14ac:dyDescent="0.25">
      <c r="E595" s="185">
        <f t="shared" si="14"/>
        <v>0</v>
      </c>
      <c r="CZ595" s="233" t="str">
        <f t="shared" si="15"/>
        <v>:</v>
      </c>
    </row>
    <row r="596" spans="5:104" x14ac:dyDescent="0.25">
      <c r="E596" s="185">
        <f t="shared" si="14"/>
        <v>0</v>
      </c>
      <c r="CZ596" s="233" t="str">
        <f t="shared" si="15"/>
        <v>:</v>
      </c>
    </row>
    <row r="597" spans="5:104" x14ac:dyDescent="0.25">
      <c r="E597" s="185">
        <f t="shared" si="14"/>
        <v>0</v>
      </c>
      <c r="CZ597" s="233" t="str">
        <f t="shared" si="15"/>
        <v>:</v>
      </c>
    </row>
    <row r="598" spans="5:104" x14ac:dyDescent="0.25">
      <c r="E598" s="185">
        <f t="shared" si="14"/>
        <v>0</v>
      </c>
      <c r="CZ598" s="233" t="str">
        <f t="shared" si="15"/>
        <v>:</v>
      </c>
    </row>
    <row r="599" spans="5:104" x14ac:dyDescent="0.25">
      <c r="E599" s="185">
        <f t="shared" si="14"/>
        <v>0</v>
      </c>
      <c r="CZ599" s="233" t="str">
        <f t="shared" si="15"/>
        <v>:</v>
      </c>
    </row>
    <row r="600" spans="5:104" x14ac:dyDescent="0.25">
      <c r="E600" s="185">
        <f t="shared" si="14"/>
        <v>0</v>
      </c>
      <c r="CZ600" s="233" t="str">
        <f t="shared" si="15"/>
        <v>:</v>
      </c>
    </row>
    <row r="601" spans="5:104" x14ac:dyDescent="0.25">
      <c r="E601" s="185">
        <f t="shared" si="14"/>
        <v>0</v>
      </c>
      <c r="CZ601" s="233" t="str">
        <f t="shared" si="15"/>
        <v>:</v>
      </c>
    </row>
    <row r="602" spans="5:104" x14ac:dyDescent="0.25">
      <c r="E602" s="185">
        <f t="shared" si="14"/>
        <v>0</v>
      </c>
      <c r="CZ602" s="233" t="str">
        <f t="shared" si="15"/>
        <v>:</v>
      </c>
    </row>
    <row r="603" spans="5:104" x14ac:dyDescent="0.25">
      <c r="E603" s="185">
        <f t="shared" si="14"/>
        <v>0</v>
      </c>
      <c r="CZ603" s="233" t="str">
        <f t="shared" si="15"/>
        <v>:</v>
      </c>
    </row>
    <row r="604" spans="5:104" x14ac:dyDescent="0.25">
      <c r="E604" s="185">
        <f t="shared" si="14"/>
        <v>0</v>
      </c>
      <c r="CZ604" s="233" t="str">
        <f t="shared" si="15"/>
        <v>:</v>
      </c>
    </row>
    <row r="605" spans="5:104" x14ac:dyDescent="0.25">
      <c r="E605" s="185">
        <f t="shared" si="14"/>
        <v>0</v>
      </c>
      <c r="CZ605" s="233" t="str">
        <f t="shared" si="15"/>
        <v>:</v>
      </c>
    </row>
    <row r="606" spans="5:104" x14ac:dyDescent="0.25">
      <c r="E606" s="185">
        <f t="shared" si="14"/>
        <v>0</v>
      </c>
      <c r="CZ606" s="233" t="str">
        <f t="shared" si="15"/>
        <v>:</v>
      </c>
    </row>
    <row r="607" spans="5:104" x14ac:dyDescent="0.25">
      <c r="E607" s="185">
        <f t="shared" si="14"/>
        <v>0</v>
      </c>
      <c r="CZ607" s="233" t="str">
        <f t="shared" si="15"/>
        <v>:</v>
      </c>
    </row>
    <row r="608" spans="5:104" x14ac:dyDescent="0.25">
      <c r="E608" s="185">
        <f t="shared" si="14"/>
        <v>0</v>
      </c>
      <c r="CZ608" s="233" t="str">
        <f t="shared" si="15"/>
        <v>:</v>
      </c>
    </row>
    <row r="609" spans="5:104" x14ac:dyDescent="0.25">
      <c r="E609" s="185">
        <f t="shared" si="14"/>
        <v>0</v>
      </c>
      <c r="CZ609" s="233" t="str">
        <f t="shared" si="15"/>
        <v>:</v>
      </c>
    </row>
    <row r="610" spans="5:104" x14ac:dyDescent="0.25">
      <c r="E610" s="185">
        <f t="shared" si="14"/>
        <v>0</v>
      </c>
      <c r="CZ610" s="233" t="str">
        <f t="shared" si="15"/>
        <v>:</v>
      </c>
    </row>
    <row r="611" spans="5:104" x14ac:dyDescent="0.25">
      <c r="E611" s="185">
        <f t="shared" si="14"/>
        <v>0</v>
      </c>
      <c r="CZ611" s="233" t="str">
        <f t="shared" si="15"/>
        <v>:</v>
      </c>
    </row>
    <row r="612" spans="5:104" x14ac:dyDescent="0.25">
      <c r="E612" s="185">
        <f t="shared" si="14"/>
        <v>0</v>
      </c>
      <c r="CZ612" s="233" t="str">
        <f t="shared" si="15"/>
        <v>:</v>
      </c>
    </row>
    <row r="613" spans="5:104" x14ac:dyDescent="0.25">
      <c r="E613" s="185">
        <f t="shared" si="14"/>
        <v>0</v>
      </c>
      <c r="CZ613" s="233" t="str">
        <f t="shared" si="15"/>
        <v>:</v>
      </c>
    </row>
    <row r="614" spans="5:104" x14ac:dyDescent="0.25">
      <c r="E614" s="185">
        <f t="shared" si="14"/>
        <v>0</v>
      </c>
      <c r="CZ614" s="233" t="str">
        <f t="shared" si="15"/>
        <v>:</v>
      </c>
    </row>
    <row r="615" spans="5:104" x14ac:dyDescent="0.25">
      <c r="E615" s="185">
        <f t="shared" si="14"/>
        <v>0</v>
      </c>
      <c r="CZ615" s="233" t="str">
        <f t="shared" si="15"/>
        <v>:</v>
      </c>
    </row>
    <row r="616" spans="5:104" x14ac:dyDescent="0.25">
      <c r="E616" s="185">
        <f t="shared" si="14"/>
        <v>0</v>
      </c>
      <c r="CZ616" s="233" t="str">
        <f t="shared" si="15"/>
        <v>:</v>
      </c>
    </row>
    <row r="617" spans="5:104" x14ac:dyDescent="0.25">
      <c r="E617" s="185">
        <f t="shared" si="14"/>
        <v>0</v>
      </c>
      <c r="CZ617" s="233" t="str">
        <f t="shared" si="15"/>
        <v>:</v>
      </c>
    </row>
    <row r="618" spans="5:104" x14ac:dyDescent="0.25">
      <c r="E618" s="185">
        <f t="shared" si="14"/>
        <v>0</v>
      </c>
      <c r="CZ618" s="233" t="str">
        <f t="shared" si="15"/>
        <v>:</v>
      </c>
    </row>
    <row r="619" spans="5:104" x14ac:dyDescent="0.25">
      <c r="E619" s="185">
        <f t="shared" si="14"/>
        <v>0</v>
      </c>
      <c r="CZ619" s="233" t="str">
        <f t="shared" si="15"/>
        <v>:</v>
      </c>
    </row>
    <row r="620" spans="5:104" x14ac:dyDescent="0.25">
      <c r="E620" s="185">
        <f t="shared" si="14"/>
        <v>0</v>
      </c>
      <c r="CZ620" s="233" t="str">
        <f t="shared" si="15"/>
        <v>:</v>
      </c>
    </row>
    <row r="621" spans="5:104" x14ac:dyDescent="0.25">
      <c r="E621" s="185">
        <f t="shared" si="14"/>
        <v>0</v>
      </c>
      <c r="CZ621" s="233" t="str">
        <f t="shared" si="15"/>
        <v>:</v>
      </c>
    </row>
    <row r="622" spans="5:104" x14ac:dyDescent="0.25">
      <c r="E622" s="185">
        <f t="shared" si="14"/>
        <v>0</v>
      </c>
      <c r="CZ622" s="233" t="str">
        <f t="shared" si="15"/>
        <v>:</v>
      </c>
    </row>
    <row r="623" spans="5:104" x14ac:dyDescent="0.25">
      <c r="E623" s="185">
        <f t="shared" si="14"/>
        <v>0</v>
      </c>
      <c r="CZ623" s="233" t="str">
        <f t="shared" si="15"/>
        <v>:</v>
      </c>
    </row>
    <row r="624" spans="5:104" x14ac:dyDescent="0.25">
      <c r="E624" s="185">
        <f t="shared" si="14"/>
        <v>0</v>
      </c>
      <c r="CZ624" s="233" t="str">
        <f t="shared" si="15"/>
        <v>:</v>
      </c>
    </row>
    <row r="625" spans="5:104" x14ac:dyDescent="0.25">
      <c r="E625" s="185">
        <f t="shared" si="14"/>
        <v>0</v>
      </c>
      <c r="CZ625" s="233" t="str">
        <f t="shared" si="15"/>
        <v>:</v>
      </c>
    </row>
    <row r="626" spans="5:104" x14ac:dyDescent="0.25">
      <c r="E626" s="185">
        <f t="shared" si="14"/>
        <v>0</v>
      </c>
      <c r="CZ626" s="233" t="str">
        <f t="shared" si="15"/>
        <v>:</v>
      </c>
    </row>
    <row r="627" spans="5:104" x14ac:dyDescent="0.25">
      <c r="E627" s="185">
        <f t="shared" ref="E627:E646" si="16">IFERROR(IF($B627&gt;0,VLOOKUP($B627,PosnPointsTRA,2,FALSE),0),0)</f>
        <v>0</v>
      </c>
      <c r="CZ627" s="233" t="str">
        <f t="shared" si="15"/>
        <v>:</v>
      </c>
    </row>
    <row r="628" spans="5:104" x14ac:dyDescent="0.25">
      <c r="E628" s="185">
        <f t="shared" si="16"/>
        <v>0</v>
      </c>
      <c r="CZ628" s="233" t="str">
        <f t="shared" ref="CZ628:CZ649" si="17">(CY628 &amp; ":" &amp; CV628)</f>
        <v>:</v>
      </c>
    </row>
    <row r="629" spans="5:104" x14ac:dyDescent="0.25">
      <c r="E629" s="185">
        <f t="shared" si="16"/>
        <v>0</v>
      </c>
      <c r="CZ629" s="233" t="str">
        <f t="shared" si="17"/>
        <v>:</v>
      </c>
    </row>
    <row r="630" spans="5:104" x14ac:dyDescent="0.25">
      <c r="E630" s="185">
        <f t="shared" si="16"/>
        <v>0</v>
      </c>
      <c r="CZ630" s="233" t="str">
        <f t="shared" si="17"/>
        <v>:</v>
      </c>
    </row>
    <row r="631" spans="5:104" x14ac:dyDescent="0.25">
      <c r="E631" s="185">
        <f t="shared" si="16"/>
        <v>0</v>
      </c>
      <c r="CZ631" s="233" t="str">
        <f t="shared" si="17"/>
        <v>:</v>
      </c>
    </row>
    <row r="632" spans="5:104" x14ac:dyDescent="0.25">
      <c r="E632" s="185">
        <f t="shared" si="16"/>
        <v>0</v>
      </c>
      <c r="CZ632" s="233" t="str">
        <f t="shared" si="17"/>
        <v>:</v>
      </c>
    </row>
    <row r="633" spans="5:104" x14ac:dyDescent="0.25">
      <c r="E633" s="185">
        <f t="shared" si="16"/>
        <v>0</v>
      </c>
      <c r="CZ633" s="233" t="str">
        <f t="shared" si="17"/>
        <v>:</v>
      </c>
    </row>
    <row r="634" spans="5:104" x14ac:dyDescent="0.25">
      <c r="E634" s="185">
        <f t="shared" si="16"/>
        <v>0</v>
      </c>
      <c r="CZ634" s="233" t="str">
        <f t="shared" si="17"/>
        <v>:</v>
      </c>
    </row>
    <row r="635" spans="5:104" x14ac:dyDescent="0.25">
      <c r="E635" s="185">
        <f t="shared" si="16"/>
        <v>0</v>
      </c>
      <c r="CZ635" s="233" t="str">
        <f t="shared" si="17"/>
        <v>:</v>
      </c>
    </row>
    <row r="636" spans="5:104" x14ac:dyDescent="0.25">
      <c r="E636" s="185">
        <f t="shared" si="16"/>
        <v>0</v>
      </c>
      <c r="CZ636" s="233" t="str">
        <f t="shared" si="17"/>
        <v>:</v>
      </c>
    </row>
    <row r="637" spans="5:104" x14ac:dyDescent="0.25">
      <c r="E637" s="185">
        <f t="shared" si="16"/>
        <v>0</v>
      </c>
      <c r="CZ637" s="233" t="str">
        <f t="shared" si="17"/>
        <v>:</v>
      </c>
    </row>
    <row r="638" spans="5:104" x14ac:dyDescent="0.25">
      <c r="E638" s="185">
        <f t="shared" si="16"/>
        <v>0</v>
      </c>
      <c r="CZ638" s="233" t="str">
        <f t="shared" si="17"/>
        <v>:</v>
      </c>
    </row>
    <row r="639" spans="5:104" x14ac:dyDescent="0.25">
      <c r="E639" s="185">
        <f t="shared" si="16"/>
        <v>0</v>
      </c>
      <c r="CZ639" s="233" t="str">
        <f t="shared" si="17"/>
        <v>:</v>
      </c>
    </row>
    <row r="640" spans="5:104" x14ac:dyDescent="0.25">
      <c r="E640" s="185">
        <f t="shared" si="16"/>
        <v>0</v>
      </c>
      <c r="CZ640" s="233" t="str">
        <f t="shared" si="17"/>
        <v>:</v>
      </c>
    </row>
    <row r="641" spans="5:104" x14ac:dyDescent="0.25">
      <c r="E641" s="185">
        <f t="shared" si="16"/>
        <v>0</v>
      </c>
      <c r="CZ641" s="233" t="str">
        <f t="shared" si="17"/>
        <v>:</v>
      </c>
    </row>
    <row r="642" spans="5:104" x14ac:dyDescent="0.25">
      <c r="E642" s="185">
        <f t="shared" si="16"/>
        <v>0</v>
      </c>
      <c r="CZ642" s="233" t="str">
        <f t="shared" si="17"/>
        <v>:</v>
      </c>
    </row>
    <row r="643" spans="5:104" x14ac:dyDescent="0.25">
      <c r="E643" s="185">
        <f t="shared" si="16"/>
        <v>0</v>
      </c>
      <c r="CZ643" s="233" t="str">
        <f t="shared" si="17"/>
        <v>:</v>
      </c>
    </row>
    <row r="644" spans="5:104" x14ac:dyDescent="0.25">
      <c r="E644" s="185">
        <f t="shared" si="16"/>
        <v>0</v>
      </c>
      <c r="CZ644" s="233" t="str">
        <f t="shared" si="17"/>
        <v>:</v>
      </c>
    </row>
    <row r="645" spans="5:104" x14ac:dyDescent="0.25">
      <c r="E645" s="185">
        <f t="shared" si="16"/>
        <v>0</v>
      </c>
      <c r="CZ645" s="233" t="str">
        <f t="shared" si="17"/>
        <v>:</v>
      </c>
    </row>
    <row r="646" spans="5:104" x14ac:dyDescent="0.25">
      <c r="E646" s="185">
        <f t="shared" si="16"/>
        <v>0</v>
      </c>
      <c r="CZ646" s="233" t="str">
        <f t="shared" si="17"/>
        <v>:</v>
      </c>
    </row>
    <row r="647" spans="5:104" x14ac:dyDescent="0.25">
      <c r="E647" s="185">
        <f t="shared" ref="E647:E691" si="18">IF(AND($B647&lt;9,$B647&gt;0),9-$B647,0)</f>
        <v>0</v>
      </c>
      <c r="CZ647" s="233" t="str">
        <f t="shared" si="17"/>
        <v>:</v>
      </c>
    </row>
    <row r="648" spans="5:104" x14ac:dyDescent="0.25">
      <c r="E648" s="185">
        <f t="shared" si="18"/>
        <v>0</v>
      </c>
      <c r="CZ648" s="233" t="str">
        <f t="shared" si="17"/>
        <v>:</v>
      </c>
    </row>
    <row r="649" spans="5:104" x14ac:dyDescent="0.25">
      <c r="E649" s="185">
        <f t="shared" si="18"/>
        <v>0</v>
      </c>
      <c r="CZ649" s="233" t="str">
        <f t="shared" si="17"/>
        <v>:</v>
      </c>
    </row>
    <row r="650" spans="5:104" x14ac:dyDescent="0.25">
      <c r="E650" s="185">
        <f t="shared" si="18"/>
        <v>0</v>
      </c>
    </row>
    <row r="651" spans="5:104" x14ac:dyDescent="0.25">
      <c r="E651" s="185">
        <f t="shared" si="18"/>
        <v>0</v>
      </c>
    </row>
    <row r="652" spans="5:104" x14ac:dyDescent="0.25">
      <c r="E652" s="185">
        <f t="shared" si="18"/>
        <v>0</v>
      </c>
    </row>
    <row r="653" spans="5:104" x14ac:dyDescent="0.25">
      <c r="E653" s="185">
        <f t="shared" si="18"/>
        <v>0</v>
      </c>
    </row>
    <row r="654" spans="5:104" x14ac:dyDescent="0.25">
      <c r="E654" s="185">
        <f t="shared" si="18"/>
        <v>0</v>
      </c>
    </row>
    <row r="655" spans="5:104" x14ac:dyDescent="0.25">
      <c r="E655" s="185">
        <f t="shared" si="18"/>
        <v>0</v>
      </c>
    </row>
    <row r="656" spans="5:104" x14ac:dyDescent="0.25">
      <c r="E656" s="185">
        <f t="shared" si="18"/>
        <v>0</v>
      </c>
    </row>
    <row r="657" spans="5:5" x14ac:dyDescent="0.25">
      <c r="E657" s="185">
        <f t="shared" si="18"/>
        <v>0</v>
      </c>
    </row>
    <row r="658" spans="5:5" x14ac:dyDescent="0.25">
      <c r="E658" s="185">
        <f t="shared" si="18"/>
        <v>0</v>
      </c>
    </row>
    <row r="659" spans="5:5" x14ac:dyDescent="0.25">
      <c r="E659" s="185">
        <f t="shared" si="18"/>
        <v>0</v>
      </c>
    </row>
    <row r="660" spans="5:5" x14ac:dyDescent="0.25">
      <c r="E660" s="185">
        <f t="shared" si="18"/>
        <v>0</v>
      </c>
    </row>
    <row r="661" spans="5:5" x14ac:dyDescent="0.25">
      <c r="E661" s="185">
        <f t="shared" si="18"/>
        <v>0</v>
      </c>
    </row>
    <row r="662" spans="5:5" x14ac:dyDescent="0.25">
      <c r="E662" s="185">
        <f t="shared" si="18"/>
        <v>0</v>
      </c>
    </row>
    <row r="663" spans="5:5" x14ac:dyDescent="0.25">
      <c r="E663" s="185">
        <f t="shared" si="18"/>
        <v>0</v>
      </c>
    </row>
    <row r="664" spans="5:5" x14ac:dyDescent="0.25">
      <c r="E664" s="185">
        <f t="shared" si="18"/>
        <v>0</v>
      </c>
    </row>
    <row r="665" spans="5:5" x14ac:dyDescent="0.25">
      <c r="E665" s="185">
        <f t="shared" si="18"/>
        <v>0</v>
      </c>
    </row>
    <row r="666" spans="5:5" x14ac:dyDescent="0.25">
      <c r="E666" s="185">
        <f t="shared" si="18"/>
        <v>0</v>
      </c>
    </row>
    <row r="667" spans="5:5" x14ac:dyDescent="0.25">
      <c r="E667" s="185">
        <f t="shared" si="18"/>
        <v>0</v>
      </c>
    </row>
    <row r="668" spans="5:5" x14ac:dyDescent="0.25">
      <c r="E668" s="185">
        <f t="shared" si="18"/>
        <v>0</v>
      </c>
    </row>
    <row r="669" spans="5:5" x14ac:dyDescent="0.25">
      <c r="E669" s="185">
        <f t="shared" si="18"/>
        <v>0</v>
      </c>
    </row>
    <row r="670" spans="5:5" x14ac:dyDescent="0.25">
      <c r="E670" s="185">
        <f t="shared" si="18"/>
        <v>0</v>
      </c>
    </row>
    <row r="671" spans="5:5" x14ac:dyDescent="0.25">
      <c r="E671" s="185">
        <f t="shared" si="18"/>
        <v>0</v>
      </c>
    </row>
    <row r="672" spans="5:5" x14ac:dyDescent="0.25">
      <c r="E672" s="185">
        <f t="shared" si="18"/>
        <v>0</v>
      </c>
    </row>
    <row r="673" spans="5:5" x14ac:dyDescent="0.25">
      <c r="E673" s="185">
        <f t="shared" si="18"/>
        <v>0</v>
      </c>
    </row>
    <row r="674" spans="5:5" x14ac:dyDescent="0.25">
      <c r="E674" s="185">
        <f t="shared" si="18"/>
        <v>0</v>
      </c>
    </row>
    <row r="675" spans="5:5" x14ac:dyDescent="0.25">
      <c r="E675" s="185">
        <f t="shared" si="18"/>
        <v>0</v>
      </c>
    </row>
    <row r="676" spans="5:5" x14ac:dyDescent="0.25">
      <c r="E676" s="185">
        <f t="shared" si="18"/>
        <v>0</v>
      </c>
    </row>
    <row r="677" spans="5:5" x14ac:dyDescent="0.25">
      <c r="E677" s="185">
        <f t="shared" si="18"/>
        <v>0</v>
      </c>
    </row>
    <row r="678" spans="5:5" x14ac:dyDescent="0.25">
      <c r="E678" s="185">
        <f t="shared" si="18"/>
        <v>0</v>
      </c>
    </row>
    <row r="679" spans="5:5" x14ac:dyDescent="0.25">
      <c r="E679" s="185">
        <f t="shared" si="18"/>
        <v>0</v>
      </c>
    </row>
    <row r="680" spans="5:5" x14ac:dyDescent="0.25">
      <c r="E680" s="185">
        <f t="shared" si="18"/>
        <v>0</v>
      </c>
    </row>
    <row r="681" spans="5:5" x14ac:dyDescent="0.25">
      <c r="E681" s="185">
        <f t="shared" si="18"/>
        <v>0</v>
      </c>
    </row>
    <row r="682" spans="5:5" x14ac:dyDescent="0.25">
      <c r="E682" s="185">
        <f t="shared" si="18"/>
        <v>0</v>
      </c>
    </row>
    <row r="683" spans="5:5" x14ac:dyDescent="0.25">
      <c r="E683" s="185">
        <f t="shared" si="18"/>
        <v>0</v>
      </c>
    </row>
    <row r="684" spans="5:5" x14ac:dyDescent="0.25">
      <c r="E684" s="185">
        <f t="shared" si="18"/>
        <v>0</v>
      </c>
    </row>
    <row r="685" spans="5:5" x14ac:dyDescent="0.25">
      <c r="E685" s="185">
        <f t="shared" si="18"/>
        <v>0</v>
      </c>
    </row>
    <row r="686" spans="5:5" x14ac:dyDescent="0.25">
      <c r="E686" s="185">
        <f t="shared" si="18"/>
        <v>0</v>
      </c>
    </row>
    <row r="687" spans="5:5" x14ac:dyDescent="0.25">
      <c r="E687" s="185">
        <f t="shared" si="18"/>
        <v>0</v>
      </c>
    </row>
    <row r="688" spans="5:5" x14ac:dyDescent="0.25">
      <c r="E688" s="185">
        <f t="shared" si="18"/>
        <v>0</v>
      </c>
    </row>
    <row r="689" spans="5:5" x14ac:dyDescent="0.25">
      <c r="E689" s="185">
        <f t="shared" si="18"/>
        <v>0</v>
      </c>
    </row>
    <row r="690" spans="5:5" x14ac:dyDescent="0.25">
      <c r="E690" s="185">
        <f t="shared" si="18"/>
        <v>0</v>
      </c>
    </row>
    <row r="691" spans="5:5" x14ac:dyDescent="0.25">
      <c r="E691" s="185">
        <f t="shared" si="18"/>
        <v>0</v>
      </c>
    </row>
    <row r="692" spans="5:5" x14ac:dyDescent="0.25">
      <c r="E692" s="185">
        <f t="shared" ref="E692:E755" si="19">IF(AND($B692&lt;9,$B692&gt;0),9-$B692,0)</f>
        <v>0</v>
      </c>
    </row>
    <row r="693" spans="5:5" x14ac:dyDescent="0.25">
      <c r="E693" s="185">
        <f t="shared" si="19"/>
        <v>0</v>
      </c>
    </row>
    <row r="694" spans="5:5" x14ac:dyDescent="0.25">
      <c r="E694" s="185">
        <f t="shared" si="19"/>
        <v>0</v>
      </c>
    </row>
    <row r="695" spans="5:5" x14ac:dyDescent="0.25">
      <c r="E695" s="185">
        <f t="shared" si="19"/>
        <v>0</v>
      </c>
    </row>
    <row r="696" spans="5:5" x14ac:dyDescent="0.25">
      <c r="E696" s="185">
        <f t="shared" si="19"/>
        <v>0</v>
      </c>
    </row>
    <row r="697" spans="5:5" x14ac:dyDescent="0.25">
      <c r="E697" s="185">
        <f t="shared" si="19"/>
        <v>0</v>
      </c>
    </row>
    <row r="698" spans="5:5" x14ac:dyDescent="0.25">
      <c r="E698" s="185">
        <f t="shared" si="19"/>
        <v>0</v>
      </c>
    </row>
    <row r="699" spans="5:5" x14ac:dyDescent="0.25">
      <c r="E699" s="185">
        <f t="shared" si="19"/>
        <v>0</v>
      </c>
    </row>
    <row r="700" spans="5:5" x14ac:dyDescent="0.25">
      <c r="E700" s="185">
        <f t="shared" si="19"/>
        <v>0</v>
      </c>
    </row>
    <row r="701" spans="5:5" x14ac:dyDescent="0.25">
      <c r="E701" s="185">
        <f t="shared" si="19"/>
        <v>0</v>
      </c>
    </row>
    <row r="702" spans="5:5" x14ac:dyDescent="0.25">
      <c r="E702" s="185">
        <f t="shared" si="19"/>
        <v>0</v>
      </c>
    </row>
    <row r="703" spans="5:5" x14ac:dyDescent="0.25">
      <c r="E703" s="185">
        <f t="shared" si="19"/>
        <v>0</v>
      </c>
    </row>
    <row r="704" spans="5:5" x14ac:dyDescent="0.25">
      <c r="E704" s="185">
        <f t="shared" si="19"/>
        <v>0</v>
      </c>
    </row>
    <row r="705" spans="5:5" x14ac:dyDescent="0.25">
      <c r="E705" s="185">
        <f t="shared" si="19"/>
        <v>0</v>
      </c>
    </row>
    <row r="706" spans="5:5" x14ac:dyDescent="0.25">
      <c r="E706" s="185">
        <f t="shared" si="19"/>
        <v>0</v>
      </c>
    </row>
    <row r="707" spans="5:5" x14ac:dyDescent="0.25">
      <c r="E707" s="185">
        <f t="shared" si="19"/>
        <v>0</v>
      </c>
    </row>
    <row r="708" spans="5:5" x14ac:dyDescent="0.25">
      <c r="E708" s="185">
        <f t="shared" si="19"/>
        <v>0</v>
      </c>
    </row>
    <row r="709" spans="5:5" x14ac:dyDescent="0.25">
      <c r="E709" s="185">
        <f t="shared" si="19"/>
        <v>0</v>
      </c>
    </row>
    <row r="710" spans="5:5" x14ac:dyDescent="0.25">
      <c r="E710" s="185">
        <f t="shared" si="19"/>
        <v>0</v>
      </c>
    </row>
    <row r="711" spans="5:5" x14ac:dyDescent="0.25">
      <c r="E711" s="185">
        <f t="shared" si="19"/>
        <v>0</v>
      </c>
    </row>
    <row r="712" spans="5:5" x14ac:dyDescent="0.25">
      <c r="E712" s="185">
        <f t="shared" si="19"/>
        <v>0</v>
      </c>
    </row>
    <row r="713" spans="5:5" x14ac:dyDescent="0.25">
      <c r="E713" s="185">
        <f t="shared" si="19"/>
        <v>0</v>
      </c>
    </row>
    <row r="714" spans="5:5" x14ac:dyDescent="0.25">
      <c r="E714" s="185">
        <f t="shared" si="19"/>
        <v>0</v>
      </c>
    </row>
    <row r="715" spans="5:5" x14ac:dyDescent="0.25">
      <c r="E715" s="185">
        <f t="shared" si="19"/>
        <v>0</v>
      </c>
    </row>
    <row r="716" spans="5:5" x14ac:dyDescent="0.25">
      <c r="E716" s="185">
        <f t="shared" si="19"/>
        <v>0</v>
      </c>
    </row>
    <row r="717" spans="5:5" x14ac:dyDescent="0.25">
      <c r="E717" s="185">
        <f t="shared" si="19"/>
        <v>0</v>
      </c>
    </row>
    <row r="718" spans="5:5" x14ac:dyDescent="0.25">
      <c r="E718" s="185">
        <f t="shared" si="19"/>
        <v>0</v>
      </c>
    </row>
    <row r="719" spans="5:5" x14ac:dyDescent="0.25">
      <c r="E719" s="185">
        <f t="shared" si="19"/>
        <v>0</v>
      </c>
    </row>
    <row r="720" spans="5:5" x14ac:dyDescent="0.25">
      <c r="E720" s="185">
        <f t="shared" si="19"/>
        <v>0</v>
      </c>
    </row>
    <row r="721" spans="5:5" x14ac:dyDescent="0.25">
      <c r="E721" s="185">
        <f t="shared" si="19"/>
        <v>0</v>
      </c>
    </row>
    <row r="722" spans="5:5" x14ac:dyDescent="0.25">
      <c r="E722" s="185">
        <f t="shared" si="19"/>
        <v>0</v>
      </c>
    </row>
    <row r="723" spans="5:5" x14ac:dyDescent="0.25">
      <c r="E723" s="185">
        <f t="shared" si="19"/>
        <v>0</v>
      </c>
    </row>
    <row r="724" spans="5:5" x14ac:dyDescent="0.25">
      <c r="E724" s="185">
        <f t="shared" si="19"/>
        <v>0</v>
      </c>
    </row>
    <row r="725" spans="5:5" x14ac:dyDescent="0.25">
      <c r="E725" s="185">
        <f t="shared" si="19"/>
        <v>0</v>
      </c>
    </row>
    <row r="726" spans="5:5" x14ac:dyDescent="0.25">
      <c r="E726" s="185">
        <f t="shared" si="19"/>
        <v>0</v>
      </c>
    </row>
    <row r="727" spans="5:5" x14ac:dyDescent="0.25">
      <c r="E727" s="185">
        <f t="shared" si="19"/>
        <v>0</v>
      </c>
    </row>
    <row r="728" spans="5:5" x14ac:dyDescent="0.25">
      <c r="E728" s="185">
        <f t="shared" si="19"/>
        <v>0</v>
      </c>
    </row>
    <row r="729" spans="5:5" x14ac:dyDescent="0.25">
      <c r="E729" s="185">
        <f t="shared" si="19"/>
        <v>0</v>
      </c>
    </row>
    <row r="730" spans="5:5" x14ac:dyDescent="0.25">
      <c r="E730" s="185">
        <f t="shared" si="19"/>
        <v>0</v>
      </c>
    </row>
    <row r="731" spans="5:5" x14ac:dyDescent="0.25">
      <c r="E731" s="185">
        <f t="shared" si="19"/>
        <v>0</v>
      </c>
    </row>
    <row r="732" spans="5:5" x14ac:dyDescent="0.25">
      <c r="E732" s="185">
        <f t="shared" si="19"/>
        <v>0</v>
      </c>
    </row>
    <row r="733" spans="5:5" x14ac:dyDescent="0.25">
      <c r="E733" s="185">
        <f t="shared" si="19"/>
        <v>0</v>
      </c>
    </row>
    <row r="734" spans="5:5" x14ac:dyDescent="0.25">
      <c r="E734" s="185">
        <f t="shared" si="19"/>
        <v>0</v>
      </c>
    </row>
    <row r="735" spans="5:5" x14ac:dyDescent="0.25">
      <c r="E735" s="185">
        <f t="shared" si="19"/>
        <v>0</v>
      </c>
    </row>
    <row r="736" spans="5:5" x14ac:dyDescent="0.25">
      <c r="E736" s="185">
        <f t="shared" si="19"/>
        <v>0</v>
      </c>
    </row>
    <row r="737" spans="5:5" x14ac:dyDescent="0.25">
      <c r="E737" s="185">
        <f t="shared" si="19"/>
        <v>0</v>
      </c>
    </row>
    <row r="738" spans="5:5" x14ac:dyDescent="0.25">
      <c r="E738" s="185">
        <f t="shared" si="19"/>
        <v>0</v>
      </c>
    </row>
    <row r="739" spans="5:5" x14ac:dyDescent="0.25">
      <c r="E739" s="185">
        <f t="shared" si="19"/>
        <v>0</v>
      </c>
    </row>
    <row r="740" spans="5:5" x14ac:dyDescent="0.25">
      <c r="E740" s="185">
        <f t="shared" si="19"/>
        <v>0</v>
      </c>
    </row>
    <row r="741" spans="5:5" x14ac:dyDescent="0.25">
      <c r="E741" s="185">
        <f t="shared" si="19"/>
        <v>0</v>
      </c>
    </row>
    <row r="742" spans="5:5" x14ac:dyDescent="0.25">
      <c r="E742" s="185">
        <f t="shared" si="19"/>
        <v>0</v>
      </c>
    </row>
    <row r="743" spans="5:5" x14ac:dyDescent="0.25">
      <c r="E743" s="185">
        <f t="shared" si="19"/>
        <v>0</v>
      </c>
    </row>
    <row r="744" spans="5:5" x14ac:dyDescent="0.25">
      <c r="E744" s="185">
        <f t="shared" si="19"/>
        <v>0</v>
      </c>
    </row>
    <row r="745" spans="5:5" x14ac:dyDescent="0.25">
      <c r="E745" s="185">
        <f t="shared" si="19"/>
        <v>0</v>
      </c>
    </row>
    <row r="746" spans="5:5" x14ac:dyDescent="0.25">
      <c r="E746" s="185">
        <f t="shared" si="19"/>
        <v>0</v>
      </c>
    </row>
    <row r="747" spans="5:5" x14ac:dyDescent="0.25">
      <c r="E747" s="185">
        <f t="shared" si="19"/>
        <v>0</v>
      </c>
    </row>
    <row r="748" spans="5:5" x14ac:dyDescent="0.25">
      <c r="E748" s="185">
        <f t="shared" si="19"/>
        <v>0</v>
      </c>
    </row>
    <row r="749" spans="5:5" x14ac:dyDescent="0.25">
      <c r="E749" s="185">
        <f t="shared" si="19"/>
        <v>0</v>
      </c>
    </row>
    <row r="750" spans="5:5" x14ac:dyDescent="0.25">
      <c r="E750" s="185">
        <f t="shared" si="19"/>
        <v>0</v>
      </c>
    </row>
    <row r="751" spans="5:5" x14ac:dyDescent="0.25">
      <c r="E751" s="185">
        <f t="shared" si="19"/>
        <v>0</v>
      </c>
    </row>
    <row r="752" spans="5:5" x14ac:dyDescent="0.25">
      <c r="E752" s="185">
        <f t="shared" si="19"/>
        <v>0</v>
      </c>
    </row>
    <row r="753" spans="5:5" x14ac:dyDescent="0.25">
      <c r="E753" s="185">
        <f t="shared" si="19"/>
        <v>0</v>
      </c>
    </row>
    <row r="754" spans="5:5" x14ac:dyDescent="0.25">
      <c r="E754" s="185">
        <f t="shared" si="19"/>
        <v>0</v>
      </c>
    </row>
    <row r="755" spans="5:5" x14ac:dyDescent="0.25">
      <c r="E755" s="185">
        <f t="shared" si="19"/>
        <v>0</v>
      </c>
    </row>
    <row r="756" spans="5:5" x14ac:dyDescent="0.25">
      <c r="E756" s="185">
        <f t="shared" ref="E756:E819" si="20">IF(AND($B756&lt;9,$B756&gt;0),9-$B756,0)</f>
        <v>0</v>
      </c>
    </row>
    <row r="757" spans="5:5" x14ac:dyDescent="0.25">
      <c r="E757" s="185">
        <f t="shared" si="20"/>
        <v>0</v>
      </c>
    </row>
    <row r="758" spans="5:5" x14ac:dyDescent="0.25">
      <c r="E758" s="185">
        <f t="shared" si="20"/>
        <v>0</v>
      </c>
    </row>
    <row r="759" spans="5:5" x14ac:dyDescent="0.25">
      <c r="E759" s="185">
        <f t="shared" si="20"/>
        <v>0</v>
      </c>
    </row>
    <row r="760" spans="5:5" x14ac:dyDescent="0.25">
      <c r="E760" s="185">
        <f t="shared" si="20"/>
        <v>0</v>
      </c>
    </row>
    <row r="761" spans="5:5" x14ac:dyDescent="0.25">
      <c r="E761" s="185">
        <f t="shared" si="20"/>
        <v>0</v>
      </c>
    </row>
    <row r="762" spans="5:5" x14ac:dyDescent="0.25">
      <c r="E762" s="185">
        <f t="shared" si="20"/>
        <v>0</v>
      </c>
    </row>
    <row r="763" spans="5:5" x14ac:dyDescent="0.25">
      <c r="E763" s="185">
        <f t="shared" si="20"/>
        <v>0</v>
      </c>
    </row>
    <row r="764" spans="5:5" x14ac:dyDescent="0.25">
      <c r="E764" s="185">
        <f t="shared" si="20"/>
        <v>0</v>
      </c>
    </row>
    <row r="765" spans="5:5" x14ac:dyDescent="0.25">
      <c r="E765" s="185">
        <f t="shared" si="20"/>
        <v>0</v>
      </c>
    </row>
    <row r="766" spans="5:5" x14ac:dyDescent="0.25">
      <c r="E766" s="185">
        <f t="shared" si="20"/>
        <v>0</v>
      </c>
    </row>
    <row r="767" spans="5:5" x14ac:dyDescent="0.25">
      <c r="E767" s="185">
        <f t="shared" si="20"/>
        <v>0</v>
      </c>
    </row>
    <row r="768" spans="5:5" x14ac:dyDescent="0.25">
      <c r="E768" s="185">
        <f t="shared" si="20"/>
        <v>0</v>
      </c>
    </row>
    <row r="769" spans="5:5" x14ac:dyDescent="0.25">
      <c r="E769" s="185">
        <f t="shared" si="20"/>
        <v>0</v>
      </c>
    </row>
    <row r="770" spans="5:5" x14ac:dyDescent="0.25">
      <c r="E770" s="185">
        <f t="shared" si="20"/>
        <v>0</v>
      </c>
    </row>
    <row r="771" spans="5:5" x14ac:dyDescent="0.25">
      <c r="E771" s="185">
        <f t="shared" si="20"/>
        <v>0</v>
      </c>
    </row>
    <row r="772" spans="5:5" x14ac:dyDescent="0.25">
      <c r="E772" s="185">
        <f t="shared" si="20"/>
        <v>0</v>
      </c>
    </row>
    <row r="773" spans="5:5" x14ac:dyDescent="0.25">
      <c r="E773" s="185">
        <f t="shared" si="20"/>
        <v>0</v>
      </c>
    </row>
    <row r="774" spans="5:5" x14ac:dyDescent="0.25">
      <c r="E774" s="185">
        <f t="shared" si="20"/>
        <v>0</v>
      </c>
    </row>
    <row r="775" spans="5:5" x14ac:dyDescent="0.25">
      <c r="E775" s="185">
        <f t="shared" si="20"/>
        <v>0</v>
      </c>
    </row>
    <row r="776" spans="5:5" x14ac:dyDescent="0.25">
      <c r="E776" s="185">
        <f t="shared" si="20"/>
        <v>0</v>
      </c>
    </row>
    <row r="777" spans="5:5" x14ac:dyDescent="0.25">
      <c r="E777" s="185">
        <f t="shared" si="20"/>
        <v>0</v>
      </c>
    </row>
    <row r="778" spans="5:5" x14ac:dyDescent="0.25">
      <c r="E778" s="185">
        <f t="shared" si="20"/>
        <v>0</v>
      </c>
    </row>
    <row r="779" spans="5:5" x14ac:dyDescent="0.25">
      <c r="E779" s="185">
        <f t="shared" si="20"/>
        <v>0</v>
      </c>
    </row>
    <row r="780" spans="5:5" x14ac:dyDescent="0.25">
      <c r="E780" s="185">
        <f t="shared" si="20"/>
        <v>0</v>
      </c>
    </row>
    <row r="781" spans="5:5" x14ac:dyDescent="0.25">
      <c r="E781" s="185">
        <f t="shared" si="20"/>
        <v>0</v>
      </c>
    </row>
    <row r="782" spans="5:5" x14ac:dyDescent="0.25">
      <c r="E782" s="185">
        <f t="shared" si="20"/>
        <v>0</v>
      </c>
    </row>
    <row r="783" spans="5:5" x14ac:dyDescent="0.25">
      <c r="E783" s="185">
        <f t="shared" si="20"/>
        <v>0</v>
      </c>
    </row>
    <row r="784" spans="5:5" x14ac:dyDescent="0.25">
      <c r="E784" s="185">
        <f t="shared" si="20"/>
        <v>0</v>
      </c>
    </row>
    <row r="785" spans="5:5" x14ac:dyDescent="0.25">
      <c r="E785" s="185">
        <f t="shared" si="20"/>
        <v>0</v>
      </c>
    </row>
    <row r="786" spans="5:5" x14ac:dyDescent="0.25">
      <c r="E786" s="185">
        <f t="shared" si="20"/>
        <v>0</v>
      </c>
    </row>
    <row r="787" spans="5:5" x14ac:dyDescent="0.25">
      <c r="E787" s="185">
        <f t="shared" si="20"/>
        <v>0</v>
      </c>
    </row>
    <row r="788" spans="5:5" x14ac:dyDescent="0.25">
      <c r="E788" s="185">
        <f t="shared" si="20"/>
        <v>0</v>
      </c>
    </row>
    <row r="789" spans="5:5" x14ac:dyDescent="0.25">
      <c r="E789" s="185">
        <f t="shared" si="20"/>
        <v>0</v>
      </c>
    </row>
    <row r="790" spans="5:5" x14ac:dyDescent="0.25">
      <c r="E790" s="185">
        <f t="shared" si="20"/>
        <v>0</v>
      </c>
    </row>
    <row r="791" spans="5:5" x14ac:dyDescent="0.25">
      <c r="E791" s="185">
        <f t="shared" si="20"/>
        <v>0</v>
      </c>
    </row>
    <row r="792" spans="5:5" x14ac:dyDescent="0.25">
      <c r="E792" s="185">
        <f t="shared" si="20"/>
        <v>0</v>
      </c>
    </row>
    <row r="793" spans="5:5" x14ac:dyDescent="0.25">
      <c r="E793" s="185">
        <f t="shared" si="20"/>
        <v>0</v>
      </c>
    </row>
    <row r="794" spans="5:5" x14ac:dyDescent="0.25">
      <c r="E794" s="185">
        <f t="shared" si="20"/>
        <v>0</v>
      </c>
    </row>
    <row r="795" spans="5:5" x14ac:dyDescent="0.25">
      <c r="E795" s="185">
        <f t="shared" si="20"/>
        <v>0</v>
      </c>
    </row>
    <row r="796" spans="5:5" x14ac:dyDescent="0.25">
      <c r="E796" s="185">
        <f t="shared" si="20"/>
        <v>0</v>
      </c>
    </row>
    <row r="797" spans="5:5" x14ac:dyDescent="0.25">
      <c r="E797" s="185">
        <f t="shared" si="20"/>
        <v>0</v>
      </c>
    </row>
    <row r="798" spans="5:5" x14ac:dyDescent="0.25">
      <c r="E798" s="185">
        <f t="shared" si="20"/>
        <v>0</v>
      </c>
    </row>
    <row r="799" spans="5:5" x14ac:dyDescent="0.25">
      <c r="E799" s="185">
        <f t="shared" si="20"/>
        <v>0</v>
      </c>
    </row>
    <row r="800" spans="5:5" x14ac:dyDescent="0.25">
      <c r="E800" s="185">
        <f t="shared" si="20"/>
        <v>0</v>
      </c>
    </row>
    <row r="801" spans="5:5" x14ac:dyDescent="0.25">
      <c r="E801" s="185">
        <f t="shared" si="20"/>
        <v>0</v>
      </c>
    </row>
    <row r="802" spans="5:5" x14ac:dyDescent="0.25">
      <c r="E802" s="185">
        <f t="shared" si="20"/>
        <v>0</v>
      </c>
    </row>
    <row r="803" spans="5:5" x14ac:dyDescent="0.25">
      <c r="E803" s="185">
        <f t="shared" si="20"/>
        <v>0</v>
      </c>
    </row>
    <row r="804" spans="5:5" x14ac:dyDescent="0.25">
      <c r="E804" s="185">
        <f t="shared" si="20"/>
        <v>0</v>
      </c>
    </row>
    <row r="805" spans="5:5" x14ac:dyDescent="0.25">
      <c r="E805" s="185">
        <f t="shared" si="20"/>
        <v>0</v>
      </c>
    </row>
    <row r="806" spans="5:5" x14ac:dyDescent="0.25">
      <c r="E806" s="185">
        <f t="shared" si="20"/>
        <v>0</v>
      </c>
    </row>
    <row r="807" spans="5:5" x14ac:dyDescent="0.25">
      <c r="E807" s="185">
        <f t="shared" si="20"/>
        <v>0</v>
      </c>
    </row>
    <row r="808" spans="5:5" x14ac:dyDescent="0.25">
      <c r="E808" s="185">
        <f t="shared" si="20"/>
        <v>0</v>
      </c>
    </row>
    <row r="809" spans="5:5" x14ac:dyDescent="0.25">
      <c r="E809" s="185">
        <f t="shared" si="20"/>
        <v>0</v>
      </c>
    </row>
    <row r="810" spans="5:5" x14ac:dyDescent="0.25">
      <c r="E810" s="185">
        <f t="shared" si="20"/>
        <v>0</v>
      </c>
    </row>
    <row r="811" spans="5:5" x14ac:dyDescent="0.25">
      <c r="E811" s="185">
        <f t="shared" si="20"/>
        <v>0</v>
      </c>
    </row>
    <row r="812" spans="5:5" x14ac:dyDescent="0.25">
      <c r="E812" s="185">
        <f t="shared" si="20"/>
        <v>0</v>
      </c>
    </row>
    <row r="813" spans="5:5" x14ac:dyDescent="0.25">
      <c r="E813" s="185">
        <f t="shared" si="20"/>
        <v>0</v>
      </c>
    </row>
    <row r="814" spans="5:5" x14ac:dyDescent="0.25">
      <c r="E814" s="185">
        <f t="shared" si="20"/>
        <v>0</v>
      </c>
    </row>
    <row r="815" spans="5:5" x14ac:dyDescent="0.25">
      <c r="E815" s="185">
        <f t="shared" si="20"/>
        <v>0</v>
      </c>
    </row>
    <row r="816" spans="5:5" x14ac:dyDescent="0.25">
      <c r="E816" s="185">
        <f t="shared" si="20"/>
        <v>0</v>
      </c>
    </row>
    <row r="817" spans="5:5" x14ac:dyDescent="0.25">
      <c r="E817" s="185">
        <f t="shared" si="20"/>
        <v>0</v>
      </c>
    </row>
    <row r="818" spans="5:5" x14ac:dyDescent="0.25">
      <c r="E818" s="185">
        <f t="shared" si="20"/>
        <v>0</v>
      </c>
    </row>
    <row r="819" spans="5:5" x14ac:dyDescent="0.25">
      <c r="E819" s="185">
        <f t="shared" si="20"/>
        <v>0</v>
      </c>
    </row>
    <row r="820" spans="5:5" x14ac:dyDescent="0.25">
      <c r="E820" s="185">
        <f t="shared" ref="E820:E875" si="21">IF(AND($B820&lt;9,$B820&gt;0),9-$B820,0)</f>
        <v>0</v>
      </c>
    </row>
    <row r="821" spans="5:5" x14ac:dyDescent="0.25">
      <c r="E821" s="185">
        <f t="shared" si="21"/>
        <v>0</v>
      </c>
    </row>
    <row r="822" spans="5:5" x14ac:dyDescent="0.25">
      <c r="E822" s="185">
        <f t="shared" si="21"/>
        <v>0</v>
      </c>
    </row>
    <row r="823" spans="5:5" x14ac:dyDescent="0.25">
      <c r="E823" s="185">
        <f t="shared" si="21"/>
        <v>0</v>
      </c>
    </row>
    <row r="824" spans="5:5" x14ac:dyDescent="0.25">
      <c r="E824" s="185">
        <f t="shared" si="21"/>
        <v>0</v>
      </c>
    </row>
    <row r="825" spans="5:5" x14ac:dyDescent="0.25">
      <c r="E825" s="185">
        <f t="shared" si="21"/>
        <v>0</v>
      </c>
    </row>
    <row r="826" spans="5:5" x14ac:dyDescent="0.25">
      <c r="E826" s="185">
        <f t="shared" si="21"/>
        <v>0</v>
      </c>
    </row>
    <row r="827" spans="5:5" x14ac:dyDescent="0.25">
      <c r="E827" s="185">
        <f t="shared" si="21"/>
        <v>0</v>
      </c>
    </row>
    <row r="828" spans="5:5" x14ac:dyDescent="0.25">
      <c r="E828" s="185">
        <f t="shared" si="21"/>
        <v>0</v>
      </c>
    </row>
    <row r="829" spans="5:5" x14ac:dyDescent="0.25">
      <c r="E829" s="185">
        <f t="shared" si="21"/>
        <v>0</v>
      </c>
    </row>
    <row r="830" spans="5:5" x14ac:dyDescent="0.25">
      <c r="E830" s="185">
        <f t="shared" si="21"/>
        <v>0</v>
      </c>
    </row>
    <row r="831" spans="5:5" x14ac:dyDescent="0.25">
      <c r="E831" s="185">
        <f t="shared" si="21"/>
        <v>0</v>
      </c>
    </row>
    <row r="832" spans="5:5" x14ac:dyDescent="0.25">
      <c r="E832" s="185">
        <f t="shared" si="21"/>
        <v>0</v>
      </c>
    </row>
    <row r="833" spans="5:5" x14ac:dyDescent="0.25">
      <c r="E833" s="185">
        <f t="shared" si="21"/>
        <v>0</v>
      </c>
    </row>
    <row r="834" spans="5:5" x14ac:dyDescent="0.25">
      <c r="E834" s="185">
        <f t="shared" si="21"/>
        <v>0</v>
      </c>
    </row>
    <row r="835" spans="5:5" x14ac:dyDescent="0.25">
      <c r="E835" s="185">
        <f t="shared" si="21"/>
        <v>0</v>
      </c>
    </row>
    <row r="836" spans="5:5" x14ac:dyDescent="0.25">
      <c r="E836" s="185">
        <f t="shared" si="21"/>
        <v>0</v>
      </c>
    </row>
    <row r="837" spans="5:5" x14ac:dyDescent="0.25">
      <c r="E837" s="185">
        <f t="shared" si="21"/>
        <v>0</v>
      </c>
    </row>
    <row r="838" spans="5:5" x14ac:dyDescent="0.25">
      <c r="E838" s="185">
        <f t="shared" si="21"/>
        <v>0</v>
      </c>
    </row>
    <row r="839" spans="5:5" x14ac:dyDescent="0.25">
      <c r="E839" s="185">
        <f t="shared" si="21"/>
        <v>0</v>
      </c>
    </row>
    <row r="840" spans="5:5" x14ac:dyDescent="0.25">
      <c r="E840" s="185">
        <f t="shared" si="21"/>
        <v>0</v>
      </c>
    </row>
    <row r="841" spans="5:5" x14ac:dyDescent="0.25">
      <c r="E841" s="185">
        <f t="shared" si="21"/>
        <v>0</v>
      </c>
    </row>
    <row r="842" spans="5:5" x14ac:dyDescent="0.25">
      <c r="E842" s="185">
        <f t="shared" si="21"/>
        <v>0</v>
      </c>
    </row>
    <row r="843" spans="5:5" x14ac:dyDescent="0.25">
      <c r="E843" s="185">
        <f t="shared" si="21"/>
        <v>0</v>
      </c>
    </row>
    <row r="844" spans="5:5" x14ac:dyDescent="0.25">
      <c r="E844" s="185">
        <f t="shared" si="21"/>
        <v>0</v>
      </c>
    </row>
    <row r="845" spans="5:5" x14ac:dyDescent="0.25">
      <c r="E845" s="185">
        <f t="shared" si="21"/>
        <v>0</v>
      </c>
    </row>
    <row r="846" spans="5:5" x14ac:dyDescent="0.25">
      <c r="E846" s="185">
        <f t="shared" si="21"/>
        <v>0</v>
      </c>
    </row>
    <row r="847" spans="5:5" x14ac:dyDescent="0.25">
      <c r="E847" s="185">
        <f t="shared" si="21"/>
        <v>0</v>
      </c>
    </row>
    <row r="848" spans="5:5" x14ac:dyDescent="0.25">
      <c r="E848" s="185">
        <f t="shared" si="21"/>
        <v>0</v>
      </c>
    </row>
    <row r="849" spans="5:5" x14ac:dyDescent="0.25">
      <c r="E849" s="185">
        <f t="shared" si="21"/>
        <v>0</v>
      </c>
    </row>
    <row r="850" spans="5:5" x14ac:dyDescent="0.25">
      <c r="E850" s="185">
        <f t="shared" si="21"/>
        <v>0</v>
      </c>
    </row>
    <row r="851" spans="5:5" x14ac:dyDescent="0.25">
      <c r="E851" s="185">
        <f t="shared" si="21"/>
        <v>0</v>
      </c>
    </row>
    <row r="852" spans="5:5" x14ac:dyDescent="0.25">
      <c r="E852" s="185">
        <f t="shared" si="21"/>
        <v>0</v>
      </c>
    </row>
    <row r="853" spans="5:5" x14ac:dyDescent="0.25">
      <c r="E853" s="185">
        <f t="shared" si="21"/>
        <v>0</v>
      </c>
    </row>
    <row r="854" spans="5:5" x14ac:dyDescent="0.25">
      <c r="E854" s="185">
        <f t="shared" si="21"/>
        <v>0</v>
      </c>
    </row>
    <row r="855" spans="5:5" x14ac:dyDescent="0.25">
      <c r="E855" s="185">
        <f t="shared" si="21"/>
        <v>0</v>
      </c>
    </row>
    <row r="856" spans="5:5" x14ac:dyDescent="0.25">
      <c r="E856" s="185">
        <f t="shared" si="21"/>
        <v>0</v>
      </c>
    </row>
    <row r="857" spans="5:5" x14ac:dyDescent="0.25">
      <c r="E857" s="185">
        <f t="shared" si="21"/>
        <v>0</v>
      </c>
    </row>
    <row r="858" spans="5:5" x14ac:dyDescent="0.25">
      <c r="E858" s="185">
        <f t="shared" si="21"/>
        <v>0</v>
      </c>
    </row>
    <row r="859" spans="5:5" x14ac:dyDescent="0.25">
      <c r="E859" s="185">
        <f t="shared" si="21"/>
        <v>0</v>
      </c>
    </row>
    <row r="860" spans="5:5" x14ac:dyDescent="0.25">
      <c r="E860" s="185">
        <f t="shared" si="21"/>
        <v>0</v>
      </c>
    </row>
    <row r="861" spans="5:5" x14ac:dyDescent="0.25">
      <c r="E861" s="185">
        <f t="shared" si="21"/>
        <v>0</v>
      </c>
    </row>
    <row r="862" spans="5:5" x14ac:dyDescent="0.25">
      <c r="E862" s="185">
        <f t="shared" si="21"/>
        <v>0</v>
      </c>
    </row>
    <row r="863" spans="5:5" x14ac:dyDescent="0.25">
      <c r="E863" s="185">
        <f t="shared" si="21"/>
        <v>0</v>
      </c>
    </row>
    <row r="864" spans="5:5" x14ac:dyDescent="0.25">
      <c r="E864" s="185">
        <f t="shared" si="21"/>
        <v>0</v>
      </c>
    </row>
    <row r="865" spans="5:5" x14ac:dyDescent="0.25">
      <c r="E865" s="185">
        <f t="shared" si="21"/>
        <v>0</v>
      </c>
    </row>
    <row r="866" spans="5:5" x14ac:dyDescent="0.25">
      <c r="E866" s="185">
        <f t="shared" si="21"/>
        <v>0</v>
      </c>
    </row>
    <row r="867" spans="5:5" x14ac:dyDescent="0.25">
      <c r="E867" s="185">
        <f t="shared" si="21"/>
        <v>0</v>
      </c>
    </row>
    <row r="868" spans="5:5" x14ac:dyDescent="0.25">
      <c r="E868" s="185">
        <f t="shared" si="21"/>
        <v>0</v>
      </c>
    </row>
    <row r="869" spans="5:5" x14ac:dyDescent="0.25">
      <c r="E869" s="185">
        <f t="shared" si="21"/>
        <v>0</v>
      </c>
    </row>
    <row r="870" spans="5:5" x14ac:dyDescent="0.25">
      <c r="E870" s="185">
        <f t="shared" si="21"/>
        <v>0</v>
      </c>
    </row>
    <row r="871" spans="5:5" x14ac:dyDescent="0.25">
      <c r="E871" s="185">
        <f t="shared" si="21"/>
        <v>0</v>
      </c>
    </row>
    <row r="872" spans="5:5" x14ac:dyDescent="0.25">
      <c r="E872" s="185">
        <f t="shared" si="21"/>
        <v>0</v>
      </c>
    </row>
    <row r="873" spans="5:5" x14ac:dyDescent="0.25">
      <c r="E873" s="185">
        <f t="shared" si="21"/>
        <v>0</v>
      </c>
    </row>
    <row r="874" spans="5:5" x14ac:dyDescent="0.25">
      <c r="E874" s="185">
        <f t="shared" si="21"/>
        <v>0</v>
      </c>
    </row>
    <row r="875" spans="5:5" x14ac:dyDescent="0.25">
      <c r="E875" s="185">
        <f t="shared" si="21"/>
        <v>0</v>
      </c>
    </row>
  </sheetData>
  <mergeCells count="22">
    <mergeCell ref="CA3:CB3"/>
    <mergeCell ref="B1:M1"/>
    <mergeCell ref="AZ1:BA1"/>
    <mergeCell ref="A2:B2"/>
    <mergeCell ref="C2:K2"/>
    <mergeCell ref="L2:AH2"/>
    <mergeCell ref="CQ3:CU3"/>
    <mergeCell ref="CD3:CG3"/>
    <mergeCell ref="CI2:CU2"/>
    <mergeCell ref="F3:S3"/>
    <mergeCell ref="U3:AG3"/>
    <mergeCell ref="AI3:AJ3"/>
    <mergeCell ref="AL3:AX3"/>
    <mergeCell ref="AZ3:BA3"/>
    <mergeCell ref="BE3:BF3"/>
    <mergeCell ref="BG3:BH3"/>
    <mergeCell ref="BJ3:BM3"/>
    <mergeCell ref="BO3:BP3"/>
    <mergeCell ref="BC2:CG2"/>
    <mergeCell ref="BQ3:BR3"/>
    <mergeCell ref="BT3:BW3"/>
    <mergeCell ref="BY3:BZ3"/>
  </mergeCells>
  <pageMargins left="0.75" right="0.75" top="1" bottom="1" header="0.5" footer="0.5"/>
  <pageSetup paperSize="9" scale="22" fitToHeight="10" orientation="landscape" horizontalDpi="4294967294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360"/>
  <sheetViews>
    <sheetView zoomScaleNormal="100" workbookViewId="0">
      <selection sqref="A1:P1"/>
    </sheetView>
  </sheetViews>
  <sheetFormatPr defaultRowHeight="13.2" x14ac:dyDescent="0.25"/>
  <cols>
    <col min="1" max="5" width="6.6640625" style="52" customWidth="1"/>
    <col min="6" max="6" width="20.44140625" style="51" customWidth="1"/>
    <col min="7" max="7" width="29.5546875" style="51" customWidth="1"/>
    <col min="8" max="12" width="5.6640625" style="52" customWidth="1"/>
    <col min="13" max="13" width="9.6640625" style="53" customWidth="1"/>
    <col min="14" max="14" width="5.6640625" style="52" customWidth="1"/>
    <col min="15" max="15" width="6.6640625" style="52" customWidth="1"/>
    <col min="16" max="16" width="9" style="53" customWidth="1"/>
    <col min="17" max="17" width="5.6640625" style="52" customWidth="1"/>
    <col min="18" max="19" width="9.6640625" style="51" customWidth="1"/>
    <col min="20" max="20" width="5.6640625" style="51" customWidth="1"/>
    <col min="21" max="21" width="9.6640625" style="51" customWidth="1"/>
    <col min="22" max="23" width="5.6640625" style="51" customWidth="1"/>
    <col min="24" max="25" width="9.6640625" style="51" customWidth="1"/>
    <col min="26" max="45" width="5.6640625" style="51" customWidth="1"/>
    <col min="46" max="46" width="5.6640625" style="158" customWidth="1"/>
    <col min="47" max="52" width="5.6640625" style="51" customWidth="1"/>
    <col min="53" max="54" width="14.6640625" style="51" customWidth="1"/>
  </cols>
  <sheetData>
    <row r="1" spans="1:54" s="122" customFormat="1" ht="30" customHeight="1" x14ac:dyDescent="0.25">
      <c r="A1" s="279" t="s">
        <v>30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</row>
    <row r="2" spans="1:54" s="28" customFormat="1" ht="24.9" customHeight="1" x14ac:dyDescent="0.25">
      <c r="A2" s="280" t="s">
        <v>152</v>
      </c>
      <c r="B2" s="280"/>
      <c r="C2" s="280"/>
      <c r="D2" s="280"/>
      <c r="E2" s="280"/>
      <c r="F2" s="280"/>
      <c r="G2" s="280" t="s">
        <v>153</v>
      </c>
      <c r="H2" s="280"/>
      <c r="I2" s="280"/>
      <c r="J2" s="280"/>
      <c r="K2" s="280"/>
      <c r="L2" s="280"/>
      <c r="M2" s="281" t="s">
        <v>154</v>
      </c>
      <c r="N2" s="281"/>
      <c r="O2" s="281"/>
      <c r="P2" s="281"/>
      <c r="Q2" s="281"/>
      <c r="R2" s="281"/>
      <c r="S2" s="281"/>
      <c r="T2" s="123" t="s">
        <v>602</v>
      </c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55"/>
      <c r="AU2" s="160"/>
      <c r="AV2" s="161"/>
      <c r="AW2" s="160"/>
      <c r="AX2" s="160"/>
      <c r="AY2" s="160"/>
      <c r="AZ2" s="160"/>
      <c r="BA2" s="160"/>
      <c r="BB2" s="160"/>
    </row>
    <row r="3" spans="1:54" s="124" customFormat="1" ht="20.100000000000001" customHeight="1" x14ac:dyDescent="0.25">
      <c r="A3" s="283" t="s">
        <v>139</v>
      </c>
      <c r="B3" s="283"/>
      <c r="C3" s="283"/>
      <c r="D3" s="283"/>
      <c r="E3" s="283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130"/>
      <c r="Q3" s="131"/>
      <c r="R3" s="283" t="s">
        <v>603</v>
      </c>
      <c r="S3" s="283"/>
      <c r="T3" s="283"/>
      <c r="U3" s="132" t="s">
        <v>150</v>
      </c>
      <c r="V3" s="132">
        <v>4</v>
      </c>
      <c r="W3" s="132">
        <v>5</v>
      </c>
      <c r="X3" s="285" t="s">
        <v>604</v>
      </c>
      <c r="Y3" s="285"/>
      <c r="Z3" s="285"/>
      <c r="AA3" s="285"/>
      <c r="AB3" s="285"/>
      <c r="AC3" s="285"/>
      <c r="AD3" s="285"/>
      <c r="AE3" s="285"/>
      <c r="AF3" s="285"/>
      <c r="AG3" s="285"/>
    </row>
    <row r="4" spans="1:54" s="124" customFormat="1" ht="20.100000000000001" customHeight="1" x14ac:dyDescent="0.25">
      <c r="A4" s="131"/>
      <c r="B4" s="131"/>
      <c r="C4" s="131"/>
      <c r="D4" s="131"/>
      <c r="E4" s="131"/>
      <c r="F4" s="136"/>
      <c r="G4" s="136"/>
      <c r="H4" s="131"/>
      <c r="I4" s="131"/>
      <c r="J4" s="131"/>
      <c r="K4" s="131"/>
      <c r="L4" s="131"/>
      <c r="M4" s="130"/>
      <c r="N4" s="131"/>
      <c r="O4" s="131"/>
      <c r="P4" s="130"/>
      <c r="Q4" s="131"/>
      <c r="R4" s="132"/>
      <c r="S4" s="132"/>
      <c r="T4" s="132"/>
      <c r="U4" s="132" t="s">
        <v>10</v>
      </c>
      <c r="V4" s="132">
        <v>3</v>
      </c>
      <c r="W4" s="132">
        <v>4</v>
      </c>
      <c r="X4" s="132" t="s">
        <v>607</v>
      </c>
      <c r="Y4" s="132"/>
      <c r="Z4" s="282" t="s">
        <v>606</v>
      </c>
      <c r="AA4" s="282"/>
      <c r="AB4" s="282"/>
      <c r="AC4" s="282"/>
      <c r="AD4" s="282"/>
      <c r="AE4" s="282"/>
      <c r="AF4" s="129" t="s">
        <v>605</v>
      </c>
      <c r="AG4" s="129" t="s">
        <v>605</v>
      </c>
      <c r="AH4" s="129" t="s">
        <v>605</v>
      </c>
      <c r="AI4" s="129" t="s">
        <v>605</v>
      </c>
      <c r="AJ4" s="129" t="s">
        <v>605</v>
      </c>
      <c r="AK4" s="129" t="s">
        <v>605</v>
      </c>
      <c r="AL4" s="129" t="s">
        <v>605</v>
      </c>
      <c r="AM4" s="129" t="s">
        <v>605</v>
      </c>
      <c r="AN4" s="129"/>
      <c r="AO4" s="129"/>
      <c r="AP4" s="129"/>
      <c r="AQ4" s="129"/>
      <c r="AR4" s="129"/>
      <c r="AS4" s="129"/>
      <c r="AT4" s="156"/>
    </row>
    <row r="5" spans="1:54" s="121" customFormat="1" ht="88.5" customHeight="1" x14ac:dyDescent="0.25">
      <c r="A5" s="133" t="s">
        <v>23</v>
      </c>
      <c r="B5" s="133" t="s">
        <v>24</v>
      </c>
      <c r="C5" s="133" t="s">
        <v>25</v>
      </c>
      <c r="D5" s="133" t="s">
        <v>26</v>
      </c>
      <c r="E5" s="133" t="s">
        <v>27</v>
      </c>
      <c r="F5" s="133" t="s">
        <v>28</v>
      </c>
      <c r="G5" s="133" t="s">
        <v>29</v>
      </c>
      <c r="H5" s="134" t="s">
        <v>38</v>
      </c>
      <c r="I5" s="134" t="s">
        <v>31</v>
      </c>
      <c r="J5" s="134" t="s">
        <v>32</v>
      </c>
      <c r="K5" s="133" t="s">
        <v>2</v>
      </c>
      <c r="L5" s="134" t="s">
        <v>93</v>
      </c>
      <c r="M5" s="135" t="s">
        <v>111</v>
      </c>
      <c r="N5" s="134" t="s">
        <v>90</v>
      </c>
      <c r="O5" s="134" t="s">
        <v>89</v>
      </c>
      <c r="P5" s="135" t="s">
        <v>92</v>
      </c>
      <c r="Q5" s="134" t="s">
        <v>91</v>
      </c>
      <c r="R5" s="135" t="s">
        <v>95</v>
      </c>
      <c r="S5" s="135" t="s">
        <v>94</v>
      </c>
      <c r="T5" s="135" t="s">
        <v>112</v>
      </c>
      <c r="U5" s="134" t="s">
        <v>54</v>
      </c>
      <c r="V5" s="135" t="s">
        <v>55</v>
      </c>
      <c r="W5" s="135" t="s">
        <v>56</v>
      </c>
      <c r="X5" s="135" t="s">
        <v>53</v>
      </c>
      <c r="Y5" s="135" t="s">
        <v>83</v>
      </c>
      <c r="Z5" s="134" t="s">
        <v>84</v>
      </c>
      <c r="AA5" s="135" t="s">
        <v>85</v>
      </c>
      <c r="AB5" s="135" t="s">
        <v>86</v>
      </c>
      <c r="AC5" s="135" t="s">
        <v>87</v>
      </c>
      <c r="AD5" s="134" t="s">
        <v>98</v>
      </c>
      <c r="AE5" s="134" t="s">
        <v>97</v>
      </c>
      <c r="AF5" s="128" t="s">
        <v>96</v>
      </c>
      <c r="AG5" s="128" t="s">
        <v>88</v>
      </c>
      <c r="AH5" s="128" t="s">
        <v>104</v>
      </c>
      <c r="AI5" s="128" t="s">
        <v>105</v>
      </c>
      <c r="AJ5" s="128" t="s">
        <v>106</v>
      </c>
      <c r="AK5" s="128" t="s">
        <v>108</v>
      </c>
      <c r="AL5" s="128" t="s">
        <v>113</v>
      </c>
      <c r="AM5" s="128" t="s">
        <v>114</v>
      </c>
      <c r="AN5" s="128" t="s">
        <v>115</v>
      </c>
      <c r="AO5" s="128" t="s">
        <v>122</v>
      </c>
      <c r="AP5" s="128" t="s">
        <v>121</v>
      </c>
      <c r="AQ5" s="128" t="s">
        <v>135</v>
      </c>
      <c r="AR5" s="128" t="s">
        <v>123</v>
      </c>
      <c r="AS5" s="128" t="s">
        <v>124</v>
      </c>
      <c r="AT5" s="157" t="s">
        <v>128</v>
      </c>
      <c r="AU5" s="159" t="s">
        <v>129</v>
      </c>
      <c r="AV5" s="159" t="s">
        <v>130</v>
      </c>
      <c r="AW5" s="159" t="s">
        <v>131</v>
      </c>
      <c r="AX5" s="159" t="s">
        <v>132</v>
      </c>
      <c r="AY5" s="159" t="s">
        <v>133</v>
      </c>
      <c r="AZ5" s="159" t="s">
        <v>134</v>
      </c>
      <c r="BA5" s="162" t="s">
        <v>136</v>
      </c>
      <c r="BB5" s="162" t="s">
        <v>150</v>
      </c>
    </row>
    <row r="6" spans="1:54" x14ac:dyDescent="0.25">
      <c r="A6" s="52" t="s">
        <v>140</v>
      </c>
      <c r="B6" s="332" t="s">
        <v>608</v>
      </c>
      <c r="C6" s="52" t="s">
        <v>486</v>
      </c>
      <c r="E6" s="52" t="s">
        <v>487</v>
      </c>
      <c r="F6" s="51" t="s">
        <v>609</v>
      </c>
      <c r="G6" s="51" t="s">
        <v>610</v>
      </c>
      <c r="H6" s="52" t="s">
        <v>505</v>
      </c>
      <c r="I6" s="52" t="s">
        <v>611</v>
      </c>
      <c r="J6" s="52" t="s">
        <v>611</v>
      </c>
      <c r="K6" s="52" t="s">
        <v>605</v>
      </c>
      <c r="L6" s="52" t="s">
        <v>605</v>
      </c>
      <c r="N6" s="52" t="s">
        <v>611</v>
      </c>
      <c r="O6" s="52" t="s">
        <v>612</v>
      </c>
      <c r="Q6" s="52" t="s">
        <v>522</v>
      </c>
      <c r="T6" s="51" t="s">
        <v>605</v>
      </c>
      <c r="U6" s="51" t="s">
        <v>613</v>
      </c>
      <c r="V6" s="51" t="s">
        <v>605</v>
      </c>
      <c r="W6" s="51" t="s">
        <v>605</v>
      </c>
      <c r="Y6" s="53" t="s">
        <v>614</v>
      </c>
      <c r="Z6" s="52" t="s">
        <v>611</v>
      </c>
      <c r="AA6" s="51" t="s">
        <v>611</v>
      </c>
      <c r="AB6" s="51" t="s">
        <v>611</v>
      </c>
      <c r="AC6" s="51" t="s">
        <v>611</v>
      </c>
      <c r="AD6" s="51" t="s">
        <v>611</v>
      </c>
      <c r="AE6" s="51" t="s">
        <v>611</v>
      </c>
      <c r="AF6" s="51" t="s">
        <v>605</v>
      </c>
      <c r="AG6" s="51" t="s">
        <v>510</v>
      </c>
      <c r="AI6" s="51" t="s">
        <v>605</v>
      </c>
      <c r="AJ6" s="51" t="s">
        <v>605</v>
      </c>
      <c r="AK6" s="51" t="s">
        <v>605</v>
      </c>
      <c r="AL6" s="51" t="s">
        <v>119</v>
      </c>
      <c r="AM6" s="51" t="s">
        <v>611</v>
      </c>
      <c r="AN6" s="51" t="s">
        <v>605</v>
      </c>
      <c r="AO6" s="51" t="s">
        <v>615</v>
      </c>
      <c r="AP6" s="51" t="s">
        <v>504</v>
      </c>
      <c r="AQ6" s="51" t="s">
        <v>605</v>
      </c>
      <c r="AT6" s="158" t="s">
        <v>605</v>
      </c>
      <c r="AU6" s="51" t="s">
        <v>605</v>
      </c>
      <c r="AW6" s="51" t="s">
        <v>605</v>
      </c>
      <c r="AX6" s="51" t="s">
        <v>522</v>
      </c>
      <c r="AY6" s="51" t="s">
        <v>522</v>
      </c>
      <c r="AZ6" s="51" t="s">
        <v>522</v>
      </c>
      <c r="BA6" s="51" t="s">
        <v>616</v>
      </c>
      <c r="BB6" s="51" t="s">
        <v>140</v>
      </c>
    </row>
    <row r="7" spans="1:54" x14ac:dyDescent="0.25">
      <c r="A7" s="52" t="s">
        <v>140</v>
      </c>
      <c r="B7" s="332" t="s">
        <v>617</v>
      </c>
      <c r="C7" s="52" t="s">
        <v>486</v>
      </c>
      <c r="E7" s="52" t="s">
        <v>490</v>
      </c>
      <c r="F7" s="51" t="s">
        <v>575</v>
      </c>
      <c r="G7" s="51" t="s">
        <v>529</v>
      </c>
      <c r="H7" s="52" t="s">
        <v>505</v>
      </c>
      <c r="I7" s="52" t="s">
        <v>611</v>
      </c>
      <c r="J7" s="52" t="s">
        <v>611</v>
      </c>
      <c r="K7" s="52" t="s">
        <v>605</v>
      </c>
      <c r="L7" s="52" t="s">
        <v>605</v>
      </c>
      <c r="N7" s="52" t="s">
        <v>611</v>
      </c>
      <c r="O7" s="52" t="s">
        <v>612</v>
      </c>
      <c r="Q7" s="52" t="s">
        <v>522</v>
      </c>
      <c r="T7" s="51" t="s">
        <v>605</v>
      </c>
      <c r="U7" s="51" t="s">
        <v>613</v>
      </c>
      <c r="V7" s="51" t="s">
        <v>605</v>
      </c>
      <c r="W7" s="51" t="s">
        <v>605</v>
      </c>
      <c r="Y7" s="53" t="s">
        <v>614</v>
      </c>
      <c r="Z7" s="52" t="s">
        <v>611</v>
      </c>
      <c r="AA7" s="51" t="s">
        <v>611</v>
      </c>
      <c r="AB7" s="51" t="s">
        <v>611</v>
      </c>
      <c r="AC7" s="51" t="s">
        <v>611</v>
      </c>
      <c r="AD7" s="51" t="s">
        <v>611</v>
      </c>
      <c r="AE7" s="51" t="s">
        <v>611</v>
      </c>
      <c r="AF7" s="51" t="s">
        <v>605</v>
      </c>
      <c r="AG7" s="51" t="s">
        <v>510</v>
      </c>
      <c r="AI7" s="51" t="s">
        <v>605</v>
      </c>
      <c r="AJ7" s="51" t="s">
        <v>605</v>
      </c>
      <c r="AK7" s="51" t="s">
        <v>605</v>
      </c>
      <c r="AL7" s="51" t="s">
        <v>119</v>
      </c>
      <c r="AM7" s="51" t="s">
        <v>611</v>
      </c>
      <c r="AN7" s="51" t="s">
        <v>605</v>
      </c>
      <c r="AO7" s="51" t="s">
        <v>615</v>
      </c>
      <c r="AP7" s="51" t="s">
        <v>504</v>
      </c>
      <c r="AQ7" s="51" t="s">
        <v>605</v>
      </c>
      <c r="AT7" s="158" t="s">
        <v>605</v>
      </c>
      <c r="AU7" s="51" t="s">
        <v>605</v>
      </c>
      <c r="AW7" s="51" t="s">
        <v>605</v>
      </c>
      <c r="AX7" s="51" t="s">
        <v>522</v>
      </c>
      <c r="AY7" s="51" t="s">
        <v>522</v>
      </c>
      <c r="AZ7" s="51" t="s">
        <v>522</v>
      </c>
      <c r="BA7" s="51" t="s">
        <v>616</v>
      </c>
      <c r="BB7" s="51" t="s">
        <v>140</v>
      </c>
    </row>
    <row r="8" spans="1:54" x14ac:dyDescent="0.25">
      <c r="A8" s="52" t="s">
        <v>140</v>
      </c>
      <c r="B8" s="332" t="s">
        <v>618</v>
      </c>
      <c r="C8" s="52" t="s">
        <v>486</v>
      </c>
      <c r="E8" s="52" t="s">
        <v>491</v>
      </c>
      <c r="F8" s="51" t="s">
        <v>619</v>
      </c>
      <c r="G8" s="51" t="s">
        <v>620</v>
      </c>
      <c r="H8" s="52" t="s">
        <v>505</v>
      </c>
      <c r="I8" s="52" t="s">
        <v>611</v>
      </c>
      <c r="J8" s="52" t="s">
        <v>611</v>
      </c>
      <c r="K8" s="52" t="s">
        <v>605</v>
      </c>
      <c r="L8" s="52" t="s">
        <v>605</v>
      </c>
      <c r="N8" s="52" t="s">
        <v>611</v>
      </c>
      <c r="O8" s="52" t="s">
        <v>612</v>
      </c>
      <c r="Q8" s="52" t="s">
        <v>522</v>
      </c>
      <c r="T8" s="51" t="s">
        <v>605</v>
      </c>
      <c r="U8" s="51" t="s">
        <v>613</v>
      </c>
      <c r="V8" s="51" t="s">
        <v>605</v>
      </c>
      <c r="W8" s="51" t="s">
        <v>605</v>
      </c>
      <c r="Y8" s="53" t="s">
        <v>614</v>
      </c>
      <c r="Z8" s="52" t="s">
        <v>611</v>
      </c>
      <c r="AA8" s="51" t="s">
        <v>611</v>
      </c>
      <c r="AB8" s="51" t="s">
        <v>611</v>
      </c>
      <c r="AC8" s="51" t="s">
        <v>611</v>
      </c>
      <c r="AD8" s="51" t="s">
        <v>611</v>
      </c>
      <c r="AE8" s="51" t="s">
        <v>611</v>
      </c>
      <c r="AF8" s="51" t="s">
        <v>605</v>
      </c>
      <c r="AG8" s="51" t="s">
        <v>510</v>
      </c>
      <c r="AI8" s="51" t="s">
        <v>605</v>
      </c>
      <c r="AJ8" s="51" t="s">
        <v>605</v>
      </c>
      <c r="AK8" s="51" t="s">
        <v>605</v>
      </c>
      <c r="AL8" s="51" t="s">
        <v>119</v>
      </c>
      <c r="AM8" s="51" t="s">
        <v>611</v>
      </c>
      <c r="AN8" s="51" t="s">
        <v>605</v>
      </c>
      <c r="AO8" s="51" t="s">
        <v>615</v>
      </c>
      <c r="AP8" s="51" t="s">
        <v>504</v>
      </c>
      <c r="AQ8" s="51" t="s">
        <v>605</v>
      </c>
      <c r="AT8" s="158" t="s">
        <v>605</v>
      </c>
      <c r="AU8" s="51" t="s">
        <v>605</v>
      </c>
      <c r="AW8" s="51" t="s">
        <v>605</v>
      </c>
      <c r="AX8" s="51" t="s">
        <v>522</v>
      </c>
      <c r="AY8" s="51" t="s">
        <v>522</v>
      </c>
      <c r="AZ8" s="51" t="s">
        <v>522</v>
      </c>
      <c r="BA8" s="51" t="s">
        <v>616</v>
      </c>
      <c r="BB8" s="51" t="s">
        <v>140</v>
      </c>
    </row>
    <row r="9" spans="1:54" x14ac:dyDescent="0.25">
      <c r="A9" s="52" t="s">
        <v>140</v>
      </c>
      <c r="B9" s="332" t="s">
        <v>621</v>
      </c>
      <c r="C9" s="52" t="s">
        <v>492</v>
      </c>
      <c r="E9" s="52" t="s">
        <v>490</v>
      </c>
      <c r="F9" s="51" t="s">
        <v>622</v>
      </c>
      <c r="G9" s="51" t="s">
        <v>623</v>
      </c>
      <c r="H9" s="52" t="s">
        <v>505</v>
      </c>
      <c r="I9" s="52" t="s">
        <v>611</v>
      </c>
      <c r="J9" s="52" t="s">
        <v>611</v>
      </c>
      <c r="K9" s="52" t="s">
        <v>605</v>
      </c>
      <c r="L9" s="52" t="s">
        <v>605</v>
      </c>
      <c r="N9" s="52" t="s">
        <v>611</v>
      </c>
      <c r="O9" s="52" t="s">
        <v>612</v>
      </c>
      <c r="Q9" s="52" t="s">
        <v>522</v>
      </c>
      <c r="T9" s="51" t="s">
        <v>605</v>
      </c>
      <c r="U9" s="51" t="s">
        <v>613</v>
      </c>
      <c r="V9" s="51" t="s">
        <v>605</v>
      </c>
      <c r="W9" s="51" t="s">
        <v>605</v>
      </c>
      <c r="Y9" s="53" t="s">
        <v>614</v>
      </c>
      <c r="Z9" s="52" t="s">
        <v>611</v>
      </c>
      <c r="AA9" s="51" t="s">
        <v>611</v>
      </c>
      <c r="AB9" s="51" t="s">
        <v>611</v>
      </c>
      <c r="AC9" s="51" t="s">
        <v>611</v>
      </c>
      <c r="AD9" s="51" t="s">
        <v>611</v>
      </c>
      <c r="AE9" s="51" t="s">
        <v>611</v>
      </c>
      <c r="AF9" s="51" t="s">
        <v>605</v>
      </c>
      <c r="AG9" s="51" t="s">
        <v>510</v>
      </c>
      <c r="AI9" s="51" t="s">
        <v>605</v>
      </c>
      <c r="AJ9" s="51" t="s">
        <v>605</v>
      </c>
      <c r="AK9" s="51" t="s">
        <v>605</v>
      </c>
      <c r="AL9" s="51" t="s">
        <v>119</v>
      </c>
      <c r="AM9" s="51" t="s">
        <v>611</v>
      </c>
      <c r="AN9" s="51" t="s">
        <v>605</v>
      </c>
      <c r="AO9" s="51" t="s">
        <v>615</v>
      </c>
      <c r="AP9" s="51" t="s">
        <v>504</v>
      </c>
      <c r="AQ9" s="51" t="s">
        <v>605</v>
      </c>
      <c r="AT9" s="158" t="s">
        <v>605</v>
      </c>
      <c r="AU9" s="51" t="s">
        <v>605</v>
      </c>
      <c r="AW9" s="51" t="s">
        <v>605</v>
      </c>
      <c r="AX9" s="51" t="s">
        <v>522</v>
      </c>
      <c r="AY9" s="51" t="s">
        <v>522</v>
      </c>
      <c r="AZ9" s="51" t="s">
        <v>522</v>
      </c>
      <c r="BA9" s="51" t="s">
        <v>616</v>
      </c>
      <c r="BB9" s="51" t="s">
        <v>140</v>
      </c>
    </row>
    <row r="10" spans="1:54" x14ac:dyDescent="0.25">
      <c r="A10" s="52" t="s">
        <v>140</v>
      </c>
      <c r="B10" s="332" t="s">
        <v>624</v>
      </c>
      <c r="C10" s="52" t="s">
        <v>492</v>
      </c>
      <c r="E10" s="52" t="s">
        <v>491</v>
      </c>
      <c r="F10" s="51" t="s">
        <v>625</v>
      </c>
      <c r="G10" s="51" t="s">
        <v>626</v>
      </c>
      <c r="H10" s="52" t="s">
        <v>505</v>
      </c>
      <c r="I10" s="52" t="s">
        <v>611</v>
      </c>
      <c r="J10" s="52" t="s">
        <v>611</v>
      </c>
      <c r="K10" s="52" t="s">
        <v>605</v>
      </c>
      <c r="L10" s="52" t="s">
        <v>605</v>
      </c>
      <c r="N10" s="52" t="s">
        <v>611</v>
      </c>
      <c r="O10" s="52" t="s">
        <v>612</v>
      </c>
      <c r="Q10" s="52" t="s">
        <v>522</v>
      </c>
      <c r="T10" s="51" t="s">
        <v>605</v>
      </c>
      <c r="U10" s="51" t="s">
        <v>613</v>
      </c>
      <c r="V10" s="51" t="s">
        <v>605</v>
      </c>
      <c r="W10" s="51" t="s">
        <v>605</v>
      </c>
      <c r="Y10" s="53" t="s">
        <v>614</v>
      </c>
      <c r="Z10" s="52" t="s">
        <v>611</v>
      </c>
      <c r="AA10" s="51" t="s">
        <v>611</v>
      </c>
      <c r="AB10" s="51" t="s">
        <v>611</v>
      </c>
      <c r="AC10" s="51" t="s">
        <v>611</v>
      </c>
      <c r="AD10" s="51" t="s">
        <v>611</v>
      </c>
      <c r="AE10" s="51" t="s">
        <v>611</v>
      </c>
      <c r="AF10" s="51" t="s">
        <v>605</v>
      </c>
      <c r="AG10" s="51" t="s">
        <v>510</v>
      </c>
      <c r="AI10" s="51" t="s">
        <v>605</v>
      </c>
      <c r="AJ10" s="51" t="s">
        <v>605</v>
      </c>
      <c r="AK10" s="51" t="s">
        <v>605</v>
      </c>
      <c r="AL10" s="51" t="s">
        <v>119</v>
      </c>
      <c r="AM10" s="51" t="s">
        <v>611</v>
      </c>
      <c r="AN10" s="51" t="s">
        <v>605</v>
      </c>
      <c r="AO10" s="51" t="s">
        <v>615</v>
      </c>
      <c r="AP10" s="51" t="s">
        <v>504</v>
      </c>
      <c r="AQ10" s="51" t="s">
        <v>605</v>
      </c>
      <c r="AT10" s="158" t="s">
        <v>605</v>
      </c>
      <c r="AU10" s="51" t="s">
        <v>605</v>
      </c>
      <c r="AW10" s="51" t="s">
        <v>605</v>
      </c>
      <c r="AX10" s="51" t="s">
        <v>522</v>
      </c>
      <c r="AY10" s="51" t="s">
        <v>522</v>
      </c>
      <c r="AZ10" s="51" t="s">
        <v>522</v>
      </c>
      <c r="BA10" s="51" t="s">
        <v>616</v>
      </c>
      <c r="BB10" s="51" t="s">
        <v>140</v>
      </c>
    </row>
    <row r="11" spans="1:54" x14ac:dyDescent="0.25">
      <c r="A11" s="52" t="s">
        <v>140</v>
      </c>
      <c r="B11" s="332" t="s">
        <v>627</v>
      </c>
      <c r="C11" s="52" t="s">
        <v>591</v>
      </c>
      <c r="E11" s="52" t="s">
        <v>487</v>
      </c>
      <c r="F11" s="51" t="s">
        <v>628</v>
      </c>
      <c r="G11" s="51" t="s">
        <v>629</v>
      </c>
      <c r="H11" s="52" t="s">
        <v>505</v>
      </c>
      <c r="I11" s="52" t="s">
        <v>611</v>
      </c>
      <c r="J11" s="52" t="s">
        <v>611</v>
      </c>
      <c r="K11" s="52" t="s">
        <v>605</v>
      </c>
      <c r="L11" s="52" t="s">
        <v>605</v>
      </c>
      <c r="N11" s="52" t="s">
        <v>611</v>
      </c>
      <c r="O11" s="52" t="s">
        <v>612</v>
      </c>
      <c r="Q11" s="52" t="s">
        <v>522</v>
      </c>
      <c r="T11" s="51" t="s">
        <v>605</v>
      </c>
      <c r="U11" s="51" t="s">
        <v>613</v>
      </c>
      <c r="V11" s="51" t="s">
        <v>605</v>
      </c>
      <c r="W11" s="51" t="s">
        <v>605</v>
      </c>
      <c r="Y11" s="53" t="s">
        <v>614</v>
      </c>
      <c r="Z11" s="52" t="s">
        <v>611</v>
      </c>
      <c r="AA11" s="51" t="s">
        <v>611</v>
      </c>
      <c r="AB11" s="51" t="s">
        <v>611</v>
      </c>
      <c r="AC11" s="51" t="s">
        <v>611</v>
      </c>
      <c r="AD11" s="51" t="s">
        <v>611</v>
      </c>
      <c r="AE11" s="51" t="s">
        <v>611</v>
      </c>
      <c r="AF11" s="51" t="s">
        <v>605</v>
      </c>
      <c r="AG11" s="51" t="s">
        <v>510</v>
      </c>
      <c r="AI11" s="51" t="s">
        <v>605</v>
      </c>
      <c r="AJ11" s="51" t="s">
        <v>605</v>
      </c>
      <c r="AK11" s="51" t="s">
        <v>605</v>
      </c>
      <c r="AL11" s="51" t="s">
        <v>119</v>
      </c>
      <c r="AM11" s="51" t="s">
        <v>611</v>
      </c>
      <c r="AN11" s="51" t="s">
        <v>605</v>
      </c>
      <c r="AO11" s="51" t="s">
        <v>615</v>
      </c>
      <c r="AP11" s="51" t="s">
        <v>504</v>
      </c>
      <c r="AQ11" s="51" t="s">
        <v>605</v>
      </c>
      <c r="AT11" s="158" t="s">
        <v>605</v>
      </c>
      <c r="AU11" s="51" t="s">
        <v>605</v>
      </c>
      <c r="AW11" s="51" t="s">
        <v>605</v>
      </c>
      <c r="AX11" s="51" t="s">
        <v>522</v>
      </c>
      <c r="AY11" s="51" t="s">
        <v>522</v>
      </c>
      <c r="AZ11" s="51" t="s">
        <v>522</v>
      </c>
      <c r="BA11" s="51" t="s">
        <v>616</v>
      </c>
      <c r="BB11" s="51" t="s">
        <v>140</v>
      </c>
    </row>
    <row r="12" spans="1:54" x14ac:dyDescent="0.25">
      <c r="A12" s="52" t="s">
        <v>140</v>
      </c>
      <c r="B12" s="332" t="s">
        <v>630</v>
      </c>
      <c r="C12" s="52" t="s">
        <v>481</v>
      </c>
      <c r="E12" s="52" t="s">
        <v>490</v>
      </c>
      <c r="F12" s="51" t="s">
        <v>631</v>
      </c>
      <c r="G12" s="51" t="s">
        <v>632</v>
      </c>
      <c r="H12" s="52" t="s">
        <v>505</v>
      </c>
      <c r="I12" s="52" t="s">
        <v>611</v>
      </c>
      <c r="J12" s="52" t="s">
        <v>611</v>
      </c>
      <c r="K12" s="52" t="s">
        <v>605</v>
      </c>
      <c r="L12" s="52" t="s">
        <v>605</v>
      </c>
      <c r="N12" s="52" t="s">
        <v>611</v>
      </c>
      <c r="O12" s="52" t="s">
        <v>612</v>
      </c>
      <c r="Q12" s="52" t="s">
        <v>522</v>
      </c>
      <c r="T12" s="51" t="s">
        <v>605</v>
      </c>
      <c r="U12" s="51" t="s">
        <v>613</v>
      </c>
      <c r="V12" s="51" t="s">
        <v>605</v>
      </c>
      <c r="W12" s="51" t="s">
        <v>605</v>
      </c>
      <c r="Y12" s="53" t="s">
        <v>614</v>
      </c>
      <c r="Z12" s="52" t="s">
        <v>611</v>
      </c>
      <c r="AA12" s="51" t="s">
        <v>611</v>
      </c>
      <c r="AB12" s="51" t="s">
        <v>611</v>
      </c>
      <c r="AC12" s="51" t="s">
        <v>611</v>
      </c>
      <c r="AD12" s="51" t="s">
        <v>611</v>
      </c>
      <c r="AE12" s="51" t="s">
        <v>611</v>
      </c>
      <c r="AF12" s="51" t="s">
        <v>605</v>
      </c>
      <c r="AG12" s="51" t="s">
        <v>510</v>
      </c>
      <c r="AI12" s="51" t="s">
        <v>605</v>
      </c>
      <c r="AJ12" s="51" t="s">
        <v>605</v>
      </c>
      <c r="AK12" s="51" t="s">
        <v>605</v>
      </c>
      <c r="AL12" s="51" t="s">
        <v>119</v>
      </c>
      <c r="AM12" s="51" t="s">
        <v>611</v>
      </c>
      <c r="AN12" s="51" t="s">
        <v>605</v>
      </c>
      <c r="AO12" s="51" t="s">
        <v>615</v>
      </c>
      <c r="AP12" s="51" t="s">
        <v>504</v>
      </c>
      <c r="AQ12" s="51" t="s">
        <v>605</v>
      </c>
      <c r="AT12" s="158" t="s">
        <v>605</v>
      </c>
      <c r="AU12" s="51" t="s">
        <v>605</v>
      </c>
      <c r="AW12" s="51" t="s">
        <v>605</v>
      </c>
      <c r="AX12" s="51" t="s">
        <v>522</v>
      </c>
      <c r="AY12" s="51" t="s">
        <v>522</v>
      </c>
      <c r="AZ12" s="51" t="s">
        <v>522</v>
      </c>
      <c r="BA12" s="51" t="s">
        <v>633</v>
      </c>
      <c r="BB12" s="51" t="s">
        <v>140</v>
      </c>
    </row>
    <row r="13" spans="1:54" x14ac:dyDescent="0.25">
      <c r="A13" s="52" t="s">
        <v>140</v>
      </c>
      <c r="B13" s="332" t="s">
        <v>634</v>
      </c>
      <c r="C13" s="52" t="s">
        <v>481</v>
      </c>
      <c r="E13" s="52" t="s">
        <v>491</v>
      </c>
      <c r="F13" s="51" t="s">
        <v>635</v>
      </c>
      <c r="G13" s="51" t="s">
        <v>636</v>
      </c>
      <c r="H13" s="52" t="s">
        <v>127</v>
      </c>
      <c r="I13" s="52" t="s">
        <v>611</v>
      </c>
      <c r="J13" s="52" t="s">
        <v>611</v>
      </c>
      <c r="K13" s="52" t="s">
        <v>605</v>
      </c>
      <c r="L13" s="52" t="s">
        <v>605</v>
      </c>
      <c r="N13" s="52" t="s">
        <v>611</v>
      </c>
      <c r="O13" s="52" t="s">
        <v>612</v>
      </c>
      <c r="Q13" s="52" t="s">
        <v>522</v>
      </c>
      <c r="T13" s="51" t="s">
        <v>605</v>
      </c>
      <c r="U13" s="51" t="s">
        <v>613</v>
      </c>
      <c r="V13" s="51" t="s">
        <v>605</v>
      </c>
      <c r="W13" s="51" t="s">
        <v>605</v>
      </c>
      <c r="Y13" s="53" t="s">
        <v>614</v>
      </c>
      <c r="Z13" s="52" t="s">
        <v>611</v>
      </c>
      <c r="AA13" s="51" t="s">
        <v>611</v>
      </c>
      <c r="AB13" s="51" t="s">
        <v>611</v>
      </c>
      <c r="AC13" s="51" t="s">
        <v>611</v>
      </c>
      <c r="AD13" s="51" t="s">
        <v>611</v>
      </c>
      <c r="AE13" s="51" t="s">
        <v>611</v>
      </c>
      <c r="AF13" s="51" t="s">
        <v>605</v>
      </c>
      <c r="AG13" s="51" t="s">
        <v>510</v>
      </c>
      <c r="AI13" s="51" t="s">
        <v>605</v>
      </c>
      <c r="AJ13" s="51" t="s">
        <v>605</v>
      </c>
      <c r="AK13" s="51" t="s">
        <v>605</v>
      </c>
      <c r="AL13" s="51" t="s">
        <v>119</v>
      </c>
      <c r="AM13" s="51" t="s">
        <v>611</v>
      </c>
      <c r="AN13" s="51" t="s">
        <v>605</v>
      </c>
      <c r="AO13" s="51" t="s">
        <v>615</v>
      </c>
      <c r="AP13" s="51" t="s">
        <v>504</v>
      </c>
      <c r="AQ13" s="51" t="s">
        <v>605</v>
      </c>
      <c r="AT13" s="158" t="s">
        <v>605</v>
      </c>
      <c r="AU13" s="51" t="s">
        <v>605</v>
      </c>
      <c r="AW13" s="51" t="s">
        <v>605</v>
      </c>
      <c r="AX13" s="51" t="s">
        <v>522</v>
      </c>
      <c r="AY13" s="51" t="s">
        <v>522</v>
      </c>
      <c r="AZ13" s="51" t="s">
        <v>522</v>
      </c>
      <c r="BB13" s="51" t="s">
        <v>140</v>
      </c>
    </row>
    <row r="14" spans="1:54" x14ac:dyDescent="0.25">
      <c r="A14" s="52" t="s">
        <v>140</v>
      </c>
      <c r="B14" s="332" t="s">
        <v>637</v>
      </c>
      <c r="C14" s="52" t="s">
        <v>481</v>
      </c>
      <c r="E14" s="52" t="s">
        <v>478</v>
      </c>
      <c r="F14" s="51" t="s">
        <v>638</v>
      </c>
      <c r="G14" s="51" t="s">
        <v>639</v>
      </c>
      <c r="H14" s="52" t="s">
        <v>127</v>
      </c>
      <c r="I14" s="52" t="s">
        <v>611</v>
      </c>
      <c r="J14" s="52" t="s">
        <v>611</v>
      </c>
      <c r="K14" s="52" t="s">
        <v>605</v>
      </c>
      <c r="L14" s="52" t="s">
        <v>605</v>
      </c>
      <c r="N14" s="52" t="s">
        <v>605</v>
      </c>
      <c r="O14" s="52" t="s">
        <v>612</v>
      </c>
      <c r="Q14" s="52" t="s">
        <v>522</v>
      </c>
      <c r="T14" s="51" t="s">
        <v>605</v>
      </c>
      <c r="U14" s="51" t="s">
        <v>613</v>
      </c>
      <c r="V14" s="51" t="s">
        <v>605</v>
      </c>
      <c r="W14" s="51" t="s">
        <v>605</v>
      </c>
      <c r="Y14" s="53" t="s">
        <v>614</v>
      </c>
      <c r="Z14" s="52" t="s">
        <v>611</v>
      </c>
      <c r="AA14" s="51" t="s">
        <v>611</v>
      </c>
      <c r="AB14" s="51" t="s">
        <v>611</v>
      </c>
      <c r="AC14" s="51" t="s">
        <v>611</v>
      </c>
      <c r="AD14" s="51" t="s">
        <v>611</v>
      </c>
      <c r="AE14" s="51" t="s">
        <v>611</v>
      </c>
      <c r="AF14" s="51" t="s">
        <v>605</v>
      </c>
      <c r="AG14" s="51" t="s">
        <v>510</v>
      </c>
      <c r="AI14" s="51" t="s">
        <v>605</v>
      </c>
      <c r="AJ14" s="51" t="s">
        <v>605</v>
      </c>
      <c r="AK14" s="51" t="s">
        <v>605</v>
      </c>
      <c r="AL14" s="51" t="s">
        <v>119</v>
      </c>
      <c r="AM14" s="51" t="s">
        <v>611</v>
      </c>
      <c r="AN14" s="51" t="s">
        <v>605</v>
      </c>
      <c r="AO14" s="51" t="s">
        <v>615</v>
      </c>
      <c r="AP14" s="51" t="s">
        <v>504</v>
      </c>
      <c r="AQ14" s="51" t="s">
        <v>605</v>
      </c>
      <c r="AT14" s="158" t="s">
        <v>605</v>
      </c>
      <c r="AU14" s="51" t="s">
        <v>605</v>
      </c>
      <c r="AW14" s="51" t="s">
        <v>605</v>
      </c>
      <c r="AX14" s="51" t="s">
        <v>522</v>
      </c>
      <c r="AY14" s="51" t="s">
        <v>522</v>
      </c>
      <c r="AZ14" s="51" t="s">
        <v>522</v>
      </c>
      <c r="BB14" s="51" t="s">
        <v>140</v>
      </c>
    </row>
    <row r="15" spans="1:54" x14ac:dyDescent="0.25">
      <c r="A15" s="52" t="s">
        <v>140</v>
      </c>
      <c r="B15" s="332" t="s">
        <v>640</v>
      </c>
      <c r="C15" s="52" t="s">
        <v>481</v>
      </c>
      <c r="E15" s="52" t="s">
        <v>641</v>
      </c>
      <c r="F15" s="51" t="s">
        <v>642</v>
      </c>
      <c r="G15" s="51" t="s">
        <v>643</v>
      </c>
      <c r="H15" s="52" t="s">
        <v>127</v>
      </c>
      <c r="I15" s="52" t="s">
        <v>611</v>
      </c>
      <c r="J15" s="52" t="s">
        <v>611</v>
      </c>
      <c r="K15" s="52" t="s">
        <v>605</v>
      </c>
      <c r="L15" s="52" t="s">
        <v>605</v>
      </c>
      <c r="N15" s="52" t="s">
        <v>605</v>
      </c>
      <c r="O15" s="52" t="s">
        <v>612</v>
      </c>
      <c r="Q15" s="52" t="s">
        <v>522</v>
      </c>
      <c r="T15" s="51" t="s">
        <v>605</v>
      </c>
      <c r="U15" s="51" t="s">
        <v>613</v>
      </c>
      <c r="V15" s="51" t="s">
        <v>605</v>
      </c>
      <c r="W15" s="51" t="s">
        <v>605</v>
      </c>
      <c r="Y15" s="53" t="s">
        <v>614</v>
      </c>
      <c r="Z15" s="52" t="s">
        <v>611</v>
      </c>
      <c r="AA15" s="51" t="s">
        <v>611</v>
      </c>
      <c r="AB15" s="51" t="s">
        <v>611</v>
      </c>
      <c r="AC15" s="51" t="s">
        <v>611</v>
      </c>
      <c r="AD15" s="51" t="s">
        <v>611</v>
      </c>
      <c r="AE15" s="51" t="s">
        <v>611</v>
      </c>
      <c r="AF15" s="51" t="s">
        <v>605</v>
      </c>
      <c r="AG15" s="51" t="s">
        <v>510</v>
      </c>
      <c r="AI15" s="51" t="s">
        <v>605</v>
      </c>
      <c r="AJ15" s="51" t="s">
        <v>605</v>
      </c>
      <c r="AK15" s="51" t="s">
        <v>605</v>
      </c>
      <c r="AL15" s="51" t="s">
        <v>119</v>
      </c>
      <c r="AM15" s="51" t="s">
        <v>611</v>
      </c>
      <c r="AN15" s="51" t="s">
        <v>605</v>
      </c>
      <c r="AO15" s="51" t="s">
        <v>615</v>
      </c>
      <c r="AP15" s="51" t="s">
        <v>504</v>
      </c>
      <c r="AQ15" s="51" t="s">
        <v>605</v>
      </c>
      <c r="AT15" s="158" t="s">
        <v>605</v>
      </c>
      <c r="AU15" s="51" t="s">
        <v>605</v>
      </c>
      <c r="AW15" s="51" t="s">
        <v>605</v>
      </c>
      <c r="AX15" s="51" t="s">
        <v>522</v>
      </c>
      <c r="AY15" s="51" t="s">
        <v>522</v>
      </c>
      <c r="AZ15" s="51" t="s">
        <v>522</v>
      </c>
      <c r="BB15" s="51" t="s">
        <v>140</v>
      </c>
    </row>
    <row r="16" spans="1:54" x14ac:dyDescent="0.25">
      <c r="A16" s="52" t="s">
        <v>140</v>
      </c>
      <c r="B16" s="332" t="s">
        <v>644</v>
      </c>
      <c r="C16" s="52" t="s">
        <v>481</v>
      </c>
      <c r="E16" s="52" t="s">
        <v>480</v>
      </c>
      <c r="F16" s="51" t="s">
        <v>645</v>
      </c>
      <c r="G16" s="51" t="s">
        <v>646</v>
      </c>
      <c r="H16" s="52" t="s">
        <v>127</v>
      </c>
      <c r="I16" s="52" t="s">
        <v>611</v>
      </c>
      <c r="J16" s="52" t="s">
        <v>611</v>
      </c>
      <c r="K16" s="52" t="s">
        <v>605</v>
      </c>
      <c r="L16" s="52" t="s">
        <v>605</v>
      </c>
      <c r="N16" s="52" t="s">
        <v>605</v>
      </c>
      <c r="O16" s="52" t="s">
        <v>612</v>
      </c>
      <c r="Q16" s="52" t="s">
        <v>522</v>
      </c>
      <c r="T16" s="51" t="s">
        <v>605</v>
      </c>
      <c r="U16" s="51" t="s">
        <v>613</v>
      </c>
      <c r="V16" s="51" t="s">
        <v>605</v>
      </c>
      <c r="W16" s="51" t="s">
        <v>605</v>
      </c>
      <c r="Y16" s="53" t="s">
        <v>614</v>
      </c>
      <c r="Z16" s="52" t="s">
        <v>611</v>
      </c>
      <c r="AA16" s="51" t="s">
        <v>611</v>
      </c>
      <c r="AB16" s="51" t="s">
        <v>611</v>
      </c>
      <c r="AC16" s="51" t="s">
        <v>611</v>
      </c>
      <c r="AD16" s="51" t="s">
        <v>611</v>
      </c>
      <c r="AE16" s="51" t="s">
        <v>611</v>
      </c>
      <c r="AF16" s="51" t="s">
        <v>605</v>
      </c>
      <c r="AG16" s="51" t="s">
        <v>510</v>
      </c>
      <c r="AI16" s="51" t="s">
        <v>605</v>
      </c>
      <c r="AJ16" s="51" t="s">
        <v>605</v>
      </c>
      <c r="AK16" s="51" t="s">
        <v>605</v>
      </c>
      <c r="AL16" s="51" t="s">
        <v>119</v>
      </c>
      <c r="AM16" s="51" t="s">
        <v>611</v>
      </c>
      <c r="AN16" s="51" t="s">
        <v>605</v>
      </c>
      <c r="AO16" s="51" t="s">
        <v>615</v>
      </c>
      <c r="AP16" s="51" t="s">
        <v>504</v>
      </c>
      <c r="AQ16" s="51" t="s">
        <v>605</v>
      </c>
      <c r="AT16" s="158" t="s">
        <v>605</v>
      </c>
      <c r="AU16" s="51" t="s">
        <v>605</v>
      </c>
      <c r="AW16" s="51" t="s">
        <v>605</v>
      </c>
      <c r="AX16" s="51" t="s">
        <v>522</v>
      </c>
      <c r="AY16" s="51" t="s">
        <v>522</v>
      </c>
      <c r="AZ16" s="51" t="s">
        <v>522</v>
      </c>
      <c r="BB16" s="51" t="s">
        <v>140</v>
      </c>
    </row>
    <row r="17" spans="1:54" x14ac:dyDescent="0.25">
      <c r="A17" s="52" t="s">
        <v>140</v>
      </c>
      <c r="B17" s="332" t="s">
        <v>647</v>
      </c>
      <c r="C17" s="52" t="s">
        <v>481</v>
      </c>
      <c r="E17" s="52" t="s">
        <v>648</v>
      </c>
      <c r="F17" s="51" t="s">
        <v>649</v>
      </c>
      <c r="G17" s="51" t="s">
        <v>650</v>
      </c>
      <c r="H17" s="52" t="s">
        <v>127</v>
      </c>
      <c r="I17" s="52" t="s">
        <v>611</v>
      </c>
      <c r="J17" s="52" t="s">
        <v>611</v>
      </c>
      <c r="K17" s="52" t="s">
        <v>605</v>
      </c>
      <c r="L17" s="52" t="s">
        <v>605</v>
      </c>
      <c r="N17" s="52" t="s">
        <v>605</v>
      </c>
      <c r="O17" s="52" t="s">
        <v>612</v>
      </c>
      <c r="Q17" s="52" t="s">
        <v>522</v>
      </c>
      <c r="T17" s="51" t="s">
        <v>605</v>
      </c>
      <c r="U17" s="51" t="s">
        <v>613</v>
      </c>
      <c r="V17" s="51" t="s">
        <v>605</v>
      </c>
      <c r="W17" s="51" t="s">
        <v>605</v>
      </c>
      <c r="Y17" s="53" t="s">
        <v>614</v>
      </c>
      <c r="Z17" s="52" t="s">
        <v>611</v>
      </c>
      <c r="AA17" s="51" t="s">
        <v>611</v>
      </c>
      <c r="AB17" s="51" t="s">
        <v>611</v>
      </c>
      <c r="AC17" s="51" t="s">
        <v>611</v>
      </c>
      <c r="AD17" s="51" t="s">
        <v>611</v>
      </c>
      <c r="AE17" s="51" t="s">
        <v>611</v>
      </c>
      <c r="AF17" s="51" t="s">
        <v>605</v>
      </c>
      <c r="AG17" s="51" t="s">
        <v>510</v>
      </c>
      <c r="AI17" s="51" t="s">
        <v>605</v>
      </c>
      <c r="AJ17" s="51" t="s">
        <v>605</v>
      </c>
      <c r="AK17" s="51" t="s">
        <v>605</v>
      </c>
      <c r="AL17" s="51" t="s">
        <v>119</v>
      </c>
      <c r="AM17" s="51" t="s">
        <v>611</v>
      </c>
      <c r="AN17" s="51" t="s">
        <v>605</v>
      </c>
      <c r="AO17" s="51" t="s">
        <v>615</v>
      </c>
      <c r="AP17" s="51" t="s">
        <v>504</v>
      </c>
      <c r="AQ17" s="51" t="s">
        <v>605</v>
      </c>
      <c r="AT17" s="158" t="s">
        <v>605</v>
      </c>
      <c r="AU17" s="51" t="s">
        <v>605</v>
      </c>
      <c r="AW17" s="51" t="s">
        <v>605</v>
      </c>
      <c r="AX17" s="51" t="s">
        <v>522</v>
      </c>
      <c r="AY17" s="51" t="s">
        <v>522</v>
      </c>
      <c r="AZ17" s="51" t="s">
        <v>522</v>
      </c>
      <c r="BB17" s="51" t="s">
        <v>140</v>
      </c>
    </row>
    <row r="18" spans="1:54" x14ac:dyDescent="0.25">
      <c r="A18" s="52" t="s">
        <v>140</v>
      </c>
      <c r="B18" s="332" t="s">
        <v>651</v>
      </c>
      <c r="C18" s="52" t="s">
        <v>652</v>
      </c>
      <c r="E18" s="52" t="s">
        <v>653</v>
      </c>
      <c r="F18" s="51" t="s">
        <v>654</v>
      </c>
      <c r="G18" s="51" t="s">
        <v>654</v>
      </c>
      <c r="H18" s="52" t="s">
        <v>505</v>
      </c>
      <c r="I18" s="52" t="s">
        <v>605</v>
      </c>
      <c r="J18" s="52" t="s">
        <v>605</v>
      </c>
      <c r="K18" s="52" t="s">
        <v>605</v>
      </c>
      <c r="L18" s="52" t="s">
        <v>605</v>
      </c>
      <c r="N18" s="52" t="s">
        <v>605</v>
      </c>
      <c r="O18" s="52" t="s">
        <v>612</v>
      </c>
      <c r="Q18" s="52" t="s">
        <v>522</v>
      </c>
      <c r="T18" s="51" t="s">
        <v>605</v>
      </c>
      <c r="U18" s="51" t="s">
        <v>613</v>
      </c>
      <c r="V18" s="51" t="s">
        <v>605</v>
      </c>
      <c r="W18" s="51" t="s">
        <v>605</v>
      </c>
      <c r="Y18" s="53" t="s">
        <v>614</v>
      </c>
      <c r="Z18" s="52" t="s">
        <v>611</v>
      </c>
      <c r="AA18" s="51" t="s">
        <v>605</v>
      </c>
      <c r="AB18" s="51" t="s">
        <v>605</v>
      </c>
      <c r="AC18" s="51" t="s">
        <v>605</v>
      </c>
      <c r="AD18" s="51" t="s">
        <v>605</v>
      </c>
      <c r="AE18" s="51" t="s">
        <v>605</v>
      </c>
      <c r="AF18" s="51" t="s">
        <v>605</v>
      </c>
      <c r="AG18" s="51" t="s">
        <v>510</v>
      </c>
      <c r="AI18" s="51" t="s">
        <v>605</v>
      </c>
      <c r="AJ18" s="51" t="s">
        <v>605</v>
      </c>
      <c r="AK18" s="51" t="s">
        <v>605</v>
      </c>
      <c r="AL18" s="51" t="s">
        <v>119</v>
      </c>
      <c r="AM18" s="51" t="s">
        <v>611</v>
      </c>
      <c r="AN18" s="51" t="s">
        <v>605</v>
      </c>
      <c r="AO18" s="51" t="s">
        <v>615</v>
      </c>
      <c r="AP18" s="51" t="s">
        <v>504</v>
      </c>
      <c r="AQ18" s="51" t="s">
        <v>605</v>
      </c>
      <c r="AT18" s="158" t="s">
        <v>605</v>
      </c>
      <c r="AU18" s="51" t="s">
        <v>605</v>
      </c>
      <c r="AW18" s="51" t="s">
        <v>605</v>
      </c>
      <c r="AX18" s="51" t="s">
        <v>522</v>
      </c>
      <c r="AY18" s="51" t="s">
        <v>522</v>
      </c>
      <c r="AZ18" s="51" t="s">
        <v>522</v>
      </c>
      <c r="BB18" s="51" t="s">
        <v>140</v>
      </c>
    </row>
    <row r="19" spans="1:54" x14ac:dyDescent="0.25">
      <c r="A19" s="52" t="s">
        <v>140</v>
      </c>
      <c r="B19" s="332" t="s">
        <v>655</v>
      </c>
      <c r="C19" s="52" t="s">
        <v>488</v>
      </c>
      <c r="E19" s="52" t="s">
        <v>487</v>
      </c>
      <c r="F19" s="51" t="s">
        <v>656</v>
      </c>
      <c r="G19" s="51" t="s">
        <v>657</v>
      </c>
      <c r="H19" s="52" t="s">
        <v>505</v>
      </c>
      <c r="I19" s="52" t="s">
        <v>611</v>
      </c>
      <c r="J19" s="52" t="s">
        <v>611</v>
      </c>
      <c r="K19" s="52" t="s">
        <v>605</v>
      </c>
      <c r="L19" s="52" t="s">
        <v>605</v>
      </c>
      <c r="N19" s="52" t="s">
        <v>611</v>
      </c>
      <c r="O19" s="52" t="s">
        <v>612</v>
      </c>
      <c r="Q19" s="52" t="s">
        <v>522</v>
      </c>
      <c r="T19" s="51" t="s">
        <v>605</v>
      </c>
      <c r="U19" s="51" t="s">
        <v>613</v>
      </c>
      <c r="V19" s="51" t="s">
        <v>605</v>
      </c>
      <c r="W19" s="51" t="s">
        <v>605</v>
      </c>
      <c r="Y19" s="53" t="s">
        <v>614</v>
      </c>
      <c r="Z19" s="52" t="s">
        <v>611</v>
      </c>
      <c r="AA19" s="51" t="s">
        <v>611</v>
      </c>
      <c r="AB19" s="51" t="s">
        <v>611</v>
      </c>
      <c r="AC19" s="51" t="s">
        <v>611</v>
      </c>
      <c r="AD19" s="51" t="s">
        <v>611</v>
      </c>
      <c r="AE19" s="51" t="s">
        <v>611</v>
      </c>
      <c r="AF19" s="51" t="s">
        <v>605</v>
      </c>
      <c r="AG19" s="51" t="s">
        <v>510</v>
      </c>
      <c r="AI19" s="51" t="s">
        <v>605</v>
      </c>
      <c r="AJ19" s="51" t="s">
        <v>605</v>
      </c>
      <c r="AK19" s="51" t="s">
        <v>605</v>
      </c>
      <c r="AL19" s="51" t="s">
        <v>119</v>
      </c>
      <c r="AM19" s="51" t="s">
        <v>611</v>
      </c>
      <c r="AN19" s="51" t="s">
        <v>605</v>
      </c>
      <c r="AO19" s="51" t="s">
        <v>615</v>
      </c>
      <c r="AP19" s="51" t="s">
        <v>504</v>
      </c>
      <c r="AQ19" s="51" t="s">
        <v>605</v>
      </c>
      <c r="AT19" s="158" t="s">
        <v>605</v>
      </c>
      <c r="AU19" s="51" t="s">
        <v>605</v>
      </c>
      <c r="AW19" s="51" t="s">
        <v>605</v>
      </c>
      <c r="AX19" s="51" t="s">
        <v>522</v>
      </c>
      <c r="AY19" s="51" t="s">
        <v>522</v>
      </c>
      <c r="AZ19" s="51" t="s">
        <v>522</v>
      </c>
      <c r="BA19" s="51" t="s">
        <v>616</v>
      </c>
      <c r="BB19" s="51" t="s">
        <v>140</v>
      </c>
    </row>
    <row r="20" spans="1:54" x14ac:dyDescent="0.25">
      <c r="A20" s="52" t="s">
        <v>140</v>
      </c>
      <c r="B20" s="332" t="s">
        <v>658</v>
      </c>
      <c r="C20" s="52" t="s">
        <v>488</v>
      </c>
      <c r="E20" s="52" t="s">
        <v>490</v>
      </c>
      <c r="F20" s="51" t="s">
        <v>659</v>
      </c>
      <c r="G20" s="51" t="s">
        <v>660</v>
      </c>
      <c r="H20" s="52" t="s">
        <v>127</v>
      </c>
      <c r="I20" s="52" t="s">
        <v>611</v>
      </c>
      <c r="J20" s="52" t="s">
        <v>611</v>
      </c>
      <c r="K20" s="52" t="s">
        <v>605</v>
      </c>
      <c r="L20" s="52" t="s">
        <v>605</v>
      </c>
      <c r="N20" s="52" t="s">
        <v>611</v>
      </c>
      <c r="O20" s="52" t="s">
        <v>612</v>
      </c>
      <c r="Q20" s="52" t="s">
        <v>522</v>
      </c>
      <c r="T20" s="51" t="s">
        <v>605</v>
      </c>
      <c r="U20" s="51" t="s">
        <v>613</v>
      </c>
      <c r="V20" s="51" t="s">
        <v>605</v>
      </c>
      <c r="W20" s="51" t="s">
        <v>605</v>
      </c>
      <c r="Y20" s="53" t="s">
        <v>614</v>
      </c>
      <c r="Z20" s="52" t="s">
        <v>611</v>
      </c>
      <c r="AA20" s="51" t="s">
        <v>611</v>
      </c>
      <c r="AB20" s="51" t="s">
        <v>611</v>
      </c>
      <c r="AC20" s="51" t="s">
        <v>611</v>
      </c>
      <c r="AD20" s="51" t="s">
        <v>611</v>
      </c>
      <c r="AE20" s="51" t="s">
        <v>611</v>
      </c>
      <c r="AF20" s="51" t="s">
        <v>605</v>
      </c>
      <c r="AG20" s="51" t="s">
        <v>510</v>
      </c>
      <c r="AI20" s="51" t="s">
        <v>605</v>
      </c>
      <c r="AJ20" s="51" t="s">
        <v>605</v>
      </c>
      <c r="AK20" s="51" t="s">
        <v>605</v>
      </c>
      <c r="AL20" s="51" t="s">
        <v>119</v>
      </c>
      <c r="AM20" s="51" t="s">
        <v>611</v>
      </c>
      <c r="AN20" s="51" t="s">
        <v>605</v>
      </c>
      <c r="AO20" s="51" t="s">
        <v>615</v>
      </c>
      <c r="AP20" s="51" t="s">
        <v>504</v>
      </c>
      <c r="AQ20" s="51" t="s">
        <v>605</v>
      </c>
      <c r="AT20" s="158" t="s">
        <v>605</v>
      </c>
      <c r="AU20" s="51" t="s">
        <v>605</v>
      </c>
      <c r="AW20" s="51" t="s">
        <v>605</v>
      </c>
      <c r="AX20" s="51" t="s">
        <v>522</v>
      </c>
      <c r="AY20" s="51" t="s">
        <v>522</v>
      </c>
      <c r="AZ20" s="51" t="s">
        <v>522</v>
      </c>
      <c r="BB20" s="51" t="s">
        <v>140</v>
      </c>
    </row>
    <row r="21" spans="1:54" x14ac:dyDescent="0.25">
      <c r="A21" s="52" t="s">
        <v>140</v>
      </c>
      <c r="B21" s="332" t="s">
        <v>661</v>
      </c>
      <c r="C21" s="52" t="s">
        <v>488</v>
      </c>
      <c r="E21" s="52" t="s">
        <v>491</v>
      </c>
      <c r="F21" s="51" t="s">
        <v>662</v>
      </c>
      <c r="G21" s="51" t="s">
        <v>663</v>
      </c>
      <c r="H21" s="52" t="s">
        <v>505</v>
      </c>
      <c r="I21" s="52" t="s">
        <v>611</v>
      </c>
      <c r="J21" s="52" t="s">
        <v>611</v>
      </c>
      <c r="K21" s="52" t="s">
        <v>605</v>
      </c>
      <c r="L21" s="52" t="s">
        <v>605</v>
      </c>
      <c r="N21" s="52" t="s">
        <v>611</v>
      </c>
      <c r="O21" s="52" t="s">
        <v>612</v>
      </c>
      <c r="Q21" s="52" t="s">
        <v>522</v>
      </c>
      <c r="T21" s="51" t="s">
        <v>605</v>
      </c>
      <c r="U21" s="51" t="s">
        <v>613</v>
      </c>
      <c r="V21" s="51" t="s">
        <v>605</v>
      </c>
      <c r="W21" s="51" t="s">
        <v>605</v>
      </c>
      <c r="Y21" s="53" t="s">
        <v>614</v>
      </c>
      <c r="Z21" s="52" t="s">
        <v>611</v>
      </c>
      <c r="AA21" s="51" t="s">
        <v>611</v>
      </c>
      <c r="AB21" s="51" t="s">
        <v>611</v>
      </c>
      <c r="AC21" s="51" t="s">
        <v>611</v>
      </c>
      <c r="AD21" s="51" t="s">
        <v>611</v>
      </c>
      <c r="AE21" s="51" t="s">
        <v>611</v>
      </c>
      <c r="AF21" s="51" t="s">
        <v>605</v>
      </c>
      <c r="AG21" s="51" t="s">
        <v>510</v>
      </c>
      <c r="AI21" s="51" t="s">
        <v>605</v>
      </c>
      <c r="AJ21" s="51" t="s">
        <v>605</v>
      </c>
      <c r="AK21" s="51" t="s">
        <v>605</v>
      </c>
      <c r="AL21" s="51" t="s">
        <v>119</v>
      </c>
      <c r="AM21" s="51" t="s">
        <v>611</v>
      </c>
      <c r="AN21" s="51" t="s">
        <v>605</v>
      </c>
      <c r="AO21" s="51" t="s">
        <v>615</v>
      </c>
      <c r="AP21" s="51" t="s">
        <v>504</v>
      </c>
      <c r="AQ21" s="51" t="s">
        <v>605</v>
      </c>
      <c r="AT21" s="158" t="s">
        <v>605</v>
      </c>
      <c r="AU21" s="51" t="s">
        <v>605</v>
      </c>
      <c r="AW21" s="51" t="s">
        <v>605</v>
      </c>
      <c r="AX21" s="51" t="s">
        <v>522</v>
      </c>
      <c r="AY21" s="51" t="s">
        <v>522</v>
      </c>
      <c r="AZ21" s="51" t="s">
        <v>522</v>
      </c>
      <c r="BB21" s="51" t="s">
        <v>140</v>
      </c>
    </row>
    <row r="22" spans="1:54" x14ac:dyDescent="0.25">
      <c r="A22" s="52" t="s">
        <v>140</v>
      </c>
      <c r="B22" s="332" t="s">
        <v>664</v>
      </c>
      <c r="C22" s="52" t="s">
        <v>477</v>
      </c>
      <c r="E22" s="52" t="s">
        <v>478</v>
      </c>
      <c r="F22" s="51" t="s">
        <v>665</v>
      </c>
      <c r="G22" s="51" t="s">
        <v>666</v>
      </c>
      <c r="H22" s="52" t="s">
        <v>127</v>
      </c>
      <c r="I22" s="52" t="s">
        <v>605</v>
      </c>
      <c r="J22" s="52" t="s">
        <v>605</v>
      </c>
      <c r="K22" s="52" t="s">
        <v>605</v>
      </c>
      <c r="L22" s="52" t="s">
        <v>605</v>
      </c>
      <c r="N22" s="52" t="s">
        <v>605</v>
      </c>
      <c r="O22" s="52" t="s">
        <v>612</v>
      </c>
      <c r="Q22" s="52" t="s">
        <v>522</v>
      </c>
      <c r="T22" s="51" t="s">
        <v>605</v>
      </c>
      <c r="U22" s="51" t="s">
        <v>613</v>
      </c>
      <c r="V22" s="51" t="s">
        <v>605</v>
      </c>
      <c r="W22" s="51" t="s">
        <v>605</v>
      </c>
      <c r="Y22" s="53" t="s">
        <v>614</v>
      </c>
      <c r="Z22" s="52" t="s">
        <v>611</v>
      </c>
      <c r="AA22" s="51" t="s">
        <v>611</v>
      </c>
      <c r="AB22" s="51" t="s">
        <v>611</v>
      </c>
      <c r="AC22" s="51" t="s">
        <v>611</v>
      </c>
      <c r="AD22" s="51" t="s">
        <v>605</v>
      </c>
      <c r="AE22" s="51" t="s">
        <v>605</v>
      </c>
      <c r="AF22" s="51" t="s">
        <v>605</v>
      </c>
      <c r="AG22" s="51" t="s">
        <v>510</v>
      </c>
      <c r="AI22" s="51" t="s">
        <v>605</v>
      </c>
      <c r="AJ22" s="51" t="s">
        <v>605</v>
      </c>
      <c r="AK22" s="51" t="s">
        <v>605</v>
      </c>
      <c r="AL22" s="51" t="s">
        <v>119</v>
      </c>
      <c r="AM22" s="51" t="s">
        <v>611</v>
      </c>
      <c r="AN22" s="51" t="s">
        <v>605</v>
      </c>
      <c r="AO22" s="51" t="s">
        <v>615</v>
      </c>
      <c r="AP22" s="51" t="s">
        <v>504</v>
      </c>
      <c r="AQ22" s="51" t="s">
        <v>605</v>
      </c>
      <c r="AT22" s="158" t="s">
        <v>605</v>
      </c>
      <c r="AU22" s="51" t="s">
        <v>605</v>
      </c>
      <c r="AW22" s="51" t="s">
        <v>605</v>
      </c>
      <c r="AX22" s="51" t="s">
        <v>522</v>
      </c>
      <c r="AY22" s="51" t="s">
        <v>522</v>
      </c>
      <c r="AZ22" s="51" t="s">
        <v>522</v>
      </c>
      <c r="BB22" s="51" t="s">
        <v>140</v>
      </c>
    </row>
    <row r="23" spans="1:54" x14ac:dyDescent="0.25">
      <c r="A23" s="52" t="s">
        <v>140</v>
      </c>
      <c r="B23" s="332" t="s">
        <v>667</v>
      </c>
      <c r="C23" s="52" t="s">
        <v>477</v>
      </c>
      <c r="E23" s="52" t="s">
        <v>641</v>
      </c>
      <c r="F23" s="51" t="s">
        <v>668</v>
      </c>
      <c r="G23" s="51" t="s">
        <v>669</v>
      </c>
      <c r="H23" s="52" t="s">
        <v>127</v>
      </c>
      <c r="I23" s="52" t="s">
        <v>605</v>
      </c>
      <c r="J23" s="52" t="s">
        <v>605</v>
      </c>
      <c r="K23" s="52" t="s">
        <v>605</v>
      </c>
      <c r="L23" s="52" t="s">
        <v>605</v>
      </c>
      <c r="N23" s="52" t="s">
        <v>605</v>
      </c>
      <c r="O23" s="52" t="s">
        <v>612</v>
      </c>
      <c r="Q23" s="52" t="s">
        <v>522</v>
      </c>
      <c r="T23" s="51" t="s">
        <v>605</v>
      </c>
      <c r="U23" s="51" t="s">
        <v>613</v>
      </c>
      <c r="V23" s="51" t="s">
        <v>605</v>
      </c>
      <c r="W23" s="51" t="s">
        <v>605</v>
      </c>
      <c r="Y23" s="53" t="s">
        <v>614</v>
      </c>
      <c r="Z23" s="52" t="s">
        <v>611</v>
      </c>
      <c r="AA23" s="51" t="s">
        <v>611</v>
      </c>
      <c r="AB23" s="51" t="s">
        <v>611</v>
      </c>
      <c r="AC23" s="51" t="s">
        <v>611</v>
      </c>
      <c r="AD23" s="51" t="s">
        <v>605</v>
      </c>
      <c r="AE23" s="51" t="s">
        <v>605</v>
      </c>
      <c r="AF23" s="51" t="s">
        <v>605</v>
      </c>
      <c r="AG23" s="51" t="s">
        <v>510</v>
      </c>
      <c r="AI23" s="51" t="s">
        <v>605</v>
      </c>
      <c r="AJ23" s="51" t="s">
        <v>605</v>
      </c>
      <c r="AK23" s="51" t="s">
        <v>605</v>
      </c>
      <c r="AL23" s="51" t="s">
        <v>119</v>
      </c>
      <c r="AM23" s="51" t="s">
        <v>611</v>
      </c>
      <c r="AN23" s="51" t="s">
        <v>605</v>
      </c>
      <c r="AO23" s="51" t="s">
        <v>615</v>
      </c>
      <c r="AP23" s="51" t="s">
        <v>504</v>
      </c>
      <c r="AQ23" s="51" t="s">
        <v>605</v>
      </c>
      <c r="AT23" s="158" t="s">
        <v>605</v>
      </c>
      <c r="AU23" s="51" t="s">
        <v>605</v>
      </c>
      <c r="AW23" s="51" t="s">
        <v>605</v>
      </c>
      <c r="AX23" s="51" t="s">
        <v>522</v>
      </c>
      <c r="AY23" s="51" t="s">
        <v>522</v>
      </c>
      <c r="AZ23" s="51" t="s">
        <v>522</v>
      </c>
      <c r="BB23" s="51" t="s">
        <v>140</v>
      </c>
    </row>
    <row r="24" spans="1:54" x14ac:dyDescent="0.25">
      <c r="A24" s="52" t="s">
        <v>140</v>
      </c>
      <c r="B24" s="332" t="s">
        <v>670</v>
      </c>
      <c r="C24" s="52" t="s">
        <v>477</v>
      </c>
      <c r="E24" s="52" t="s">
        <v>480</v>
      </c>
      <c r="F24" s="51" t="s">
        <v>671</v>
      </c>
      <c r="G24" s="51" t="s">
        <v>672</v>
      </c>
      <c r="H24" s="52" t="s">
        <v>127</v>
      </c>
      <c r="I24" s="52" t="s">
        <v>605</v>
      </c>
      <c r="J24" s="52" t="s">
        <v>605</v>
      </c>
      <c r="K24" s="52" t="s">
        <v>605</v>
      </c>
      <c r="L24" s="52" t="s">
        <v>605</v>
      </c>
      <c r="N24" s="52" t="s">
        <v>605</v>
      </c>
      <c r="O24" s="52" t="s">
        <v>612</v>
      </c>
      <c r="Q24" s="52" t="s">
        <v>522</v>
      </c>
      <c r="T24" s="51" t="s">
        <v>605</v>
      </c>
      <c r="U24" s="51" t="s">
        <v>613</v>
      </c>
      <c r="V24" s="51" t="s">
        <v>605</v>
      </c>
      <c r="W24" s="51" t="s">
        <v>605</v>
      </c>
      <c r="Y24" s="53" t="s">
        <v>614</v>
      </c>
      <c r="Z24" s="52" t="s">
        <v>611</v>
      </c>
      <c r="AA24" s="51" t="s">
        <v>611</v>
      </c>
      <c r="AB24" s="51" t="s">
        <v>611</v>
      </c>
      <c r="AC24" s="51" t="s">
        <v>611</v>
      </c>
      <c r="AD24" s="51" t="s">
        <v>605</v>
      </c>
      <c r="AE24" s="51" t="s">
        <v>605</v>
      </c>
      <c r="AF24" s="51" t="s">
        <v>605</v>
      </c>
      <c r="AG24" s="51" t="s">
        <v>510</v>
      </c>
      <c r="AI24" s="51" t="s">
        <v>605</v>
      </c>
      <c r="AJ24" s="51" t="s">
        <v>605</v>
      </c>
      <c r="AK24" s="51" t="s">
        <v>605</v>
      </c>
      <c r="AL24" s="51" t="s">
        <v>119</v>
      </c>
      <c r="AM24" s="51" t="s">
        <v>611</v>
      </c>
      <c r="AN24" s="51" t="s">
        <v>605</v>
      </c>
      <c r="AO24" s="51" t="s">
        <v>615</v>
      </c>
      <c r="AP24" s="51" t="s">
        <v>504</v>
      </c>
      <c r="AQ24" s="51" t="s">
        <v>605</v>
      </c>
      <c r="AT24" s="158" t="s">
        <v>605</v>
      </c>
      <c r="AU24" s="51" t="s">
        <v>605</v>
      </c>
      <c r="AW24" s="51" t="s">
        <v>605</v>
      </c>
      <c r="AX24" s="51" t="s">
        <v>522</v>
      </c>
      <c r="AY24" s="51" t="s">
        <v>522</v>
      </c>
      <c r="AZ24" s="51" t="s">
        <v>522</v>
      </c>
      <c r="BB24" s="51" t="s">
        <v>140</v>
      </c>
    </row>
    <row r="25" spans="1:54" x14ac:dyDescent="0.25">
      <c r="A25" s="52" t="s">
        <v>140</v>
      </c>
      <c r="B25" s="332" t="s">
        <v>673</v>
      </c>
      <c r="C25" s="52" t="s">
        <v>477</v>
      </c>
      <c r="E25" s="52" t="s">
        <v>648</v>
      </c>
      <c r="F25" s="51" t="s">
        <v>674</v>
      </c>
      <c r="G25" s="51" t="s">
        <v>675</v>
      </c>
      <c r="H25" s="52" t="s">
        <v>127</v>
      </c>
      <c r="I25" s="52" t="s">
        <v>611</v>
      </c>
      <c r="J25" s="52" t="s">
        <v>611</v>
      </c>
      <c r="K25" s="52" t="s">
        <v>605</v>
      </c>
      <c r="L25" s="52" t="s">
        <v>605</v>
      </c>
      <c r="N25" s="52" t="s">
        <v>605</v>
      </c>
      <c r="O25" s="52" t="s">
        <v>612</v>
      </c>
      <c r="Q25" s="52" t="s">
        <v>522</v>
      </c>
      <c r="T25" s="51" t="s">
        <v>605</v>
      </c>
      <c r="U25" s="51" t="s">
        <v>613</v>
      </c>
      <c r="V25" s="51" t="s">
        <v>605</v>
      </c>
      <c r="W25" s="51" t="s">
        <v>605</v>
      </c>
      <c r="Y25" s="53" t="s">
        <v>614</v>
      </c>
      <c r="Z25" s="52" t="s">
        <v>611</v>
      </c>
      <c r="AA25" s="51" t="s">
        <v>611</v>
      </c>
      <c r="AB25" s="51" t="s">
        <v>611</v>
      </c>
      <c r="AC25" s="51" t="s">
        <v>611</v>
      </c>
      <c r="AD25" s="51" t="s">
        <v>611</v>
      </c>
      <c r="AE25" s="51" t="s">
        <v>611</v>
      </c>
      <c r="AF25" s="51" t="s">
        <v>605</v>
      </c>
      <c r="AG25" s="51" t="s">
        <v>510</v>
      </c>
      <c r="AI25" s="51" t="s">
        <v>605</v>
      </c>
      <c r="AJ25" s="51" t="s">
        <v>605</v>
      </c>
      <c r="AK25" s="51" t="s">
        <v>605</v>
      </c>
      <c r="AL25" s="51" t="s">
        <v>119</v>
      </c>
      <c r="AM25" s="51" t="s">
        <v>611</v>
      </c>
      <c r="AN25" s="51" t="s">
        <v>605</v>
      </c>
      <c r="AO25" s="51" t="s">
        <v>615</v>
      </c>
      <c r="AP25" s="51" t="s">
        <v>504</v>
      </c>
      <c r="AQ25" s="51" t="s">
        <v>605</v>
      </c>
      <c r="AT25" s="158" t="s">
        <v>605</v>
      </c>
      <c r="AU25" s="51" t="s">
        <v>605</v>
      </c>
      <c r="AW25" s="51" t="s">
        <v>605</v>
      </c>
      <c r="AX25" s="51" t="s">
        <v>522</v>
      </c>
      <c r="AY25" s="51" t="s">
        <v>522</v>
      </c>
      <c r="AZ25" s="51" t="s">
        <v>522</v>
      </c>
      <c r="BB25" s="51" t="s">
        <v>140</v>
      </c>
    </row>
    <row r="26" spans="1:54" x14ac:dyDescent="0.25">
      <c r="A26" s="52" t="s">
        <v>140</v>
      </c>
      <c r="B26" s="332" t="s">
        <v>676</v>
      </c>
      <c r="C26" s="52" t="s">
        <v>489</v>
      </c>
      <c r="E26" s="52" t="s">
        <v>487</v>
      </c>
      <c r="F26" s="51" t="s">
        <v>677</v>
      </c>
      <c r="G26" s="51" t="s">
        <v>678</v>
      </c>
      <c r="H26" s="52" t="s">
        <v>505</v>
      </c>
      <c r="I26" s="52" t="s">
        <v>611</v>
      </c>
      <c r="J26" s="52" t="s">
        <v>611</v>
      </c>
      <c r="K26" s="52" t="s">
        <v>605</v>
      </c>
      <c r="L26" s="52" t="s">
        <v>605</v>
      </c>
      <c r="N26" s="52" t="s">
        <v>611</v>
      </c>
      <c r="O26" s="52" t="s">
        <v>612</v>
      </c>
      <c r="Q26" s="52" t="s">
        <v>522</v>
      </c>
      <c r="T26" s="51" t="s">
        <v>605</v>
      </c>
      <c r="U26" s="51" t="s">
        <v>613</v>
      </c>
      <c r="V26" s="51" t="s">
        <v>605</v>
      </c>
      <c r="W26" s="51" t="s">
        <v>605</v>
      </c>
      <c r="Y26" s="53" t="s">
        <v>614</v>
      </c>
      <c r="Z26" s="52" t="s">
        <v>611</v>
      </c>
      <c r="AA26" s="51" t="s">
        <v>611</v>
      </c>
      <c r="AB26" s="51" t="s">
        <v>611</v>
      </c>
      <c r="AC26" s="51" t="s">
        <v>611</v>
      </c>
      <c r="AD26" s="51" t="s">
        <v>611</v>
      </c>
      <c r="AE26" s="51" t="s">
        <v>611</v>
      </c>
      <c r="AF26" s="51" t="s">
        <v>605</v>
      </c>
      <c r="AG26" s="51" t="s">
        <v>510</v>
      </c>
      <c r="AI26" s="51" t="s">
        <v>605</v>
      </c>
      <c r="AJ26" s="51" t="s">
        <v>605</v>
      </c>
      <c r="AK26" s="51" t="s">
        <v>605</v>
      </c>
      <c r="AL26" s="51" t="s">
        <v>119</v>
      </c>
      <c r="AM26" s="51" t="s">
        <v>611</v>
      </c>
      <c r="AN26" s="51" t="s">
        <v>605</v>
      </c>
      <c r="AO26" s="51" t="s">
        <v>615</v>
      </c>
      <c r="AP26" s="51" t="s">
        <v>504</v>
      </c>
      <c r="AQ26" s="51" t="s">
        <v>605</v>
      </c>
      <c r="AT26" s="158" t="s">
        <v>605</v>
      </c>
      <c r="AU26" s="51" t="s">
        <v>605</v>
      </c>
      <c r="AW26" s="51" t="s">
        <v>605</v>
      </c>
      <c r="AX26" s="51" t="s">
        <v>522</v>
      </c>
      <c r="AY26" s="51" t="s">
        <v>522</v>
      </c>
      <c r="AZ26" s="51" t="s">
        <v>522</v>
      </c>
      <c r="BA26" s="51" t="s">
        <v>616</v>
      </c>
      <c r="BB26" s="51" t="s">
        <v>140</v>
      </c>
    </row>
    <row r="27" spans="1:54" x14ac:dyDescent="0.25">
      <c r="A27" s="52" t="s">
        <v>140</v>
      </c>
      <c r="B27" s="332" t="s">
        <v>679</v>
      </c>
      <c r="C27" s="52" t="s">
        <v>489</v>
      </c>
      <c r="E27" s="52" t="s">
        <v>490</v>
      </c>
      <c r="F27" s="51" t="s">
        <v>576</v>
      </c>
      <c r="G27" s="51" t="s">
        <v>530</v>
      </c>
      <c r="H27" s="52" t="s">
        <v>505</v>
      </c>
      <c r="I27" s="52" t="s">
        <v>611</v>
      </c>
      <c r="J27" s="52" t="s">
        <v>611</v>
      </c>
      <c r="K27" s="52" t="s">
        <v>605</v>
      </c>
      <c r="L27" s="52" t="s">
        <v>605</v>
      </c>
      <c r="N27" s="52" t="s">
        <v>611</v>
      </c>
      <c r="O27" s="52" t="s">
        <v>612</v>
      </c>
      <c r="Q27" s="52" t="s">
        <v>522</v>
      </c>
      <c r="T27" s="51" t="s">
        <v>605</v>
      </c>
      <c r="U27" s="51" t="s">
        <v>613</v>
      </c>
      <c r="V27" s="51" t="s">
        <v>605</v>
      </c>
      <c r="W27" s="51" t="s">
        <v>605</v>
      </c>
      <c r="Y27" s="53" t="s">
        <v>614</v>
      </c>
      <c r="Z27" s="52" t="s">
        <v>611</v>
      </c>
      <c r="AA27" s="51" t="s">
        <v>611</v>
      </c>
      <c r="AB27" s="51" t="s">
        <v>611</v>
      </c>
      <c r="AC27" s="51" t="s">
        <v>611</v>
      </c>
      <c r="AD27" s="51" t="s">
        <v>611</v>
      </c>
      <c r="AE27" s="51" t="s">
        <v>611</v>
      </c>
      <c r="AF27" s="51" t="s">
        <v>605</v>
      </c>
      <c r="AG27" s="51" t="s">
        <v>510</v>
      </c>
      <c r="AI27" s="51" t="s">
        <v>605</v>
      </c>
      <c r="AJ27" s="51" t="s">
        <v>605</v>
      </c>
      <c r="AK27" s="51" t="s">
        <v>605</v>
      </c>
      <c r="AL27" s="51" t="s">
        <v>119</v>
      </c>
      <c r="AM27" s="51" t="s">
        <v>611</v>
      </c>
      <c r="AN27" s="51" t="s">
        <v>605</v>
      </c>
      <c r="AO27" s="51" t="s">
        <v>615</v>
      </c>
      <c r="AP27" s="51" t="s">
        <v>504</v>
      </c>
      <c r="AQ27" s="51" t="s">
        <v>605</v>
      </c>
      <c r="AT27" s="158" t="s">
        <v>605</v>
      </c>
      <c r="AU27" s="51" t="s">
        <v>605</v>
      </c>
      <c r="AW27" s="51" t="s">
        <v>605</v>
      </c>
      <c r="AX27" s="51" t="s">
        <v>522</v>
      </c>
      <c r="AY27" s="51" t="s">
        <v>522</v>
      </c>
      <c r="AZ27" s="51" t="s">
        <v>522</v>
      </c>
      <c r="BA27" s="51" t="s">
        <v>680</v>
      </c>
      <c r="BB27" s="51" t="s">
        <v>140</v>
      </c>
    </row>
    <row r="28" spans="1:54" x14ac:dyDescent="0.25">
      <c r="A28" s="52" t="s">
        <v>140</v>
      </c>
      <c r="B28" s="332" t="s">
        <v>681</v>
      </c>
      <c r="C28" s="52" t="s">
        <v>489</v>
      </c>
      <c r="E28" s="52" t="s">
        <v>491</v>
      </c>
      <c r="F28" s="51" t="s">
        <v>682</v>
      </c>
      <c r="G28" s="51" t="s">
        <v>683</v>
      </c>
      <c r="H28" s="52" t="s">
        <v>505</v>
      </c>
      <c r="I28" s="52" t="s">
        <v>611</v>
      </c>
      <c r="J28" s="52" t="s">
        <v>611</v>
      </c>
      <c r="K28" s="52" t="s">
        <v>605</v>
      </c>
      <c r="L28" s="52" t="s">
        <v>605</v>
      </c>
      <c r="N28" s="52" t="s">
        <v>611</v>
      </c>
      <c r="O28" s="52" t="s">
        <v>612</v>
      </c>
      <c r="Q28" s="52" t="s">
        <v>522</v>
      </c>
      <c r="T28" s="51" t="s">
        <v>605</v>
      </c>
      <c r="U28" s="51" t="s">
        <v>613</v>
      </c>
      <c r="V28" s="51" t="s">
        <v>605</v>
      </c>
      <c r="W28" s="51" t="s">
        <v>605</v>
      </c>
      <c r="Y28" s="53" t="s">
        <v>614</v>
      </c>
      <c r="Z28" s="52" t="s">
        <v>611</v>
      </c>
      <c r="AA28" s="51" t="s">
        <v>611</v>
      </c>
      <c r="AB28" s="51" t="s">
        <v>611</v>
      </c>
      <c r="AC28" s="51" t="s">
        <v>611</v>
      </c>
      <c r="AD28" s="51" t="s">
        <v>611</v>
      </c>
      <c r="AE28" s="51" t="s">
        <v>611</v>
      </c>
      <c r="AF28" s="51" t="s">
        <v>605</v>
      </c>
      <c r="AG28" s="51" t="s">
        <v>510</v>
      </c>
      <c r="AI28" s="51" t="s">
        <v>605</v>
      </c>
      <c r="AJ28" s="51" t="s">
        <v>605</v>
      </c>
      <c r="AK28" s="51" t="s">
        <v>605</v>
      </c>
      <c r="AL28" s="51" t="s">
        <v>119</v>
      </c>
      <c r="AM28" s="51" t="s">
        <v>611</v>
      </c>
      <c r="AN28" s="51" t="s">
        <v>605</v>
      </c>
      <c r="AO28" s="51" t="s">
        <v>615</v>
      </c>
      <c r="AP28" s="51" t="s">
        <v>504</v>
      </c>
      <c r="AQ28" s="51" t="s">
        <v>605</v>
      </c>
      <c r="AT28" s="158" t="s">
        <v>605</v>
      </c>
      <c r="AU28" s="51" t="s">
        <v>605</v>
      </c>
      <c r="AW28" s="51" t="s">
        <v>605</v>
      </c>
      <c r="AX28" s="51" t="s">
        <v>522</v>
      </c>
      <c r="AY28" s="51" t="s">
        <v>522</v>
      </c>
      <c r="AZ28" s="51" t="s">
        <v>522</v>
      </c>
      <c r="BA28" s="51" t="s">
        <v>616</v>
      </c>
      <c r="BB28" s="51" t="s">
        <v>140</v>
      </c>
    </row>
    <row r="29" spans="1:54" x14ac:dyDescent="0.25">
      <c r="A29" s="52" t="s">
        <v>140</v>
      </c>
      <c r="B29" s="52" t="s">
        <v>684</v>
      </c>
      <c r="C29" s="52" t="s">
        <v>486</v>
      </c>
      <c r="D29" s="52" t="s">
        <v>479</v>
      </c>
      <c r="E29" s="52" t="s">
        <v>487</v>
      </c>
      <c r="F29" s="51" t="s">
        <v>685</v>
      </c>
      <c r="G29" s="51" t="s">
        <v>686</v>
      </c>
      <c r="H29" s="52" t="s">
        <v>127</v>
      </c>
      <c r="I29" s="52" t="s">
        <v>611</v>
      </c>
      <c r="J29" s="52" t="s">
        <v>611</v>
      </c>
      <c r="K29" s="52" t="s">
        <v>605</v>
      </c>
      <c r="L29" s="52" t="s">
        <v>605</v>
      </c>
      <c r="N29" s="52" t="s">
        <v>611</v>
      </c>
      <c r="O29" s="52" t="s">
        <v>612</v>
      </c>
      <c r="Q29" s="52" t="s">
        <v>522</v>
      </c>
      <c r="T29" s="51" t="s">
        <v>605</v>
      </c>
      <c r="U29" s="51" t="s">
        <v>613</v>
      </c>
      <c r="V29" s="51" t="s">
        <v>605</v>
      </c>
      <c r="W29" s="51" t="s">
        <v>605</v>
      </c>
      <c r="X29" s="51" t="s">
        <v>608</v>
      </c>
      <c r="Y29" s="53" t="s">
        <v>614</v>
      </c>
      <c r="Z29" s="52" t="s">
        <v>611</v>
      </c>
      <c r="AA29" s="51" t="s">
        <v>611</v>
      </c>
      <c r="AB29" s="51" t="s">
        <v>611</v>
      </c>
      <c r="AC29" s="51" t="s">
        <v>611</v>
      </c>
      <c r="AD29" s="51" t="s">
        <v>611</v>
      </c>
      <c r="AE29" s="51" t="s">
        <v>611</v>
      </c>
      <c r="AF29" s="51" t="s">
        <v>605</v>
      </c>
      <c r="AG29" s="51" t="s">
        <v>510</v>
      </c>
      <c r="AI29" s="51" t="s">
        <v>605</v>
      </c>
      <c r="AJ29" s="51" t="s">
        <v>605</v>
      </c>
      <c r="AK29" s="51" t="s">
        <v>605</v>
      </c>
      <c r="AL29" s="51" t="s">
        <v>119</v>
      </c>
      <c r="AM29" s="51" t="s">
        <v>611</v>
      </c>
      <c r="AN29" s="51" t="s">
        <v>605</v>
      </c>
      <c r="AO29" s="51" t="s">
        <v>615</v>
      </c>
      <c r="AP29" s="51" t="s">
        <v>504</v>
      </c>
      <c r="AQ29" s="51" t="s">
        <v>605</v>
      </c>
      <c r="AT29" s="158" t="s">
        <v>605</v>
      </c>
      <c r="AU29" s="51" t="s">
        <v>605</v>
      </c>
      <c r="AW29" s="51" t="s">
        <v>605</v>
      </c>
      <c r="AX29" s="51" t="s">
        <v>522</v>
      </c>
      <c r="AY29" s="51" t="s">
        <v>522</v>
      </c>
      <c r="AZ29" s="51" t="s">
        <v>522</v>
      </c>
      <c r="BB29" s="51" t="s">
        <v>140</v>
      </c>
    </row>
    <row r="30" spans="1:54" x14ac:dyDescent="0.25">
      <c r="A30" s="52" t="s">
        <v>140</v>
      </c>
      <c r="B30" s="52" t="s">
        <v>557</v>
      </c>
      <c r="C30" s="52" t="s">
        <v>486</v>
      </c>
      <c r="D30" s="52" t="s">
        <v>479</v>
      </c>
      <c r="E30" s="52" t="s">
        <v>490</v>
      </c>
      <c r="F30" s="51" t="s">
        <v>687</v>
      </c>
      <c r="G30" s="51" t="s">
        <v>688</v>
      </c>
      <c r="H30" s="52" t="s">
        <v>127</v>
      </c>
      <c r="I30" s="52" t="s">
        <v>611</v>
      </c>
      <c r="J30" s="52" t="s">
        <v>611</v>
      </c>
      <c r="K30" s="52" t="s">
        <v>605</v>
      </c>
      <c r="L30" s="52" t="s">
        <v>605</v>
      </c>
      <c r="N30" s="52" t="s">
        <v>611</v>
      </c>
      <c r="O30" s="52" t="s">
        <v>612</v>
      </c>
      <c r="Q30" s="52" t="s">
        <v>522</v>
      </c>
      <c r="T30" s="51" t="s">
        <v>605</v>
      </c>
      <c r="U30" s="51" t="s">
        <v>613</v>
      </c>
      <c r="V30" s="51" t="s">
        <v>605</v>
      </c>
      <c r="W30" s="51" t="s">
        <v>605</v>
      </c>
      <c r="X30" s="51" t="s">
        <v>617</v>
      </c>
      <c r="Y30" s="53" t="s">
        <v>614</v>
      </c>
      <c r="Z30" s="52" t="s">
        <v>611</v>
      </c>
      <c r="AA30" s="51" t="s">
        <v>611</v>
      </c>
      <c r="AB30" s="51" t="s">
        <v>611</v>
      </c>
      <c r="AC30" s="51" t="s">
        <v>611</v>
      </c>
      <c r="AD30" s="51" t="s">
        <v>611</v>
      </c>
      <c r="AE30" s="51" t="s">
        <v>611</v>
      </c>
      <c r="AF30" s="51" t="s">
        <v>605</v>
      </c>
      <c r="AG30" s="51" t="s">
        <v>510</v>
      </c>
      <c r="AI30" s="51" t="s">
        <v>605</v>
      </c>
      <c r="AJ30" s="51" t="s">
        <v>605</v>
      </c>
      <c r="AK30" s="51" t="s">
        <v>605</v>
      </c>
      <c r="AL30" s="51" t="s">
        <v>119</v>
      </c>
      <c r="AM30" s="51" t="s">
        <v>611</v>
      </c>
      <c r="AN30" s="51" t="s">
        <v>605</v>
      </c>
      <c r="AO30" s="51" t="s">
        <v>615</v>
      </c>
      <c r="AP30" s="51" t="s">
        <v>504</v>
      </c>
      <c r="AQ30" s="51" t="s">
        <v>605</v>
      </c>
      <c r="AT30" s="158" t="s">
        <v>605</v>
      </c>
      <c r="AU30" s="51" t="s">
        <v>605</v>
      </c>
      <c r="AW30" s="51" t="s">
        <v>605</v>
      </c>
      <c r="AX30" s="51" t="s">
        <v>522</v>
      </c>
      <c r="AY30" s="51" t="s">
        <v>522</v>
      </c>
      <c r="AZ30" s="51" t="s">
        <v>522</v>
      </c>
      <c r="BB30" s="51" t="s">
        <v>140</v>
      </c>
    </row>
    <row r="31" spans="1:54" x14ac:dyDescent="0.25">
      <c r="A31" s="52" t="s">
        <v>140</v>
      </c>
      <c r="B31" s="52" t="s">
        <v>689</v>
      </c>
      <c r="C31" s="52" t="s">
        <v>486</v>
      </c>
      <c r="D31" s="52" t="s">
        <v>479</v>
      </c>
      <c r="E31" s="52" t="s">
        <v>491</v>
      </c>
      <c r="F31" s="51" t="s">
        <v>690</v>
      </c>
      <c r="G31" s="51" t="s">
        <v>691</v>
      </c>
      <c r="H31" s="52" t="s">
        <v>127</v>
      </c>
      <c r="I31" s="52" t="s">
        <v>611</v>
      </c>
      <c r="J31" s="52" t="s">
        <v>611</v>
      </c>
      <c r="K31" s="52" t="s">
        <v>605</v>
      </c>
      <c r="L31" s="52" t="s">
        <v>605</v>
      </c>
      <c r="N31" s="52" t="s">
        <v>611</v>
      </c>
      <c r="O31" s="52" t="s">
        <v>612</v>
      </c>
      <c r="Q31" s="52" t="s">
        <v>522</v>
      </c>
      <c r="T31" s="51" t="s">
        <v>605</v>
      </c>
      <c r="U31" s="51" t="s">
        <v>613</v>
      </c>
      <c r="V31" s="51" t="s">
        <v>605</v>
      </c>
      <c r="W31" s="51" t="s">
        <v>605</v>
      </c>
      <c r="X31" s="51" t="s">
        <v>618</v>
      </c>
      <c r="Y31" s="53" t="s">
        <v>614</v>
      </c>
      <c r="Z31" s="52" t="s">
        <v>611</v>
      </c>
      <c r="AA31" s="51" t="s">
        <v>611</v>
      </c>
      <c r="AB31" s="51" t="s">
        <v>611</v>
      </c>
      <c r="AC31" s="51" t="s">
        <v>611</v>
      </c>
      <c r="AD31" s="51" t="s">
        <v>611</v>
      </c>
      <c r="AE31" s="51" t="s">
        <v>611</v>
      </c>
      <c r="AF31" s="51" t="s">
        <v>605</v>
      </c>
      <c r="AG31" s="51" t="s">
        <v>510</v>
      </c>
      <c r="AI31" s="51" t="s">
        <v>605</v>
      </c>
      <c r="AJ31" s="51" t="s">
        <v>605</v>
      </c>
      <c r="AK31" s="51" t="s">
        <v>605</v>
      </c>
      <c r="AL31" s="51" t="s">
        <v>119</v>
      </c>
      <c r="AM31" s="51" t="s">
        <v>611</v>
      </c>
      <c r="AN31" s="51" t="s">
        <v>605</v>
      </c>
      <c r="AO31" s="51" t="s">
        <v>615</v>
      </c>
      <c r="AP31" s="51" t="s">
        <v>504</v>
      </c>
      <c r="AQ31" s="51" t="s">
        <v>605</v>
      </c>
      <c r="AT31" s="158" t="s">
        <v>605</v>
      </c>
      <c r="AU31" s="51" t="s">
        <v>605</v>
      </c>
      <c r="AW31" s="51" t="s">
        <v>605</v>
      </c>
      <c r="AX31" s="51" t="s">
        <v>522</v>
      </c>
      <c r="AY31" s="51" t="s">
        <v>522</v>
      </c>
      <c r="AZ31" s="51" t="s">
        <v>522</v>
      </c>
      <c r="BB31" s="51" t="s">
        <v>140</v>
      </c>
    </row>
    <row r="32" spans="1:54" x14ac:dyDescent="0.25">
      <c r="A32" s="52" t="s">
        <v>140</v>
      </c>
      <c r="B32" s="52" t="s">
        <v>565</v>
      </c>
      <c r="C32" s="52" t="s">
        <v>486</v>
      </c>
      <c r="D32" s="52" t="s">
        <v>479</v>
      </c>
      <c r="E32" s="52" t="s">
        <v>496</v>
      </c>
      <c r="F32" s="51" t="s">
        <v>583</v>
      </c>
      <c r="G32" s="51" t="s">
        <v>537</v>
      </c>
      <c r="H32" s="52" t="s">
        <v>505</v>
      </c>
      <c r="I32" s="52" t="s">
        <v>611</v>
      </c>
      <c r="J32" s="52" t="s">
        <v>611</v>
      </c>
      <c r="K32" s="52" t="s">
        <v>605</v>
      </c>
      <c r="L32" s="52" t="s">
        <v>605</v>
      </c>
      <c r="M32" s="53" t="s">
        <v>692</v>
      </c>
      <c r="N32" s="52" t="s">
        <v>611</v>
      </c>
      <c r="O32" s="52" t="s">
        <v>612</v>
      </c>
      <c r="Q32" s="52" t="s">
        <v>522</v>
      </c>
      <c r="R32" s="51" t="s">
        <v>693</v>
      </c>
      <c r="T32" s="51" t="s">
        <v>605</v>
      </c>
      <c r="U32" s="51" t="s">
        <v>613</v>
      </c>
      <c r="V32" s="51" t="s">
        <v>605</v>
      </c>
      <c r="W32" s="51" t="s">
        <v>605</v>
      </c>
      <c r="Y32" s="53" t="s">
        <v>614</v>
      </c>
      <c r="Z32" s="52" t="s">
        <v>611</v>
      </c>
      <c r="AA32" s="51" t="s">
        <v>611</v>
      </c>
      <c r="AB32" s="51" t="s">
        <v>611</v>
      </c>
      <c r="AC32" s="51" t="s">
        <v>611</v>
      </c>
      <c r="AD32" s="51" t="s">
        <v>611</v>
      </c>
      <c r="AE32" s="51" t="s">
        <v>611</v>
      </c>
      <c r="AF32" s="51" t="s">
        <v>605</v>
      </c>
      <c r="AG32" s="51" t="s">
        <v>510</v>
      </c>
      <c r="AI32" s="51" t="s">
        <v>605</v>
      </c>
      <c r="AJ32" s="51" t="s">
        <v>605</v>
      </c>
      <c r="AK32" s="51" t="s">
        <v>605</v>
      </c>
      <c r="AL32" s="51" t="s">
        <v>119</v>
      </c>
      <c r="AM32" s="51" t="s">
        <v>611</v>
      </c>
      <c r="AN32" s="51" t="s">
        <v>605</v>
      </c>
      <c r="AO32" s="51" t="s">
        <v>615</v>
      </c>
      <c r="AP32" s="51" t="s">
        <v>504</v>
      </c>
      <c r="AQ32" s="51" t="s">
        <v>605</v>
      </c>
      <c r="AT32" s="158" t="s">
        <v>605</v>
      </c>
      <c r="AU32" s="51" t="s">
        <v>605</v>
      </c>
      <c r="AW32" s="51" t="s">
        <v>605</v>
      </c>
      <c r="AX32" s="51" t="s">
        <v>522</v>
      </c>
      <c r="AY32" s="51" t="s">
        <v>522</v>
      </c>
      <c r="AZ32" s="51" t="s">
        <v>522</v>
      </c>
      <c r="BA32" s="51" t="s">
        <v>680</v>
      </c>
      <c r="BB32" s="51" t="s">
        <v>140</v>
      </c>
    </row>
    <row r="33" spans="1:54" x14ac:dyDescent="0.25">
      <c r="A33" s="52" t="s">
        <v>140</v>
      </c>
      <c r="B33" s="52" t="s">
        <v>694</v>
      </c>
      <c r="C33" s="52" t="s">
        <v>486</v>
      </c>
      <c r="D33" s="52" t="s">
        <v>479</v>
      </c>
      <c r="E33" s="52" t="s">
        <v>498</v>
      </c>
      <c r="F33" s="51" t="s">
        <v>695</v>
      </c>
      <c r="G33" s="51" t="s">
        <v>696</v>
      </c>
      <c r="H33" s="52" t="s">
        <v>505</v>
      </c>
      <c r="I33" s="52" t="s">
        <v>611</v>
      </c>
      <c r="J33" s="52" t="s">
        <v>611</v>
      </c>
      <c r="K33" s="52" t="s">
        <v>605</v>
      </c>
      <c r="L33" s="52" t="s">
        <v>605</v>
      </c>
      <c r="M33" s="53" t="s">
        <v>697</v>
      </c>
      <c r="N33" s="52" t="s">
        <v>611</v>
      </c>
      <c r="O33" s="52" t="s">
        <v>612</v>
      </c>
      <c r="Q33" s="52" t="s">
        <v>522</v>
      </c>
      <c r="R33" s="51" t="s">
        <v>698</v>
      </c>
      <c r="T33" s="51" t="s">
        <v>605</v>
      </c>
      <c r="U33" s="51" t="s">
        <v>613</v>
      </c>
      <c r="V33" s="51" t="s">
        <v>605</v>
      </c>
      <c r="W33" s="51" t="s">
        <v>605</v>
      </c>
      <c r="Y33" s="53" t="s">
        <v>614</v>
      </c>
      <c r="Z33" s="52" t="s">
        <v>611</v>
      </c>
      <c r="AA33" s="51" t="s">
        <v>611</v>
      </c>
      <c r="AB33" s="51" t="s">
        <v>611</v>
      </c>
      <c r="AC33" s="51" t="s">
        <v>611</v>
      </c>
      <c r="AD33" s="51" t="s">
        <v>611</v>
      </c>
      <c r="AE33" s="51" t="s">
        <v>611</v>
      </c>
      <c r="AF33" s="51" t="s">
        <v>605</v>
      </c>
      <c r="AG33" s="51" t="s">
        <v>510</v>
      </c>
      <c r="AI33" s="51" t="s">
        <v>605</v>
      </c>
      <c r="AJ33" s="51" t="s">
        <v>605</v>
      </c>
      <c r="AK33" s="51" t="s">
        <v>605</v>
      </c>
      <c r="AL33" s="51" t="s">
        <v>119</v>
      </c>
      <c r="AM33" s="51" t="s">
        <v>611</v>
      </c>
      <c r="AN33" s="51" t="s">
        <v>605</v>
      </c>
      <c r="AO33" s="51" t="s">
        <v>615</v>
      </c>
      <c r="AP33" s="51" t="s">
        <v>504</v>
      </c>
      <c r="AQ33" s="51" t="s">
        <v>605</v>
      </c>
      <c r="AT33" s="158" t="s">
        <v>605</v>
      </c>
      <c r="AU33" s="51" t="s">
        <v>605</v>
      </c>
      <c r="AW33" s="51" t="s">
        <v>605</v>
      </c>
      <c r="AX33" s="51" t="s">
        <v>522</v>
      </c>
      <c r="AY33" s="51" t="s">
        <v>522</v>
      </c>
      <c r="AZ33" s="51" t="s">
        <v>522</v>
      </c>
      <c r="BA33" s="51" t="s">
        <v>680</v>
      </c>
      <c r="BB33" s="51" t="s">
        <v>140</v>
      </c>
    </row>
    <row r="34" spans="1:54" x14ac:dyDescent="0.25">
      <c r="A34" s="52" t="s">
        <v>140</v>
      </c>
      <c r="B34" s="52" t="s">
        <v>699</v>
      </c>
      <c r="C34" s="52" t="s">
        <v>492</v>
      </c>
      <c r="D34" s="52" t="s">
        <v>479</v>
      </c>
      <c r="E34" s="52" t="s">
        <v>490</v>
      </c>
      <c r="F34" s="51" t="s">
        <v>700</v>
      </c>
      <c r="G34" s="51" t="s">
        <v>701</v>
      </c>
      <c r="H34" s="52" t="s">
        <v>127</v>
      </c>
      <c r="I34" s="52" t="s">
        <v>611</v>
      </c>
      <c r="J34" s="52" t="s">
        <v>611</v>
      </c>
      <c r="K34" s="52" t="s">
        <v>605</v>
      </c>
      <c r="L34" s="52" t="s">
        <v>605</v>
      </c>
      <c r="N34" s="52" t="s">
        <v>611</v>
      </c>
      <c r="O34" s="52" t="s">
        <v>612</v>
      </c>
      <c r="Q34" s="52" t="s">
        <v>522</v>
      </c>
      <c r="T34" s="51" t="s">
        <v>605</v>
      </c>
      <c r="U34" s="51" t="s">
        <v>613</v>
      </c>
      <c r="V34" s="51" t="s">
        <v>605</v>
      </c>
      <c r="W34" s="51" t="s">
        <v>605</v>
      </c>
      <c r="X34" s="51" t="s">
        <v>621</v>
      </c>
      <c r="Y34" s="53" t="s">
        <v>614</v>
      </c>
      <c r="Z34" s="52" t="s">
        <v>611</v>
      </c>
      <c r="AA34" s="51" t="s">
        <v>611</v>
      </c>
      <c r="AB34" s="51" t="s">
        <v>611</v>
      </c>
      <c r="AC34" s="51" t="s">
        <v>611</v>
      </c>
      <c r="AD34" s="51" t="s">
        <v>611</v>
      </c>
      <c r="AE34" s="51" t="s">
        <v>611</v>
      </c>
      <c r="AF34" s="51" t="s">
        <v>605</v>
      </c>
      <c r="AG34" s="51" t="s">
        <v>510</v>
      </c>
      <c r="AI34" s="51" t="s">
        <v>605</v>
      </c>
      <c r="AJ34" s="51" t="s">
        <v>605</v>
      </c>
      <c r="AK34" s="51" t="s">
        <v>605</v>
      </c>
      <c r="AL34" s="51" t="s">
        <v>119</v>
      </c>
      <c r="AM34" s="51" t="s">
        <v>611</v>
      </c>
      <c r="AN34" s="51" t="s">
        <v>605</v>
      </c>
      <c r="AO34" s="51" t="s">
        <v>615</v>
      </c>
      <c r="AP34" s="51" t="s">
        <v>504</v>
      </c>
      <c r="AQ34" s="51" t="s">
        <v>605</v>
      </c>
      <c r="AT34" s="158" t="s">
        <v>605</v>
      </c>
      <c r="AU34" s="51" t="s">
        <v>605</v>
      </c>
      <c r="AW34" s="51" t="s">
        <v>605</v>
      </c>
      <c r="AX34" s="51" t="s">
        <v>522</v>
      </c>
      <c r="AY34" s="51" t="s">
        <v>522</v>
      </c>
      <c r="AZ34" s="51" t="s">
        <v>522</v>
      </c>
      <c r="BB34" s="51" t="s">
        <v>140</v>
      </c>
    </row>
    <row r="35" spans="1:54" x14ac:dyDescent="0.25">
      <c r="A35" s="52" t="s">
        <v>140</v>
      </c>
      <c r="B35" s="52" t="s">
        <v>702</v>
      </c>
      <c r="C35" s="52" t="s">
        <v>492</v>
      </c>
      <c r="D35" s="52" t="s">
        <v>479</v>
      </c>
      <c r="E35" s="52" t="s">
        <v>491</v>
      </c>
      <c r="F35" s="51" t="s">
        <v>703</v>
      </c>
      <c r="G35" s="51" t="s">
        <v>704</v>
      </c>
      <c r="H35" s="52" t="s">
        <v>127</v>
      </c>
      <c r="I35" s="52" t="s">
        <v>611</v>
      </c>
      <c r="J35" s="52" t="s">
        <v>611</v>
      </c>
      <c r="K35" s="52" t="s">
        <v>605</v>
      </c>
      <c r="L35" s="52" t="s">
        <v>605</v>
      </c>
      <c r="N35" s="52" t="s">
        <v>611</v>
      </c>
      <c r="O35" s="52" t="s">
        <v>612</v>
      </c>
      <c r="Q35" s="52" t="s">
        <v>522</v>
      </c>
      <c r="T35" s="51" t="s">
        <v>605</v>
      </c>
      <c r="U35" s="51" t="s">
        <v>613</v>
      </c>
      <c r="V35" s="51" t="s">
        <v>605</v>
      </c>
      <c r="W35" s="51" t="s">
        <v>605</v>
      </c>
      <c r="X35" s="51" t="s">
        <v>624</v>
      </c>
      <c r="Y35" s="53" t="s">
        <v>614</v>
      </c>
      <c r="Z35" s="52" t="s">
        <v>611</v>
      </c>
      <c r="AA35" s="51" t="s">
        <v>611</v>
      </c>
      <c r="AB35" s="51" t="s">
        <v>611</v>
      </c>
      <c r="AC35" s="51" t="s">
        <v>611</v>
      </c>
      <c r="AD35" s="51" t="s">
        <v>611</v>
      </c>
      <c r="AE35" s="51" t="s">
        <v>611</v>
      </c>
      <c r="AF35" s="51" t="s">
        <v>605</v>
      </c>
      <c r="AG35" s="51" t="s">
        <v>510</v>
      </c>
      <c r="AI35" s="51" t="s">
        <v>605</v>
      </c>
      <c r="AJ35" s="51" t="s">
        <v>605</v>
      </c>
      <c r="AK35" s="51" t="s">
        <v>605</v>
      </c>
      <c r="AL35" s="51" t="s">
        <v>119</v>
      </c>
      <c r="AM35" s="51" t="s">
        <v>611</v>
      </c>
      <c r="AN35" s="51" t="s">
        <v>605</v>
      </c>
      <c r="AO35" s="51" t="s">
        <v>615</v>
      </c>
      <c r="AP35" s="51" t="s">
        <v>504</v>
      </c>
      <c r="AQ35" s="51" t="s">
        <v>605</v>
      </c>
      <c r="AT35" s="158" t="s">
        <v>605</v>
      </c>
      <c r="AU35" s="51" t="s">
        <v>605</v>
      </c>
      <c r="AW35" s="51" t="s">
        <v>605</v>
      </c>
      <c r="AX35" s="51" t="s">
        <v>522</v>
      </c>
      <c r="AY35" s="51" t="s">
        <v>522</v>
      </c>
      <c r="AZ35" s="51" t="s">
        <v>522</v>
      </c>
      <c r="BB35" s="51" t="s">
        <v>140</v>
      </c>
    </row>
    <row r="36" spans="1:54" x14ac:dyDescent="0.25">
      <c r="A36" s="52" t="s">
        <v>140</v>
      </c>
      <c r="B36" s="52" t="s">
        <v>570</v>
      </c>
      <c r="C36" s="52" t="s">
        <v>492</v>
      </c>
      <c r="D36" s="52" t="s">
        <v>479</v>
      </c>
      <c r="E36" s="52" t="s">
        <v>497</v>
      </c>
      <c r="F36" s="51" t="s">
        <v>588</v>
      </c>
      <c r="G36" s="51" t="s">
        <v>542</v>
      </c>
      <c r="H36" s="52" t="s">
        <v>505</v>
      </c>
      <c r="I36" s="52" t="s">
        <v>611</v>
      </c>
      <c r="J36" s="52" t="s">
        <v>611</v>
      </c>
      <c r="K36" s="52" t="s">
        <v>605</v>
      </c>
      <c r="L36" s="52" t="s">
        <v>605</v>
      </c>
      <c r="M36" s="53" t="s">
        <v>705</v>
      </c>
      <c r="N36" s="52" t="s">
        <v>611</v>
      </c>
      <c r="O36" s="52" t="s">
        <v>612</v>
      </c>
      <c r="Q36" s="52" t="s">
        <v>522</v>
      </c>
      <c r="R36" s="51" t="s">
        <v>697</v>
      </c>
      <c r="T36" s="51" t="s">
        <v>605</v>
      </c>
      <c r="U36" s="51" t="s">
        <v>613</v>
      </c>
      <c r="V36" s="51" t="s">
        <v>605</v>
      </c>
      <c r="W36" s="51" t="s">
        <v>605</v>
      </c>
      <c r="Y36" s="53" t="s">
        <v>614</v>
      </c>
      <c r="Z36" s="52" t="s">
        <v>611</v>
      </c>
      <c r="AA36" s="51" t="s">
        <v>611</v>
      </c>
      <c r="AB36" s="51" t="s">
        <v>611</v>
      </c>
      <c r="AC36" s="51" t="s">
        <v>611</v>
      </c>
      <c r="AD36" s="51" t="s">
        <v>611</v>
      </c>
      <c r="AE36" s="51" t="s">
        <v>611</v>
      </c>
      <c r="AF36" s="51" t="s">
        <v>605</v>
      </c>
      <c r="AG36" s="51" t="s">
        <v>510</v>
      </c>
      <c r="AI36" s="51" t="s">
        <v>605</v>
      </c>
      <c r="AJ36" s="51" t="s">
        <v>605</v>
      </c>
      <c r="AK36" s="51" t="s">
        <v>605</v>
      </c>
      <c r="AL36" s="51" t="s">
        <v>119</v>
      </c>
      <c r="AM36" s="51" t="s">
        <v>611</v>
      </c>
      <c r="AN36" s="51" t="s">
        <v>605</v>
      </c>
      <c r="AO36" s="51" t="s">
        <v>615</v>
      </c>
      <c r="AP36" s="51" t="s">
        <v>504</v>
      </c>
      <c r="AQ36" s="51" t="s">
        <v>605</v>
      </c>
      <c r="AT36" s="158" t="s">
        <v>605</v>
      </c>
      <c r="AU36" s="51" t="s">
        <v>605</v>
      </c>
      <c r="AW36" s="51" t="s">
        <v>605</v>
      </c>
      <c r="AX36" s="51" t="s">
        <v>522</v>
      </c>
      <c r="AY36" s="51" t="s">
        <v>522</v>
      </c>
      <c r="AZ36" s="51" t="s">
        <v>522</v>
      </c>
      <c r="BA36" s="51" t="s">
        <v>680</v>
      </c>
      <c r="BB36" s="51" t="s">
        <v>140</v>
      </c>
    </row>
    <row r="37" spans="1:54" x14ac:dyDescent="0.25">
      <c r="A37" s="52" t="s">
        <v>140</v>
      </c>
      <c r="B37" s="52" t="s">
        <v>706</v>
      </c>
      <c r="C37" s="52" t="s">
        <v>492</v>
      </c>
      <c r="D37" s="52" t="s">
        <v>479</v>
      </c>
      <c r="E37" s="52" t="s">
        <v>498</v>
      </c>
      <c r="F37" s="51" t="s">
        <v>707</v>
      </c>
      <c r="G37" s="51" t="s">
        <v>708</v>
      </c>
      <c r="H37" s="52" t="s">
        <v>505</v>
      </c>
      <c r="I37" s="52" t="s">
        <v>611</v>
      </c>
      <c r="J37" s="52" t="s">
        <v>611</v>
      </c>
      <c r="K37" s="52" t="s">
        <v>605</v>
      </c>
      <c r="L37" s="52" t="s">
        <v>605</v>
      </c>
      <c r="M37" s="53" t="s">
        <v>709</v>
      </c>
      <c r="N37" s="52" t="s">
        <v>611</v>
      </c>
      <c r="O37" s="52" t="s">
        <v>612</v>
      </c>
      <c r="Q37" s="52" t="s">
        <v>522</v>
      </c>
      <c r="R37" s="51" t="s">
        <v>710</v>
      </c>
      <c r="T37" s="51" t="s">
        <v>605</v>
      </c>
      <c r="U37" s="51" t="s">
        <v>613</v>
      </c>
      <c r="V37" s="51" t="s">
        <v>605</v>
      </c>
      <c r="W37" s="51" t="s">
        <v>605</v>
      </c>
      <c r="Y37" s="53" t="s">
        <v>614</v>
      </c>
      <c r="Z37" s="52" t="s">
        <v>611</v>
      </c>
      <c r="AA37" s="51" t="s">
        <v>611</v>
      </c>
      <c r="AB37" s="51" t="s">
        <v>611</v>
      </c>
      <c r="AC37" s="51" t="s">
        <v>611</v>
      </c>
      <c r="AD37" s="51" t="s">
        <v>611</v>
      </c>
      <c r="AE37" s="51" t="s">
        <v>611</v>
      </c>
      <c r="AF37" s="51" t="s">
        <v>605</v>
      </c>
      <c r="AG37" s="51" t="s">
        <v>510</v>
      </c>
      <c r="AI37" s="51" t="s">
        <v>605</v>
      </c>
      <c r="AJ37" s="51" t="s">
        <v>605</v>
      </c>
      <c r="AK37" s="51" t="s">
        <v>605</v>
      </c>
      <c r="AL37" s="51" t="s">
        <v>119</v>
      </c>
      <c r="AM37" s="51" t="s">
        <v>611</v>
      </c>
      <c r="AN37" s="51" t="s">
        <v>605</v>
      </c>
      <c r="AO37" s="51" t="s">
        <v>615</v>
      </c>
      <c r="AP37" s="51" t="s">
        <v>504</v>
      </c>
      <c r="AQ37" s="51" t="s">
        <v>605</v>
      </c>
      <c r="AT37" s="158" t="s">
        <v>605</v>
      </c>
      <c r="AU37" s="51" t="s">
        <v>605</v>
      </c>
      <c r="AW37" s="51" t="s">
        <v>605</v>
      </c>
      <c r="AX37" s="51" t="s">
        <v>522</v>
      </c>
      <c r="AY37" s="51" t="s">
        <v>522</v>
      </c>
      <c r="AZ37" s="51" t="s">
        <v>522</v>
      </c>
      <c r="BA37" s="51" t="s">
        <v>680</v>
      </c>
      <c r="BB37" s="51" t="s">
        <v>140</v>
      </c>
    </row>
    <row r="38" spans="1:54" x14ac:dyDescent="0.25">
      <c r="A38" s="52" t="s">
        <v>140</v>
      </c>
      <c r="B38" s="52" t="s">
        <v>711</v>
      </c>
      <c r="C38" s="52" t="s">
        <v>591</v>
      </c>
      <c r="D38" s="52" t="s">
        <v>479</v>
      </c>
      <c r="E38" s="52" t="s">
        <v>487</v>
      </c>
      <c r="F38" s="51" t="s">
        <v>712</v>
      </c>
      <c r="G38" s="51" t="s">
        <v>713</v>
      </c>
      <c r="H38" s="52" t="s">
        <v>127</v>
      </c>
      <c r="I38" s="52" t="s">
        <v>611</v>
      </c>
      <c r="J38" s="52" t="s">
        <v>611</v>
      </c>
      <c r="K38" s="52" t="s">
        <v>605</v>
      </c>
      <c r="L38" s="52" t="s">
        <v>605</v>
      </c>
      <c r="N38" s="52" t="s">
        <v>611</v>
      </c>
      <c r="O38" s="52" t="s">
        <v>612</v>
      </c>
      <c r="Q38" s="52" t="s">
        <v>522</v>
      </c>
      <c r="T38" s="51" t="s">
        <v>605</v>
      </c>
      <c r="U38" s="51" t="s">
        <v>613</v>
      </c>
      <c r="V38" s="51" t="s">
        <v>605</v>
      </c>
      <c r="W38" s="51" t="s">
        <v>605</v>
      </c>
      <c r="X38" s="51" t="s">
        <v>627</v>
      </c>
      <c r="Y38" s="53" t="s">
        <v>614</v>
      </c>
      <c r="Z38" s="52" t="s">
        <v>611</v>
      </c>
      <c r="AA38" s="51" t="s">
        <v>611</v>
      </c>
      <c r="AB38" s="51" t="s">
        <v>611</v>
      </c>
      <c r="AC38" s="51" t="s">
        <v>611</v>
      </c>
      <c r="AD38" s="51" t="s">
        <v>611</v>
      </c>
      <c r="AE38" s="51" t="s">
        <v>611</v>
      </c>
      <c r="AF38" s="51" t="s">
        <v>605</v>
      </c>
      <c r="AG38" s="51" t="s">
        <v>510</v>
      </c>
      <c r="AI38" s="51" t="s">
        <v>605</v>
      </c>
      <c r="AJ38" s="51" t="s">
        <v>605</v>
      </c>
      <c r="AK38" s="51" t="s">
        <v>605</v>
      </c>
      <c r="AL38" s="51" t="s">
        <v>119</v>
      </c>
      <c r="AM38" s="51" t="s">
        <v>611</v>
      </c>
      <c r="AN38" s="51" t="s">
        <v>605</v>
      </c>
      <c r="AO38" s="51" t="s">
        <v>615</v>
      </c>
      <c r="AP38" s="51" t="s">
        <v>504</v>
      </c>
      <c r="AQ38" s="51" t="s">
        <v>605</v>
      </c>
      <c r="AT38" s="158" t="s">
        <v>605</v>
      </c>
      <c r="AU38" s="51" t="s">
        <v>605</v>
      </c>
      <c r="AW38" s="51" t="s">
        <v>605</v>
      </c>
      <c r="AX38" s="51" t="s">
        <v>522</v>
      </c>
      <c r="AY38" s="51" t="s">
        <v>522</v>
      </c>
      <c r="AZ38" s="51" t="s">
        <v>522</v>
      </c>
      <c r="BB38" s="51" t="s">
        <v>140</v>
      </c>
    </row>
    <row r="39" spans="1:54" x14ac:dyDescent="0.25">
      <c r="A39" s="52" t="s">
        <v>140</v>
      </c>
      <c r="B39" s="52" t="s">
        <v>561</v>
      </c>
      <c r="C39" s="52" t="s">
        <v>591</v>
      </c>
      <c r="D39" s="52" t="s">
        <v>479</v>
      </c>
      <c r="E39" s="52" t="s">
        <v>494</v>
      </c>
      <c r="F39" s="51" t="s">
        <v>579</v>
      </c>
      <c r="G39" s="51" t="s">
        <v>533</v>
      </c>
      <c r="H39" s="52" t="s">
        <v>505</v>
      </c>
      <c r="I39" s="52" t="s">
        <v>611</v>
      </c>
      <c r="J39" s="52" t="s">
        <v>611</v>
      </c>
      <c r="K39" s="52" t="s">
        <v>605</v>
      </c>
      <c r="L39" s="52" t="s">
        <v>605</v>
      </c>
      <c r="M39" s="53" t="s">
        <v>714</v>
      </c>
      <c r="N39" s="52" t="s">
        <v>611</v>
      </c>
      <c r="O39" s="52" t="s">
        <v>612</v>
      </c>
      <c r="Q39" s="52" t="s">
        <v>522</v>
      </c>
      <c r="R39" s="51" t="s">
        <v>715</v>
      </c>
      <c r="T39" s="51" t="s">
        <v>605</v>
      </c>
      <c r="U39" s="51" t="s">
        <v>613</v>
      </c>
      <c r="V39" s="51" t="s">
        <v>605</v>
      </c>
      <c r="W39" s="51" t="s">
        <v>605</v>
      </c>
      <c r="Y39" s="53" t="s">
        <v>614</v>
      </c>
      <c r="Z39" s="52" t="s">
        <v>611</v>
      </c>
      <c r="AA39" s="51" t="s">
        <v>611</v>
      </c>
      <c r="AB39" s="51" t="s">
        <v>611</v>
      </c>
      <c r="AC39" s="51" t="s">
        <v>611</v>
      </c>
      <c r="AD39" s="51" t="s">
        <v>611</v>
      </c>
      <c r="AE39" s="51" t="s">
        <v>611</v>
      </c>
      <c r="AF39" s="51" t="s">
        <v>605</v>
      </c>
      <c r="AG39" s="51" t="s">
        <v>510</v>
      </c>
      <c r="AI39" s="51" t="s">
        <v>605</v>
      </c>
      <c r="AJ39" s="51" t="s">
        <v>605</v>
      </c>
      <c r="AK39" s="51" t="s">
        <v>605</v>
      </c>
      <c r="AL39" s="51" t="s">
        <v>119</v>
      </c>
      <c r="AM39" s="51" t="s">
        <v>611</v>
      </c>
      <c r="AN39" s="51" t="s">
        <v>605</v>
      </c>
      <c r="AO39" s="51" t="s">
        <v>615</v>
      </c>
      <c r="AP39" s="51" t="s">
        <v>504</v>
      </c>
      <c r="AQ39" s="51" t="s">
        <v>605</v>
      </c>
      <c r="AT39" s="158" t="s">
        <v>605</v>
      </c>
      <c r="AU39" s="51" t="s">
        <v>605</v>
      </c>
      <c r="AW39" s="51" t="s">
        <v>605</v>
      </c>
      <c r="AX39" s="51" t="s">
        <v>522</v>
      </c>
      <c r="AY39" s="51" t="s">
        <v>522</v>
      </c>
      <c r="AZ39" s="51" t="s">
        <v>522</v>
      </c>
      <c r="BA39" s="51" t="s">
        <v>633</v>
      </c>
      <c r="BB39" s="51" t="s">
        <v>140</v>
      </c>
    </row>
    <row r="40" spans="1:54" x14ac:dyDescent="0.25">
      <c r="A40" s="52" t="s">
        <v>140</v>
      </c>
      <c r="B40" s="52" t="s">
        <v>566</v>
      </c>
      <c r="C40" s="52" t="s">
        <v>591</v>
      </c>
      <c r="D40" s="52" t="s">
        <v>479</v>
      </c>
      <c r="E40" s="52" t="s">
        <v>496</v>
      </c>
      <c r="F40" s="51" t="s">
        <v>584</v>
      </c>
      <c r="G40" s="51" t="s">
        <v>538</v>
      </c>
      <c r="H40" s="52" t="s">
        <v>505</v>
      </c>
      <c r="I40" s="52" t="s">
        <v>611</v>
      </c>
      <c r="J40" s="52" t="s">
        <v>611</v>
      </c>
      <c r="K40" s="52" t="s">
        <v>605</v>
      </c>
      <c r="L40" s="52" t="s">
        <v>605</v>
      </c>
      <c r="M40" s="53" t="s">
        <v>692</v>
      </c>
      <c r="N40" s="52" t="s">
        <v>611</v>
      </c>
      <c r="O40" s="52" t="s">
        <v>612</v>
      </c>
      <c r="Q40" s="52" t="s">
        <v>522</v>
      </c>
      <c r="R40" s="51" t="s">
        <v>693</v>
      </c>
      <c r="T40" s="51" t="s">
        <v>605</v>
      </c>
      <c r="U40" s="51" t="s">
        <v>613</v>
      </c>
      <c r="V40" s="51" t="s">
        <v>605</v>
      </c>
      <c r="W40" s="51" t="s">
        <v>605</v>
      </c>
      <c r="Y40" s="53" t="s">
        <v>614</v>
      </c>
      <c r="Z40" s="52" t="s">
        <v>611</v>
      </c>
      <c r="AA40" s="51" t="s">
        <v>611</v>
      </c>
      <c r="AB40" s="51" t="s">
        <v>611</v>
      </c>
      <c r="AC40" s="51" t="s">
        <v>611</v>
      </c>
      <c r="AD40" s="51" t="s">
        <v>611</v>
      </c>
      <c r="AE40" s="51" t="s">
        <v>611</v>
      </c>
      <c r="AF40" s="51" t="s">
        <v>605</v>
      </c>
      <c r="AG40" s="51" t="s">
        <v>510</v>
      </c>
      <c r="AI40" s="51" t="s">
        <v>605</v>
      </c>
      <c r="AJ40" s="51" t="s">
        <v>605</v>
      </c>
      <c r="AK40" s="51" t="s">
        <v>605</v>
      </c>
      <c r="AL40" s="51" t="s">
        <v>119</v>
      </c>
      <c r="AM40" s="51" t="s">
        <v>611</v>
      </c>
      <c r="AN40" s="51" t="s">
        <v>605</v>
      </c>
      <c r="AO40" s="51" t="s">
        <v>615</v>
      </c>
      <c r="AP40" s="51" t="s">
        <v>504</v>
      </c>
      <c r="AQ40" s="51" t="s">
        <v>605</v>
      </c>
      <c r="AT40" s="158" t="s">
        <v>605</v>
      </c>
      <c r="AU40" s="51" t="s">
        <v>605</v>
      </c>
      <c r="AW40" s="51" t="s">
        <v>605</v>
      </c>
      <c r="AX40" s="51" t="s">
        <v>522</v>
      </c>
      <c r="AY40" s="51" t="s">
        <v>522</v>
      </c>
      <c r="AZ40" s="51" t="s">
        <v>522</v>
      </c>
      <c r="BA40" s="51" t="s">
        <v>680</v>
      </c>
      <c r="BB40" s="51" t="s">
        <v>140</v>
      </c>
    </row>
    <row r="41" spans="1:54" x14ac:dyDescent="0.25">
      <c r="A41" s="52" t="s">
        <v>140</v>
      </c>
      <c r="B41" s="52" t="s">
        <v>571</v>
      </c>
      <c r="C41" s="52" t="s">
        <v>499</v>
      </c>
      <c r="D41" s="52" t="s">
        <v>479</v>
      </c>
      <c r="E41" s="52" t="s">
        <v>497</v>
      </c>
      <c r="F41" s="51" t="s">
        <v>589</v>
      </c>
      <c r="G41" s="51" t="s">
        <v>543</v>
      </c>
      <c r="H41" s="52" t="s">
        <v>505</v>
      </c>
      <c r="I41" s="52" t="s">
        <v>611</v>
      </c>
      <c r="J41" s="52" t="s">
        <v>611</v>
      </c>
      <c r="K41" s="52" t="s">
        <v>605</v>
      </c>
      <c r="L41" s="52" t="s">
        <v>605</v>
      </c>
      <c r="M41" s="53" t="s">
        <v>698</v>
      </c>
      <c r="N41" s="52" t="s">
        <v>611</v>
      </c>
      <c r="O41" s="52" t="s">
        <v>612</v>
      </c>
      <c r="Q41" s="52" t="s">
        <v>522</v>
      </c>
      <c r="R41" s="51" t="s">
        <v>716</v>
      </c>
      <c r="T41" s="51" t="s">
        <v>605</v>
      </c>
      <c r="U41" s="51" t="s">
        <v>613</v>
      </c>
      <c r="V41" s="51" t="s">
        <v>605</v>
      </c>
      <c r="W41" s="51" t="s">
        <v>605</v>
      </c>
      <c r="Y41" s="53" t="s">
        <v>614</v>
      </c>
      <c r="Z41" s="52" t="s">
        <v>611</v>
      </c>
      <c r="AA41" s="51" t="s">
        <v>611</v>
      </c>
      <c r="AB41" s="51" t="s">
        <v>611</v>
      </c>
      <c r="AC41" s="51" t="s">
        <v>611</v>
      </c>
      <c r="AD41" s="51" t="s">
        <v>611</v>
      </c>
      <c r="AE41" s="51" t="s">
        <v>611</v>
      </c>
      <c r="AF41" s="51" t="s">
        <v>605</v>
      </c>
      <c r="AG41" s="51" t="s">
        <v>510</v>
      </c>
      <c r="AI41" s="51" t="s">
        <v>605</v>
      </c>
      <c r="AJ41" s="51" t="s">
        <v>605</v>
      </c>
      <c r="AK41" s="51" t="s">
        <v>605</v>
      </c>
      <c r="AL41" s="51" t="s">
        <v>119</v>
      </c>
      <c r="AM41" s="51" t="s">
        <v>611</v>
      </c>
      <c r="AN41" s="51" t="s">
        <v>605</v>
      </c>
      <c r="AO41" s="51" t="s">
        <v>615</v>
      </c>
      <c r="AP41" s="51" t="s">
        <v>504</v>
      </c>
      <c r="AQ41" s="51" t="s">
        <v>605</v>
      </c>
      <c r="AT41" s="158" t="s">
        <v>605</v>
      </c>
      <c r="AU41" s="51" t="s">
        <v>605</v>
      </c>
      <c r="AW41" s="51" t="s">
        <v>605</v>
      </c>
      <c r="AX41" s="51" t="s">
        <v>522</v>
      </c>
      <c r="AY41" s="51" t="s">
        <v>522</v>
      </c>
      <c r="AZ41" s="51" t="s">
        <v>522</v>
      </c>
      <c r="BA41" s="51" t="s">
        <v>616</v>
      </c>
      <c r="BB41" s="51" t="s">
        <v>140</v>
      </c>
    </row>
    <row r="42" spans="1:54" x14ac:dyDescent="0.25">
      <c r="A42" s="52" t="s">
        <v>140</v>
      </c>
      <c r="B42" s="52" t="s">
        <v>717</v>
      </c>
      <c r="C42" s="52" t="s">
        <v>481</v>
      </c>
      <c r="D42" s="52" t="s">
        <v>479</v>
      </c>
      <c r="E42" s="52" t="s">
        <v>490</v>
      </c>
      <c r="F42" s="51" t="s">
        <v>718</v>
      </c>
      <c r="G42" s="51" t="s">
        <v>719</v>
      </c>
      <c r="H42" s="52" t="s">
        <v>127</v>
      </c>
      <c r="I42" s="52" t="s">
        <v>611</v>
      </c>
      <c r="J42" s="52" t="s">
        <v>611</v>
      </c>
      <c r="K42" s="52" t="s">
        <v>605</v>
      </c>
      <c r="L42" s="52" t="s">
        <v>605</v>
      </c>
      <c r="N42" s="52" t="s">
        <v>611</v>
      </c>
      <c r="O42" s="52" t="s">
        <v>612</v>
      </c>
      <c r="Q42" s="52" t="s">
        <v>522</v>
      </c>
      <c r="T42" s="51" t="s">
        <v>605</v>
      </c>
      <c r="U42" s="51" t="s">
        <v>613</v>
      </c>
      <c r="V42" s="51" t="s">
        <v>605</v>
      </c>
      <c r="W42" s="51" t="s">
        <v>605</v>
      </c>
      <c r="X42" s="51" t="s">
        <v>630</v>
      </c>
      <c r="Y42" s="53" t="s">
        <v>614</v>
      </c>
      <c r="Z42" s="52" t="s">
        <v>611</v>
      </c>
      <c r="AA42" s="51" t="s">
        <v>611</v>
      </c>
      <c r="AB42" s="51" t="s">
        <v>611</v>
      </c>
      <c r="AC42" s="51" t="s">
        <v>611</v>
      </c>
      <c r="AD42" s="51" t="s">
        <v>611</v>
      </c>
      <c r="AE42" s="51" t="s">
        <v>611</v>
      </c>
      <c r="AF42" s="51" t="s">
        <v>605</v>
      </c>
      <c r="AG42" s="51" t="s">
        <v>510</v>
      </c>
      <c r="AI42" s="51" t="s">
        <v>605</v>
      </c>
      <c r="AJ42" s="51" t="s">
        <v>605</v>
      </c>
      <c r="AK42" s="51" t="s">
        <v>605</v>
      </c>
      <c r="AL42" s="51" t="s">
        <v>119</v>
      </c>
      <c r="AM42" s="51" t="s">
        <v>611</v>
      </c>
      <c r="AN42" s="51" t="s">
        <v>605</v>
      </c>
      <c r="AO42" s="51" t="s">
        <v>615</v>
      </c>
      <c r="AP42" s="51" t="s">
        <v>504</v>
      </c>
      <c r="AQ42" s="51" t="s">
        <v>605</v>
      </c>
      <c r="AT42" s="158" t="s">
        <v>605</v>
      </c>
      <c r="AU42" s="51" t="s">
        <v>605</v>
      </c>
      <c r="AW42" s="51" t="s">
        <v>605</v>
      </c>
      <c r="AX42" s="51" t="s">
        <v>522</v>
      </c>
      <c r="AY42" s="51" t="s">
        <v>522</v>
      </c>
      <c r="AZ42" s="51" t="s">
        <v>522</v>
      </c>
      <c r="BB42" s="51" t="s">
        <v>140</v>
      </c>
    </row>
    <row r="43" spans="1:54" x14ac:dyDescent="0.25">
      <c r="A43" s="52" t="s">
        <v>140</v>
      </c>
      <c r="B43" s="52" t="s">
        <v>720</v>
      </c>
      <c r="C43" s="52" t="s">
        <v>481</v>
      </c>
      <c r="D43" s="52" t="s">
        <v>479</v>
      </c>
      <c r="E43" s="52" t="s">
        <v>491</v>
      </c>
      <c r="F43" s="51" t="s">
        <v>721</v>
      </c>
      <c r="G43" s="51" t="s">
        <v>722</v>
      </c>
      <c r="H43" s="52" t="s">
        <v>127</v>
      </c>
      <c r="I43" s="52" t="s">
        <v>611</v>
      </c>
      <c r="J43" s="52" t="s">
        <v>611</v>
      </c>
      <c r="K43" s="52" t="s">
        <v>605</v>
      </c>
      <c r="L43" s="52" t="s">
        <v>605</v>
      </c>
      <c r="N43" s="52" t="s">
        <v>611</v>
      </c>
      <c r="O43" s="52" t="s">
        <v>612</v>
      </c>
      <c r="Q43" s="52" t="s">
        <v>522</v>
      </c>
      <c r="T43" s="51" t="s">
        <v>605</v>
      </c>
      <c r="U43" s="51" t="s">
        <v>613</v>
      </c>
      <c r="V43" s="51" t="s">
        <v>605</v>
      </c>
      <c r="W43" s="51" t="s">
        <v>605</v>
      </c>
      <c r="X43" s="51" t="s">
        <v>634</v>
      </c>
      <c r="Y43" s="53" t="s">
        <v>614</v>
      </c>
      <c r="Z43" s="52" t="s">
        <v>611</v>
      </c>
      <c r="AA43" s="51" t="s">
        <v>611</v>
      </c>
      <c r="AB43" s="51" t="s">
        <v>611</v>
      </c>
      <c r="AC43" s="51" t="s">
        <v>611</v>
      </c>
      <c r="AD43" s="51" t="s">
        <v>611</v>
      </c>
      <c r="AE43" s="51" t="s">
        <v>611</v>
      </c>
      <c r="AF43" s="51" t="s">
        <v>605</v>
      </c>
      <c r="AG43" s="51" t="s">
        <v>510</v>
      </c>
      <c r="AI43" s="51" t="s">
        <v>605</v>
      </c>
      <c r="AJ43" s="51" t="s">
        <v>605</v>
      </c>
      <c r="AK43" s="51" t="s">
        <v>605</v>
      </c>
      <c r="AL43" s="51" t="s">
        <v>119</v>
      </c>
      <c r="AM43" s="51" t="s">
        <v>611</v>
      </c>
      <c r="AN43" s="51" t="s">
        <v>605</v>
      </c>
      <c r="AO43" s="51" t="s">
        <v>615</v>
      </c>
      <c r="AP43" s="51" t="s">
        <v>504</v>
      </c>
      <c r="AQ43" s="51" t="s">
        <v>605</v>
      </c>
      <c r="AT43" s="158" t="s">
        <v>605</v>
      </c>
      <c r="AU43" s="51" t="s">
        <v>605</v>
      </c>
      <c r="AW43" s="51" t="s">
        <v>605</v>
      </c>
      <c r="AX43" s="51" t="s">
        <v>522</v>
      </c>
      <c r="AY43" s="51" t="s">
        <v>522</v>
      </c>
      <c r="AZ43" s="51" t="s">
        <v>522</v>
      </c>
      <c r="BB43" s="51" t="s">
        <v>140</v>
      </c>
    </row>
    <row r="44" spans="1:54" x14ac:dyDescent="0.25">
      <c r="A44" s="52" t="s">
        <v>140</v>
      </c>
      <c r="B44" s="52" t="s">
        <v>723</v>
      </c>
      <c r="C44" s="52" t="s">
        <v>481</v>
      </c>
      <c r="D44" s="52" t="s">
        <v>479</v>
      </c>
      <c r="E44" s="52" t="s">
        <v>482</v>
      </c>
      <c r="F44" s="51" t="s">
        <v>724</v>
      </c>
      <c r="G44" s="51" t="s">
        <v>725</v>
      </c>
      <c r="H44" s="52" t="s">
        <v>127</v>
      </c>
      <c r="I44" s="52" t="s">
        <v>611</v>
      </c>
      <c r="J44" s="52" t="s">
        <v>611</v>
      </c>
      <c r="K44" s="52" t="s">
        <v>605</v>
      </c>
      <c r="L44" s="52" t="s">
        <v>605</v>
      </c>
      <c r="N44" s="52" t="s">
        <v>605</v>
      </c>
      <c r="O44" s="52" t="s">
        <v>612</v>
      </c>
      <c r="Q44" s="52" t="s">
        <v>522</v>
      </c>
      <c r="T44" s="51" t="s">
        <v>605</v>
      </c>
      <c r="U44" s="51" t="s">
        <v>613</v>
      </c>
      <c r="V44" s="51" t="s">
        <v>605</v>
      </c>
      <c r="W44" s="51" t="s">
        <v>605</v>
      </c>
      <c r="Y44" s="53" t="s">
        <v>614</v>
      </c>
      <c r="Z44" s="52" t="s">
        <v>611</v>
      </c>
      <c r="AA44" s="51" t="s">
        <v>611</v>
      </c>
      <c r="AB44" s="51" t="s">
        <v>611</v>
      </c>
      <c r="AC44" s="51" t="s">
        <v>611</v>
      </c>
      <c r="AD44" s="51" t="s">
        <v>611</v>
      </c>
      <c r="AE44" s="51" t="s">
        <v>611</v>
      </c>
      <c r="AF44" s="51" t="s">
        <v>605</v>
      </c>
      <c r="AG44" s="51" t="s">
        <v>510</v>
      </c>
      <c r="AI44" s="51" t="s">
        <v>605</v>
      </c>
      <c r="AJ44" s="51" t="s">
        <v>605</v>
      </c>
      <c r="AK44" s="51" t="s">
        <v>605</v>
      </c>
      <c r="AL44" s="51" t="s">
        <v>119</v>
      </c>
      <c r="AM44" s="51" t="s">
        <v>611</v>
      </c>
      <c r="AN44" s="51" t="s">
        <v>605</v>
      </c>
      <c r="AO44" s="51" t="s">
        <v>615</v>
      </c>
      <c r="AP44" s="51" t="s">
        <v>504</v>
      </c>
      <c r="AQ44" s="51" t="s">
        <v>605</v>
      </c>
      <c r="AT44" s="158" t="s">
        <v>605</v>
      </c>
      <c r="AU44" s="51" t="s">
        <v>605</v>
      </c>
      <c r="AW44" s="51" t="s">
        <v>605</v>
      </c>
      <c r="AX44" s="51" t="s">
        <v>522</v>
      </c>
      <c r="AY44" s="51" t="s">
        <v>522</v>
      </c>
      <c r="AZ44" s="51" t="s">
        <v>522</v>
      </c>
      <c r="BB44" s="51" t="s">
        <v>140</v>
      </c>
    </row>
    <row r="45" spans="1:54" x14ac:dyDescent="0.25">
      <c r="A45" s="52" t="s">
        <v>140</v>
      </c>
      <c r="B45" s="52" t="s">
        <v>726</v>
      </c>
      <c r="C45" s="52" t="s">
        <v>481</v>
      </c>
      <c r="D45" s="52" t="s">
        <v>479</v>
      </c>
      <c r="E45" s="52" t="s">
        <v>727</v>
      </c>
      <c r="F45" s="51" t="s">
        <v>728</v>
      </c>
      <c r="G45" s="51" t="s">
        <v>729</v>
      </c>
      <c r="H45" s="52" t="s">
        <v>505</v>
      </c>
      <c r="I45" s="52" t="s">
        <v>611</v>
      </c>
      <c r="J45" s="52" t="s">
        <v>611</v>
      </c>
      <c r="K45" s="52" t="s">
        <v>605</v>
      </c>
      <c r="L45" s="52" t="s">
        <v>605</v>
      </c>
      <c r="N45" s="52" t="s">
        <v>605</v>
      </c>
      <c r="O45" s="52" t="s">
        <v>612</v>
      </c>
      <c r="Q45" s="52" t="s">
        <v>522</v>
      </c>
      <c r="T45" s="51" t="s">
        <v>605</v>
      </c>
      <c r="U45" s="51" t="s">
        <v>613</v>
      </c>
      <c r="V45" s="51" t="s">
        <v>605</v>
      </c>
      <c r="W45" s="51" t="s">
        <v>605</v>
      </c>
      <c r="Y45" s="53" t="s">
        <v>614</v>
      </c>
      <c r="Z45" s="52" t="s">
        <v>611</v>
      </c>
      <c r="AA45" s="51" t="s">
        <v>611</v>
      </c>
      <c r="AB45" s="51" t="s">
        <v>611</v>
      </c>
      <c r="AC45" s="51" t="s">
        <v>611</v>
      </c>
      <c r="AD45" s="51" t="s">
        <v>611</v>
      </c>
      <c r="AE45" s="51" t="s">
        <v>611</v>
      </c>
      <c r="AF45" s="51" t="s">
        <v>605</v>
      </c>
      <c r="AG45" s="51" t="s">
        <v>510</v>
      </c>
      <c r="AI45" s="51" t="s">
        <v>605</v>
      </c>
      <c r="AJ45" s="51" t="s">
        <v>605</v>
      </c>
      <c r="AK45" s="51" t="s">
        <v>605</v>
      </c>
      <c r="AL45" s="51" t="s">
        <v>119</v>
      </c>
      <c r="AM45" s="51" t="s">
        <v>611</v>
      </c>
      <c r="AN45" s="51" t="s">
        <v>605</v>
      </c>
      <c r="AO45" s="51" t="s">
        <v>615</v>
      </c>
      <c r="AP45" s="51" t="s">
        <v>504</v>
      </c>
      <c r="AQ45" s="51" t="s">
        <v>605</v>
      </c>
      <c r="AT45" s="158" t="s">
        <v>605</v>
      </c>
      <c r="AU45" s="51" t="s">
        <v>605</v>
      </c>
      <c r="AW45" s="51" t="s">
        <v>605</v>
      </c>
      <c r="AX45" s="51" t="s">
        <v>522</v>
      </c>
      <c r="AY45" s="51" t="s">
        <v>522</v>
      </c>
      <c r="AZ45" s="51" t="s">
        <v>522</v>
      </c>
      <c r="BB45" s="51" t="s">
        <v>140</v>
      </c>
    </row>
    <row r="46" spans="1:54" x14ac:dyDescent="0.25">
      <c r="A46" s="52" t="s">
        <v>140</v>
      </c>
      <c r="B46" s="52" t="s">
        <v>572</v>
      </c>
      <c r="C46" s="52" t="s">
        <v>481</v>
      </c>
      <c r="D46" s="52" t="s">
        <v>479</v>
      </c>
      <c r="E46" s="52" t="s">
        <v>498</v>
      </c>
      <c r="F46" s="51" t="s">
        <v>590</v>
      </c>
      <c r="G46" s="51" t="s">
        <v>544</v>
      </c>
      <c r="H46" s="52" t="s">
        <v>505</v>
      </c>
      <c r="I46" s="52" t="s">
        <v>611</v>
      </c>
      <c r="J46" s="52" t="s">
        <v>611</v>
      </c>
      <c r="K46" s="52" t="s">
        <v>605</v>
      </c>
      <c r="L46" s="52" t="s">
        <v>605</v>
      </c>
      <c r="M46" s="53" t="s">
        <v>730</v>
      </c>
      <c r="N46" s="52" t="s">
        <v>611</v>
      </c>
      <c r="O46" s="52" t="s">
        <v>612</v>
      </c>
      <c r="Q46" s="52" t="s">
        <v>522</v>
      </c>
      <c r="R46" s="51" t="s">
        <v>731</v>
      </c>
      <c r="T46" s="51" t="s">
        <v>605</v>
      </c>
      <c r="U46" s="51" t="s">
        <v>613</v>
      </c>
      <c r="V46" s="51" t="s">
        <v>605</v>
      </c>
      <c r="W46" s="51" t="s">
        <v>605</v>
      </c>
      <c r="Y46" s="53" t="s">
        <v>614</v>
      </c>
      <c r="Z46" s="52" t="s">
        <v>611</v>
      </c>
      <c r="AA46" s="51" t="s">
        <v>611</v>
      </c>
      <c r="AB46" s="51" t="s">
        <v>611</v>
      </c>
      <c r="AC46" s="51" t="s">
        <v>611</v>
      </c>
      <c r="AD46" s="51" t="s">
        <v>611</v>
      </c>
      <c r="AE46" s="51" t="s">
        <v>611</v>
      </c>
      <c r="AF46" s="51" t="s">
        <v>605</v>
      </c>
      <c r="AG46" s="51" t="s">
        <v>510</v>
      </c>
      <c r="AI46" s="51" t="s">
        <v>605</v>
      </c>
      <c r="AJ46" s="51" t="s">
        <v>605</v>
      </c>
      <c r="AK46" s="51" t="s">
        <v>605</v>
      </c>
      <c r="AL46" s="51" t="s">
        <v>119</v>
      </c>
      <c r="AM46" s="51" t="s">
        <v>611</v>
      </c>
      <c r="AN46" s="51" t="s">
        <v>605</v>
      </c>
      <c r="AO46" s="51" t="s">
        <v>615</v>
      </c>
      <c r="AP46" s="51" t="s">
        <v>504</v>
      </c>
      <c r="AQ46" s="51" t="s">
        <v>605</v>
      </c>
      <c r="AT46" s="158" t="s">
        <v>605</v>
      </c>
      <c r="AU46" s="51" t="s">
        <v>605</v>
      </c>
      <c r="AW46" s="51" t="s">
        <v>605</v>
      </c>
      <c r="AX46" s="51" t="s">
        <v>522</v>
      </c>
      <c r="AY46" s="51" t="s">
        <v>522</v>
      </c>
      <c r="AZ46" s="51" t="s">
        <v>522</v>
      </c>
      <c r="BA46" s="51" t="s">
        <v>616</v>
      </c>
      <c r="BB46" s="51" t="s">
        <v>140</v>
      </c>
    </row>
    <row r="47" spans="1:54" x14ac:dyDescent="0.25">
      <c r="A47" s="52" t="s">
        <v>140</v>
      </c>
      <c r="B47" s="52" t="s">
        <v>732</v>
      </c>
      <c r="C47" s="52" t="s">
        <v>500</v>
      </c>
      <c r="D47" s="52" t="s">
        <v>479</v>
      </c>
      <c r="E47" s="52" t="s">
        <v>497</v>
      </c>
      <c r="F47" s="51" t="s">
        <v>733</v>
      </c>
      <c r="G47" s="51" t="s">
        <v>734</v>
      </c>
      <c r="H47" s="52" t="s">
        <v>505</v>
      </c>
      <c r="I47" s="52" t="s">
        <v>611</v>
      </c>
      <c r="J47" s="52" t="s">
        <v>611</v>
      </c>
      <c r="K47" s="52" t="s">
        <v>605</v>
      </c>
      <c r="L47" s="52" t="s">
        <v>605</v>
      </c>
      <c r="M47" s="53" t="s">
        <v>698</v>
      </c>
      <c r="N47" s="52" t="s">
        <v>611</v>
      </c>
      <c r="O47" s="52" t="s">
        <v>612</v>
      </c>
      <c r="Q47" s="52" t="s">
        <v>522</v>
      </c>
      <c r="R47" s="51" t="s">
        <v>716</v>
      </c>
      <c r="T47" s="51" t="s">
        <v>605</v>
      </c>
      <c r="U47" s="51" t="s">
        <v>613</v>
      </c>
      <c r="V47" s="51" t="s">
        <v>605</v>
      </c>
      <c r="W47" s="51" t="s">
        <v>605</v>
      </c>
      <c r="Y47" s="53" t="s">
        <v>614</v>
      </c>
      <c r="Z47" s="52" t="s">
        <v>611</v>
      </c>
      <c r="AA47" s="51" t="s">
        <v>611</v>
      </c>
      <c r="AB47" s="51" t="s">
        <v>611</v>
      </c>
      <c r="AC47" s="51" t="s">
        <v>611</v>
      </c>
      <c r="AD47" s="51" t="s">
        <v>611</v>
      </c>
      <c r="AE47" s="51" t="s">
        <v>611</v>
      </c>
      <c r="AF47" s="51" t="s">
        <v>605</v>
      </c>
      <c r="AG47" s="51" t="s">
        <v>510</v>
      </c>
      <c r="AI47" s="51" t="s">
        <v>605</v>
      </c>
      <c r="AJ47" s="51" t="s">
        <v>605</v>
      </c>
      <c r="AK47" s="51" t="s">
        <v>605</v>
      </c>
      <c r="AL47" s="51" t="s">
        <v>119</v>
      </c>
      <c r="AM47" s="51" t="s">
        <v>611</v>
      </c>
      <c r="AN47" s="51" t="s">
        <v>605</v>
      </c>
      <c r="AO47" s="51" t="s">
        <v>615</v>
      </c>
      <c r="AP47" s="51" t="s">
        <v>504</v>
      </c>
      <c r="AQ47" s="51" t="s">
        <v>605</v>
      </c>
      <c r="AT47" s="158" t="s">
        <v>605</v>
      </c>
      <c r="AU47" s="51" t="s">
        <v>605</v>
      </c>
      <c r="AW47" s="51" t="s">
        <v>605</v>
      </c>
      <c r="AX47" s="51" t="s">
        <v>522</v>
      </c>
      <c r="AY47" s="51" t="s">
        <v>522</v>
      </c>
      <c r="AZ47" s="51" t="s">
        <v>522</v>
      </c>
      <c r="BA47" s="51" t="s">
        <v>680</v>
      </c>
      <c r="BB47" s="51" t="s">
        <v>140</v>
      </c>
    </row>
    <row r="48" spans="1:54" x14ac:dyDescent="0.25">
      <c r="A48" s="52" t="s">
        <v>140</v>
      </c>
      <c r="B48" s="52" t="s">
        <v>735</v>
      </c>
      <c r="C48" s="52" t="s">
        <v>652</v>
      </c>
      <c r="D48" s="52" t="s">
        <v>479</v>
      </c>
      <c r="E48" s="52" t="s">
        <v>653</v>
      </c>
      <c r="F48" s="51" t="s">
        <v>736</v>
      </c>
      <c r="G48" s="51" t="s">
        <v>736</v>
      </c>
      <c r="H48" s="52" t="s">
        <v>127</v>
      </c>
      <c r="I48" s="52" t="s">
        <v>605</v>
      </c>
      <c r="J48" s="52" t="s">
        <v>605</v>
      </c>
      <c r="K48" s="52" t="s">
        <v>605</v>
      </c>
      <c r="L48" s="52" t="s">
        <v>605</v>
      </c>
      <c r="N48" s="52" t="s">
        <v>605</v>
      </c>
      <c r="O48" s="52" t="s">
        <v>612</v>
      </c>
      <c r="Q48" s="52" t="s">
        <v>522</v>
      </c>
      <c r="T48" s="51" t="s">
        <v>605</v>
      </c>
      <c r="U48" s="51" t="s">
        <v>613</v>
      </c>
      <c r="V48" s="51" t="s">
        <v>605</v>
      </c>
      <c r="W48" s="51" t="s">
        <v>605</v>
      </c>
      <c r="X48" s="51" t="s">
        <v>651</v>
      </c>
      <c r="Y48" s="53" t="s">
        <v>614</v>
      </c>
      <c r="Z48" s="52" t="s">
        <v>611</v>
      </c>
      <c r="AA48" s="51" t="s">
        <v>605</v>
      </c>
      <c r="AB48" s="51" t="s">
        <v>605</v>
      </c>
      <c r="AC48" s="51" t="s">
        <v>605</v>
      </c>
      <c r="AD48" s="51" t="s">
        <v>605</v>
      </c>
      <c r="AE48" s="51" t="s">
        <v>605</v>
      </c>
      <c r="AF48" s="51" t="s">
        <v>605</v>
      </c>
      <c r="AG48" s="51" t="s">
        <v>510</v>
      </c>
      <c r="AI48" s="51" t="s">
        <v>605</v>
      </c>
      <c r="AJ48" s="51" t="s">
        <v>605</v>
      </c>
      <c r="AK48" s="51" t="s">
        <v>605</v>
      </c>
      <c r="AL48" s="51" t="s">
        <v>119</v>
      </c>
      <c r="AM48" s="51" t="s">
        <v>611</v>
      </c>
      <c r="AN48" s="51" t="s">
        <v>605</v>
      </c>
      <c r="AO48" s="51" t="s">
        <v>615</v>
      </c>
      <c r="AP48" s="51" t="s">
        <v>504</v>
      </c>
      <c r="AQ48" s="51" t="s">
        <v>605</v>
      </c>
      <c r="AT48" s="158" t="s">
        <v>605</v>
      </c>
      <c r="AU48" s="51" t="s">
        <v>605</v>
      </c>
      <c r="AW48" s="51" t="s">
        <v>605</v>
      </c>
      <c r="AX48" s="51" t="s">
        <v>522</v>
      </c>
      <c r="AY48" s="51" t="s">
        <v>522</v>
      </c>
      <c r="AZ48" s="51" t="s">
        <v>522</v>
      </c>
      <c r="BB48" s="51" t="s">
        <v>140</v>
      </c>
    </row>
    <row r="49" spans="1:54" x14ac:dyDescent="0.25">
      <c r="A49" s="52" t="s">
        <v>140</v>
      </c>
      <c r="B49" s="52" t="s">
        <v>737</v>
      </c>
      <c r="C49" s="52" t="s">
        <v>488</v>
      </c>
      <c r="D49" s="52" t="s">
        <v>479</v>
      </c>
      <c r="E49" s="52" t="s">
        <v>487</v>
      </c>
      <c r="F49" s="51" t="s">
        <v>738</v>
      </c>
      <c r="G49" s="51" t="s">
        <v>739</v>
      </c>
      <c r="H49" s="52" t="s">
        <v>127</v>
      </c>
      <c r="I49" s="52" t="s">
        <v>611</v>
      </c>
      <c r="J49" s="52" t="s">
        <v>611</v>
      </c>
      <c r="K49" s="52" t="s">
        <v>605</v>
      </c>
      <c r="L49" s="52" t="s">
        <v>605</v>
      </c>
      <c r="N49" s="52" t="s">
        <v>611</v>
      </c>
      <c r="O49" s="52" t="s">
        <v>612</v>
      </c>
      <c r="Q49" s="52" t="s">
        <v>522</v>
      </c>
      <c r="T49" s="51" t="s">
        <v>605</v>
      </c>
      <c r="U49" s="51" t="s">
        <v>613</v>
      </c>
      <c r="V49" s="51" t="s">
        <v>605</v>
      </c>
      <c r="W49" s="51" t="s">
        <v>605</v>
      </c>
      <c r="X49" s="51" t="s">
        <v>655</v>
      </c>
      <c r="Y49" s="53" t="s">
        <v>614</v>
      </c>
      <c r="Z49" s="52" t="s">
        <v>611</v>
      </c>
      <c r="AA49" s="51" t="s">
        <v>611</v>
      </c>
      <c r="AB49" s="51" t="s">
        <v>611</v>
      </c>
      <c r="AC49" s="51" t="s">
        <v>611</v>
      </c>
      <c r="AD49" s="51" t="s">
        <v>611</v>
      </c>
      <c r="AE49" s="51" t="s">
        <v>611</v>
      </c>
      <c r="AF49" s="51" t="s">
        <v>605</v>
      </c>
      <c r="AG49" s="51" t="s">
        <v>510</v>
      </c>
      <c r="AI49" s="51" t="s">
        <v>605</v>
      </c>
      <c r="AJ49" s="51" t="s">
        <v>605</v>
      </c>
      <c r="AK49" s="51" t="s">
        <v>605</v>
      </c>
      <c r="AL49" s="51" t="s">
        <v>119</v>
      </c>
      <c r="AM49" s="51" t="s">
        <v>611</v>
      </c>
      <c r="AN49" s="51" t="s">
        <v>605</v>
      </c>
      <c r="AO49" s="51" t="s">
        <v>615</v>
      </c>
      <c r="AP49" s="51" t="s">
        <v>504</v>
      </c>
      <c r="AQ49" s="51" t="s">
        <v>605</v>
      </c>
      <c r="AT49" s="158" t="s">
        <v>605</v>
      </c>
      <c r="AU49" s="51" t="s">
        <v>605</v>
      </c>
      <c r="AW49" s="51" t="s">
        <v>605</v>
      </c>
      <c r="AX49" s="51" t="s">
        <v>522</v>
      </c>
      <c r="AY49" s="51" t="s">
        <v>522</v>
      </c>
      <c r="AZ49" s="51" t="s">
        <v>522</v>
      </c>
      <c r="BB49" s="51" t="s">
        <v>140</v>
      </c>
    </row>
    <row r="50" spans="1:54" x14ac:dyDescent="0.25">
      <c r="A50" s="52" t="s">
        <v>140</v>
      </c>
      <c r="B50" s="52" t="s">
        <v>740</v>
      </c>
      <c r="C50" s="52" t="s">
        <v>488</v>
      </c>
      <c r="D50" s="52" t="s">
        <v>479</v>
      </c>
      <c r="E50" s="52" t="s">
        <v>490</v>
      </c>
      <c r="F50" s="51" t="s">
        <v>741</v>
      </c>
      <c r="G50" s="51" t="s">
        <v>742</v>
      </c>
      <c r="H50" s="52" t="s">
        <v>127</v>
      </c>
      <c r="I50" s="52" t="s">
        <v>611</v>
      </c>
      <c r="J50" s="52" t="s">
        <v>611</v>
      </c>
      <c r="K50" s="52" t="s">
        <v>605</v>
      </c>
      <c r="L50" s="52" t="s">
        <v>605</v>
      </c>
      <c r="N50" s="52" t="s">
        <v>611</v>
      </c>
      <c r="O50" s="52" t="s">
        <v>612</v>
      </c>
      <c r="Q50" s="52" t="s">
        <v>522</v>
      </c>
      <c r="T50" s="51" t="s">
        <v>605</v>
      </c>
      <c r="U50" s="51" t="s">
        <v>613</v>
      </c>
      <c r="V50" s="51" t="s">
        <v>605</v>
      </c>
      <c r="W50" s="51" t="s">
        <v>605</v>
      </c>
      <c r="X50" s="51" t="s">
        <v>658</v>
      </c>
      <c r="Y50" s="53" t="s">
        <v>614</v>
      </c>
      <c r="Z50" s="52" t="s">
        <v>611</v>
      </c>
      <c r="AA50" s="51" t="s">
        <v>611</v>
      </c>
      <c r="AB50" s="51" t="s">
        <v>611</v>
      </c>
      <c r="AC50" s="51" t="s">
        <v>611</v>
      </c>
      <c r="AD50" s="51" t="s">
        <v>611</v>
      </c>
      <c r="AE50" s="51" t="s">
        <v>611</v>
      </c>
      <c r="AF50" s="51" t="s">
        <v>605</v>
      </c>
      <c r="AG50" s="51" t="s">
        <v>510</v>
      </c>
      <c r="AI50" s="51" t="s">
        <v>605</v>
      </c>
      <c r="AJ50" s="51" t="s">
        <v>605</v>
      </c>
      <c r="AK50" s="51" t="s">
        <v>605</v>
      </c>
      <c r="AL50" s="51" t="s">
        <v>119</v>
      </c>
      <c r="AM50" s="51" t="s">
        <v>611</v>
      </c>
      <c r="AN50" s="51" t="s">
        <v>605</v>
      </c>
      <c r="AO50" s="51" t="s">
        <v>615</v>
      </c>
      <c r="AP50" s="51" t="s">
        <v>504</v>
      </c>
      <c r="AQ50" s="51" t="s">
        <v>605</v>
      </c>
      <c r="AT50" s="158" t="s">
        <v>605</v>
      </c>
      <c r="AU50" s="51" t="s">
        <v>605</v>
      </c>
      <c r="AW50" s="51" t="s">
        <v>605</v>
      </c>
      <c r="AX50" s="51" t="s">
        <v>522</v>
      </c>
      <c r="AY50" s="51" t="s">
        <v>522</v>
      </c>
      <c r="AZ50" s="51" t="s">
        <v>522</v>
      </c>
      <c r="BB50" s="51" t="s">
        <v>140</v>
      </c>
    </row>
    <row r="51" spans="1:54" x14ac:dyDescent="0.25">
      <c r="A51" s="52" t="s">
        <v>140</v>
      </c>
      <c r="B51" s="52" t="s">
        <v>743</v>
      </c>
      <c r="C51" s="52" t="s">
        <v>488</v>
      </c>
      <c r="D51" s="52" t="s">
        <v>479</v>
      </c>
      <c r="E51" s="52" t="s">
        <v>491</v>
      </c>
      <c r="F51" s="51" t="s">
        <v>744</v>
      </c>
      <c r="G51" s="51" t="s">
        <v>745</v>
      </c>
      <c r="H51" s="52" t="s">
        <v>127</v>
      </c>
      <c r="I51" s="52" t="s">
        <v>611</v>
      </c>
      <c r="J51" s="52" t="s">
        <v>611</v>
      </c>
      <c r="K51" s="52" t="s">
        <v>605</v>
      </c>
      <c r="L51" s="52" t="s">
        <v>605</v>
      </c>
      <c r="N51" s="52" t="s">
        <v>611</v>
      </c>
      <c r="O51" s="52" t="s">
        <v>612</v>
      </c>
      <c r="Q51" s="52" t="s">
        <v>522</v>
      </c>
      <c r="T51" s="51" t="s">
        <v>605</v>
      </c>
      <c r="U51" s="51" t="s">
        <v>613</v>
      </c>
      <c r="V51" s="51" t="s">
        <v>605</v>
      </c>
      <c r="W51" s="51" t="s">
        <v>605</v>
      </c>
      <c r="X51" s="51" t="s">
        <v>661</v>
      </c>
      <c r="Y51" s="53" t="s">
        <v>614</v>
      </c>
      <c r="Z51" s="52" t="s">
        <v>611</v>
      </c>
      <c r="AA51" s="51" t="s">
        <v>611</v>
      </c>
      <c r="AB51" s="51" t="s">
        <v>611</v>
      </c>
      <c r="AC51" s="51" t="s">
        <v>611</v>
      </c>
      <c r="AD51" s="51" t="s">
        <v>611</v>
      </c>
      <c r="AE51" s="51" t="s">
        <v>611</v>
      </c>
      <c r="AF51" s="51" t="s">
        <v>605</v>
      </c>
      <c r="AG51" s="51" t="s">
        <v>510</v>
      </c>
      <c r="AI51" s="51" t="s">
        <v>605</v>
      </c>
      <c r="AJ51" s="51" t="s">
        <v>605</v>
      </c>
      <c r="AK51" s="51" t="s">
        <v>605</v>
      </c>
      <c r="AL51" s="51" t="s">
        <v>119</v>
      </c>
      <c r="AM51" s="51" t="s">
        <v>611</v>
      </c>
      <c r="AN51" s="51" t="s">
        <v>605</v>
      </c>
      <c r="AO51" s="51" t="s">
        <v>615</v>
      </c>
      <c r="AP51" s="51" t="s">
        <v>504</v>
      </c>
      <c r="AQ51" s="51" t="s">
        <v>605</v>
      </c>
      <c r="AT51" s="158" t="s">
        <v>605</v>
      </c>
      <c r="AU51" s="51" t="s">
        <v>605</v>
      </c>
      <c r="AW51" s="51" t="s">
        <v>605</v>
      </c>
      <c r="AX51" s="51" t="s">
        <v>522</v>
      </c>
      <c r="AY51" s="51" t="s">
        <v>522</v>
      </c>
      <c r="AZ51" s="51" t="s">
        <v>522</v>
      </c>
      <c r="BB51" s="51" t="s">
        <v>140</v>
      </c>
    </row>
    <row r="52" spans="1:54" x14ac:dyDescent="0.25">
      <c r="A52" s="52" t="s">
        <v>140</v>
      </c>
      <c r="B52" s="52" t="s">
        <v>746</v>
      </c>
      <c r="C52" s="52" t="s">
        <v>477</v>
      </c>
      <c r="D52" s="52" t="s">
        <v>479</v>
      </c>
      <c r="E52" s="52" t="s">
        <v>478</v>
      </c>
      <c r="F52" s="51" t="s">
        <v>747</v>
      </c>
      <c r="G52" s="51" t="s">
        <v>748</v>
      </c>
      <c r="H52" s="52" t="s">
        <v>127</v>
      </c>
      <c r="I52" s="52" t="s">
        <v>605</v>
      </c>
      <c r="J52" s="52" t="s">
        <v>605</v>
      </c>
      <c r="K52" s="52" t="s">
        <v>605</v>
      </c>
      <c r="L52" s="52" t="s">
        <v>605</v>
      </c>
      <c r="N52" s="52" t="s">
        <v>605</v>
      </c>
      <c r="O52" s="52" t="s">
        <v>612</v>
      </c>
      <c r="Q52" s="52" t="s">
        <v>522</v>
      </c>
      <c r="T52" s="51" t="s">
        <v>605</v>
      </c>
      <c r="U52" s="51" t="s">
        <v>613</v>
      </c>
      <c r="V52" s="51" t="s">
        <v>605</v>
      </c>
      <c r="W52" s="51" t="s">
        <v>605</v>
      </c>
      <c r="X52" s="51" t="s">
        <v>667</v>
      </c>
      <c r="Y52" s="53" t="s">
        <v>614</v>
      </c>
      <c r="Z52" s="52" t="s">
        <v>611</v>
      </c>
      <c r="AA52" s="51" t="s">
        <v>611</v>
      </c>
      <c r="AB52" s="51" t="s">
        <v>611</v>
      </c>
      <c r="AC52" s="51" t="s">
        <v>611</v>
      </c>
      <c r="AD52" s="51" t="s">
        <v>605</v>
      </c>
      <c r="AE52" s="51" t="s">
        <v>605</v>
      </c>
      <c r="AF52" s="51" t="s">
        <v>605</v>
      </c>
      <c r="AG52" s="51" t="s">
        <v>510</v>
      </c>
      <c r="AI52" s="51" t="s">
        <v>605</v>
      </c>
      <c r="AJ52" s="51" t="s">
        <v>605</v>
      </c>
      <c r="AK52" s="51" t="s">
        <v>605</v>
      </c>
      <c r="AL52" s="51" t="s">
        <v>119</v>
      </c>
      <c r="AM52" s="51" t="s">
        <v>611</v>
      </c>
      <c r="AN52" s="51" t="s">
        <v>605</v>
      </c>
      <c r="AO52" s="51" t="s">
        <v>615</v>
      </c>
      <c r="AP52" s="51" t="s">
        <v>504</v>
      </c>
      <c r="AQ52" s="51" t="s">
        <v>605</v>
      </c>
      <c r="AT52" s="158" t="s">
        <v>605</v>
      </c>
      <c r="AU52" s="51" t="s">
        <v>605</v>
      </c>
      <c r="AW52" s="51" t="s">
        <v>605</v>
      </c>
      <c r="AX52" s="51" t="s">
        <v>522</v>
      </c>
      <c r="AY52" s="51" t="s">
        <v>522</v>
      </c>
      <c r="AZ52" s="51" t="s">
        <v>522</v>
      </c>
      <c r="BB52" s="51" t="s">
        <v>140</v>
      </c>
    </row>
    <row r="53" spans="1:54" x14ac:dyDescent="0.25">
      <c r="A53" s="52" t="s">
        <v>140</v>
      </c>
      <c r="B53" s="52" t="s">
        <v>749</v>
      </c>
      <c r="C53" s="52" t="s">
        <v>477</v>
      </c>
      <c r="D53" s="52" t="s">
        <v>479</v>
      </c>
      <c r="E53" s="52" t="s">
        <v>641</v>
      </c>
      <c r="F53" s="51" t="s">
        <v>750</v>
      </c>
      <c r="G53" s="51" t="s">
        <v>751</v>
      </c>
      <c r="H53" s="52" t="s">
        <v>127</v>
      </c>
      <c r="I53" s="52" t="s">
        <v>605</v>
      </c>
      <c r="J53" s="52" t="s">
        <v>605</v>
      </c>
      <c r="K53" s="52" t="s">
        <v>605</v>
      </c>
      <c r="L53" s="52" t="s">
        <v>605</v>
      </c>
      <c r="N53" s="52" t="s">
        <v>605</v>
      </c>
      <c r="O53" s="52" t="s">
        <v>612</v>
      </c>
      <c r="Q53" s="52" t="s">
        <v>522</v>
      </c>
      <c r="T53" s="51" t="s">
        <v>605</v>
      </c>
      <c r="U53" s="51" t="s">
        <v>613</v>
      </c>
      <c r="V53" s="51" t="s">
        <v>605</v>
      </c>
      <c r="W53" s="51" t="s">
        <v>605</v>
      </c>
      <c r="X53" s="51" t="s">
        <v>667</v>
      </c>
      <c r="Y53" s="53" t="s">
        <v>614</v>
      </c>
      <c r="Z53" s="52" t="s">
        <v>611</v>
      </c>
      <c r="AA53" s="51" t="s">
        <v>611</v>
      </c>
      <c r="AB53" s="51" t="s">
        <v>611</v>
      </c>
      <c r="AC53" s="51" t="s">
        <v>611</v>
      </c>
      <c r="AD53" s="51" t="s">
        <v>605</v>
      </c>
      <c r="AE53" s="51" t="s">
        <v>605</v>
      </c>
      <c r="AF53" s="51" t="s">
        <v>605</v>
      </c>
      <c r="AG53" s="51" t="s">
        <v>510</v>
      </c>
      <c r="AI53" s="51" t="s">
        <v>605</v>
      </c>
      <c r="AJ53" s="51" t="s">
        <v>605</v>
      </c>
      <c r="AK53" s="51" t="s">
        <v>605</v>
      </c>
      <c r="AL53" s="51" t="s">
        <v>119</v>
      </c>
      <c r="AM53" s="51" t="s">
        <v>611</v>
      </c>
      <c r="AN53" s="51" t="s">
        <v>605</v>
      </c>
      <c r="AO53" s="51" t="s">
        <v>615</v>
      </c>
      <c r="AP53" s="51" t="s">
        <v>504</v>
      </c>
      <c r="AQ53" s="51" t="s">
        <v>605</v>
      </c>
      <c r="AT53" s="158" t="s">
        <v>605</v>
      </c>
      <c r="AU53" s="51" t="s">
        <v>605</v>
      </c>
      <c r="AW53" s="51" t="s">
        <v>605</v>
      </c>
      <c r="AX53" s="51" t="s">
        <v>522</v>
      </c>
      <c r="AY53" s="51" t="s">
        <v>522</v>
      </c>
      <c r="AZ53" s="51" t="s">
        <v>522</v>
      </c>
      <c r="BB53" s="51" t="s">
        <v>140</v>
      </c>
    </row>
    <row r="54" spans="1:54" x14ac:dyDescent="0.25">
      <c r="A54" s="52" t="s">
        <v>140</v>
      </c>
      <c r="B54" s="52" t="s">
        <v>752</v>
      </c>
      <c r="C54" s="52" t="s">
        <v>477</v>
      </c>
      <c r="D54" s="52" t="s">
        <v>479</v>
      </c>
      <c r="E54" s="52" t="s">
        <v>648</v>
      </c>
      <c r="F54" s="51" t="s">
        <v>753</v>
      </c>
      <c r="G54" s="51" t="s">
        <v>754</v>
      </c>
      <c r="H54" s="52" t="s">
        <v>127</v>
      </c>
      <c r="I54" s="52" t="s">
        <v>611</v>
      </c>
      <c r="J54" s="52" t="s">
        <v>611</v>
      </c>
      <c r="K54" s="52" t="s">
        <v>605</v>
      </c>
      <c r="L54" s="52" t="s">
        <v>605</v>
      </c>
      <c r="N54" s="52" t="s">
        <v>605</v>
      </c>
      <c r="O54" s="52" t="s">
        <v>612</v>
      </c>
      <c r="Q54" s="52" t="s">
        <v>522</v>
      </c>
      <c r="T54" s="51" t="s">
        <v>605</v>
      </c>
      <c r="U54" s="51" t="s">
        <v>613</v>
      </c>
      <c r="V54" s="51" t="s">
        <v>605</v>
      </c>
      <c r="W54" s="51" t="s">
        <v>605</v>
      </c>
      <c r="X54" s="51" t="s">
        <v>673</v>
      </c>
      <c r="Y54" s="53" t="s">
        <v>614</v>
      </c>
      <c r="Z54" s="52" t="s">
        <v>611</v>
      </c>
      <c r="AA54" s="51" t="s">
        <v>611</v>
      </c>
      <c r="AB54" s="51" t="s">
        <v>611</v>
      </c>
      <c r="AC54" s="51" t="s">
        <v>611</v>
      </c>
      <c r="AD54" s="51" t="s">
        <v>611</v>
      </c>
      <c r="AE54" s="51" t="s">
        <v>611</v>
      </c>
      <c r="AF54" s="51" t="s">
        <v>605</v>
      </c>
      <c r="AG54" s="51" t="s">
        <v>510</v>
      </c>
      <c r="AI54" s="51" t="s">
        <v>605</v>
      </c>
      <c r="AJ54" s="51" t="s">
        <v>605</v>
      </c>
      <c r="AK54" s="51" t="s">
        <v>605</v>
      </c>
      <c r="AL54" s="51" t="s">
        <v>119</v>
      </c>
      <c r="AM54" s="51" t="s">
        <v>611</v>
      </c>
      <c r="AN54" s="51" t="s">
        <v>605</v>
      </c>
      <c r="AO54" s="51" t="s">
        <v>615</v>
      </c>
      <c r="AP54" s="51" t="s">
        <v>504</v>
      </c>
      <c r="AQ54" s="51" t="s">
        <v>605</v>
      </c>
      <c r="AT54" s="158" t="s">
        <v>605</v>
      </c>
      <c r="AU54" s="51" t="s">
        <v>605</v>
      </c>
      <c r="AW54" s="51" t="s">
        <v>605</v>
      </c>
      <c r="AX54" s="51" t="s">
        <v>522</v>
      </c>
      <c r="AY54" s="51" t="s">
        <v>522</v>
      </c>
      <c r="AZ54" s="51" t="s">
        <v>522</v>
      </c>
      <c r="BB54" s="51" t="s">
        <v>140</v>
      </c>
    </row>
    <row r="55" spans="1:54" x14ac:dyDescent="0.25">
      <c r="A55" s="52" t="s">
        <v>140</v>
      </c>
      <c r="B55" s="52" t="s">
        <v>556</v>
      </c>
      <c r="C55" s="52" t="s">
        <v>489</v>
      </c>
      <c r="D55" s="52" t="s">
        <v>479</v>
      </c>
      <c r="E55" s="52" t="s">
        <v>487</v>
      </c>
      <c r="F55" s="51" t="s">
        <v>574</v>
      </c>
      <c r="G55" s="51" t="s">
        <v>528</v>
      </c>
      <c r="H55" s="52" t="s">
        <v>505</v>
      </c>
      <c r="I55" s="52" t="s">
        <v>611</v>
      </c>
      <c r="J55" s="52" t="s">
        <v>611</v>
      </c>
      <c r="K55" s="52" t="s">
        <v>605</v>
      </c>
      <c r="L55" s="52" t="s">
        <v>605</v>
      </c>
      <c r="N55" s="52" t="s">
        <v>611</v>
      </c>
      <c r="O55" s="52" t="s">
        <v>612</v>
      </c>
      <c r="Q55" s="52" t="s">
        <v>522</v>
      </c>
      <c r="T55" s="51" t="s">
        <v>605</v>
      </c>
      <c r="U55" s="51" t="s">
        <v>613</v>
      </c>
      <c r="V55" s="51" t="s">
        <v>605</v>
      </c>
      <c r="W55" s="51" t="s">
        <v>605</v>
      </c>
      <c r="X55" s="51" t="s">
        <v>676</v>
      </c>
      <c r="Y55" s="53" t="s">
        <v>614</v>
      </c>
      <c r="Z55" s="52" t="s">
        <v>611</v>
      </c>
      <c r="AA55" s="51" t="s">
        <v>611</v>
      </c>
      <c r="AB55" s="51" t="s">
        <v>611</v>
      </c>
      <c r="AC55" s="51" t="s">
        <v>611</v>
      </c>
      <c r="AD55" s="51" t="s">
        <v>611</v>
      </c>
      <c r="AE55" s="51" t="s">
        <v>611</v>
      </c>
      <c r="AF55" s="51" t="s">
        <v>605</v>
      </c>
      <c r="AG55" s="51" t="s">
        <v>510</v>
      </c>
      <c r="AI55" s="51" t="s">
        <v>605</v>
      </c>
      <c r="AJ55" s="51" t="s">
        <v>605</v>
      </c>
      <c r="AK55" s="51" t="s">
        <v>605</v>
      </c>
      <c r="AL55" s="51" t="s">
        <v>119</v>
      </c>
      <c r="AM55" s="51" t="s">
        <v>611</v>
      </c>
      <c r="AN55" s="51" t="s">
        <v>605</v>
      </c>
      <c r="AO55" s="51" t="s">
        <v>615</v>
      </c>
      <c r="AP55" s="51" t="s">
        <v>504</v>
      </c>
      <c r="AQ55" s="51" t="s">
        <v>605</v>
      </c>
      <c r="AT55" s="158" t="s">
        <v>605</v>
      </c>
      <c r="AU55" s="51" t="s">
        <v>605</v>
      </c>
      <c r="AW55" s="51" t="s">
        <v>605</v>
      </c>
      <c r="AX55" s="51" t="s">
        <v>522</v>
      </c>
      <c r="AY55" s="51" t="s">
        <v>522</v>
      </c>
      <c r="AZ55" s="51" t="s">
        <v>522</v>
      </c>
      <c r="BA55" s="51" t="s">
        <v>616</v>
      </c>
      <c r="BB55" s="51" t="s">
        <v>140</v>
      </c>
    </row>
    <row r="56" spans="1:54" x14ac:dyDescent="0.25">
      <c r="A56" s="52" t="s">
        <v>140</v>
      </c>
      <c r="B56" s="52" t="s">
        <v>558</v>
      </c>
      <c r="C56" s="52" t="s">
        <v>489</v>
      </c>
      <c r="D56" s="52" t="s">
        <v>479</v>
      </c>
      <c r="E56" s="52" t="s">
        <v>490</v>
      </c>
      <c r="F56" s="51" t="s">
        <v>755</v>
      </c>
      <c r="G56" s="51" t="s">
        <v>756</v>
      </c>
      <c r="H56" s="52" t="s">
        <v>127</v>
      </c>
      <c r="I56" s="52" t="s">
        <v>611</v>
      </c>
      <c r="J56" s="52" t="s">
        <v>611</v>
      </c>
      <c r="K56" s="52" t="s">
        <v>605</v>
      </c>
      <c r="L56" s="52" t="s">
        <v>605</v>
      </c>
      <c r="N56" s="52" t="s">
        <v>611</v>
      </c>
      <c r="O56" s="52" t="s">
        <v>612</v>
      </c>
      <c r="Q56" s="52" t="s">
        <v>522</v>
      </c>
      <c r="T56" s="51" t="s">
        <v>605</v>
      </c>
      <c r="U56" s="51" t="s">
        <v>613</v>
      </c>
      <c r="V56" s="51" t="s">
        <v>605</v>
      </c>
      <c r="W56" s="51" t="s">
        <v>605</v>
      </c>
      <c r="X56" s="51" t="s">
        <v>679</v>
      </c>
      <c r="Y56" s="53" t="s">
        <v>614</v>
      </c>
      <c r="Z56" s="52" t="s">
        <v>611</v>
      </c>
      <c r="AA56" s="51" t="s">
        <v>611</v>
      </c>
      <c r="AB56" s="51" t="s">
        <v>611</v>
      </c>
      <c r="AC56" s="51" t="s">
        <v>611</v>
      </c>
      <c r="AD56" s="51" t="s">
        <v>611</v>
      </c>
      <c r="AE56" s="51" t="s">
        <v>611</v>
      </c>
      <c r="AF56" s="51" t="s">
        <v>605</v>
      </c>
      <c r="AG56" s="51" t="s">
        <v>510</v>
      </c>
      <c r="AI56" s="51" t="s">
        <v>605</v>
      </c>
      <c r="AJ56" s="51" t="s">
        <v>605</v>
      </c>
      <c r="AK56" s="51" t="s">
        <v>605</v>
      </c>
      <c r="AL56" s="51" t="s">
        <v>119</v>
      </c>
      <c r="AM56" s="51" t="s">
        <v>611</v>
      </c>
      <c r="AN56" s="51" t="s">
        <v>605</v>
      </c>
      <c r="AO56" s="51" t="s">
        <v>615</v>
      </c>
      <c r="AP56" s="51" t="s">
        <v>504</v>
      </c>
      <c r="AQ56" s="51" t="s">
        <v>605</v>
      </c>
      <c r="AT56" s="158" t="s">
        <v>605</v>
      </c>
      <c r="AU56" s="51" t="s">
        <v>605</v>
      </c>
      <c r="AW56" s="51" t="s">
        <v>605</v>
      </c>
      <c r="AX56" s="51" t="s">
        <v>522</v>
      </c>
      <c r="AY56" s="51" t="s">
        <v>522</v>
      </c>
      <c r="AZ56" s="51" t="s">
        <v>522</v>
      </c>
      <c r="BB56" s="51" t="s">
        <v>140</v>
      </c>
    </row>
    <row r="57" spans="1:54" x14ac:dyDescent="0.25">
      <c r="A57" s="52" t="s">
        <v>140</v>
      </c>
      <c r="B57" s="52" t="s">
        <v>757</v>
      </c>
      <c r="C57" s="52" t="s">
        <v>489</v>
      </c>
      <c r="D57" s="52" t="s">
        <v>479</v>
      </c>
      <c r="E57" s="52" t="s">
        <v>491</v>
      </c>
      <c r="F57" s="51" t="s">
        <v>758</v>
      </c>
      <c r="G57" s="51" t="s">
        <v>759</v>
      </c>
      <c r="H57" s="52" t="s">
        <v>127</v>
      </c>
      <c r="I57" s="52" t="s">
        <v>611</v>
      </c>
      <c r="J57" s="52" t="s">
        <v>611</v>
      </c>
      <c r="K57" s="52" t="s">
        <v>605</v>
      </c>
      <c r="L57" s="52" t="s">
        <v>605</v>
      </c>
      <c r="N57" s="52" t="s">
        <v>611</v>
      </c>
      <c r="O57" s="52" t="s">
        <v>612</v>
      </c>
      <c r="Q57" s="52" t="s">
        <v>522</v>
      </c>
      <c r="T57" s="51" t="s">
        <v>605</v>
      </c>
      <c r="U57" s="51" t="s">
        <v>613</v>
      </c>
      <c r="V57" s="51" t="s">
        <v>605</v>
      </c>
      <c r="W57" s="51" t="s">
        <v>605</v>
      </c>
      <c r="X57" s="51" t="s">
        <v>681</v>
      </c>
      <c r="Y57" s="53" t="s">
        <v>614</v>
      </c>
      <c r="Z57" s="52" t="s">
        <v>611</v>
      </c>
      <c r="AA57" s="51" t="s">
        <v>611</v>
      </c>
      <c r="AB57" s="51" t="s">
        <v>611</v>
      </c>
      <c r="AC57" s="51" t="s">
        <v>611</v>
      </c>
      <c r="AD57" s="51" t="s">
        <v>611</v>
      </c>
      <c r="AE57" s="51" t="s">
        <v>611</v>
      </c>
      <c r="AF57" s="51" t="s">
        <v>605</v>
      </c>
      <c r="AG57" s="51" t="s">
        <v>510</v>
      </c>
      <c r="AI57" s="51" t="s">
        <v>605</v>
      </c>
      <c r="AJ57" s="51" t="s">
        <v>605</v>
      </c>
      <c r="AK57" s="51" t="s">
        <v>605</v>
      </c>
      <c r="AL57" s="51" t="s">
        <v>119</v>
      </c>
      <c r="AM57" s="51" t="s">
        <v>611</v>
      </c>
      <c r="AN57" s="51" t="s">
        <v>605</v>
      </c>
      <c r="AO57" s="51" t="s">
        <v>615</v>
      </c>
      <c r="AP57" s="51" t="s">
        <v>504</v>
      </c>
      <c r="AQ57" s="51" t="s">
        <v>605</v>
      </c>
      <c r="AT57" s="158" t="s">
        <v>605</v>
      </c>
      <c r="AU57" s="51" t="s">
        <v>605</v>
      </c>
      <c r="AW57" s="51" t="s">
        <v>605</v>
      </c>
      <c r="AX57" s="51" t="s">
        <v>522</v>
      </c>
      <c r="AY57" s="51" t="s">
        <v>522</v>
      </c>
      <c r="AZ57" s="51" t="s">
        <v>522</v>
      </c>
      <c r="BB57" s="51" t="s">
        <v>140</v>
      </c>
    </row>
    <row r="58" spans="1:54" x14ac:dyDescent="0.25">
      <c r="A58" s="52" t="s">
        <v>140</v>
      </c>
      <c r="B58" s="52" t="s">
        <v>760</v>
      </c>
      <c r="C58" s="52" t="s">
        <v>489</v>
      </c>
      <c r="D58" s="52" t="s">
        <v>479</v>
      </c>
      <c r="E58" s="52" t="s">
        <v>496</v>
      </c>
      <c r="F58" s="51" t="s">
        <v>761</v>
      </c>
      <c r="G58" s="51" t="s">
        <v>762</v>
      </c>
      <c r="H58" s="52" t="s">
        <v>505</v>
      </c>
      <c r="I58" s="52" t="s">
        <v>611</v>
      </c>
      <c r="J58" s="52" t="s">
        <v>611</v>
      </c>
      <c r="K58" s="52" t="s">
        <v>605</v>
      </c>
      <c r="L58" s="52" t="s">
        <v>605</v>
      </c>
      <c r="M58" s="53" t="s">
        <v>692</v>
      </c>
      <c r="N58" s="52" t="s">
        <v>611</v>
      </c>
      <c r="O58" s="52" t="s">
        <v>612</v>
      </c>
      <c r="Q58" s="52" t="s">
        <v>522</v>
      </c>
      <c r="R58" s="51" t="s">
        <v>693</v>
      </c>
      <c r="T58" s="51" t="s">
        <v>605</v>
      </c>
      <c r="U58" s="51" t="s">
        <v>613</v>
      </c>
      <c r="V58" s="51" t="s">
        <v>605</v>
      </c>
      <c r="W58" s="51" t="s">
        <v>605</v>
      </c>
      <c r="Y58" s="53" t="s">
        <v>614</v>
      </c>
      <c r="Z58" s="52" t="s">
        <v>611</v>
      </c>
      <c r="AA58" s="51" t="s">
        <v>611</v>
      </c>
      <c r="AB58" s="51" t="s">
        <v>611</v>
      </c>
      <c r="AC58" s="51" t="s">
        <v>611</v>
      </c>
      <c r="AD58" s="51" t="s">
        <v>611</v>
      </c>
      <c r="AE58" s="51" t="s">
        <v>611</v>
      </c>
      <c r="AF58" s="51" t="s">
        <v>605</v>
      </c>
      <c r="AG58" s="51" t="s">
        <v>510</v>
      </c>
      <c r="AI58" s="51" t="s">
        <v>605</v>
      </c>
      <c r="AJ58" s="51" t="s">
        <v>605</v>
      </c>
      <c r="AK58" s="51" t="s">
        <v>605</v>
      </c>
      <c r="AL58" s="51" t="s">
        <v>119</v>
      </c>
      <c r="AM58" s="51" t="s">
        <v>611</v>
      </c>
      <c r="AN58" s="51" t="s">
        <v>605</v>
      </c>
      <c r="AO58" s="51" t="s">
        <v>615</v>
      </c>
      <c r="AP58" s="51" t="s">
        <v>504</v>
      </c>
      <c r="AQ58" s="51" t="s">
        <v>605</v>
      </c>
      <c r="AT58" s="158" t="s">
        <v>605</v>
      </c>
      <c r="AU58" s="51" t="s">
        <v>605</v>
      </c>
      <c r="AW58" s="51" t="s">
        <v>605</v>
      </c>
      <c r="AX58" s="51" t="s">
        <v>522</v>
      </c>
      <c r="AY58" s="51" t="s">
        <v>522</v>
      </c>
      <c r="AZ58" s="51" t="s">
        <v>522</v>
      </c>
      <c r="BA58" s="51" t="s">
        <v>680</v>
      </c>
      <c r="BB58" s="51" t="s">
        <v>140</v>
      </c>
    </row>
    <row r="59" spans="1:54" x14ac:dyDescent="0.25">
      <c r="A59" s="52" t="s">
        <v>140</v>
      </c>
      <c r="B59" s="52" t="s">
        <v>763</v>
      </c>
      <c r="C59" s="52" t="s">
        <v>489</v>
      </c>
      <c r="D59" s="52" t="s">
        <v>479</v>
      </c>
      <c r="E59" s="52" t="s">
        <v>498</v>
      </c>
      <c r="F59" s="51" t="s">
        <v>764</v>
      </c>
      <c r="G59" s="51" t="s">
        <v>765</v>
      </c>
      <c r="H59" s="52" t="s">
        <v>127</v>
      </c>
      <c r="I59" s="52" t="s">
        <v>611</v>
      </c>
      <c r="J59" s="52" t="s">
        <v>611</v>
      </c>
      <c r="K59" s="52" t="s">
        <v>605</v>
      </c>
      <c r="L59" s="52" t="s">
        <v>605</v>
      </c>
      <c r="M59" s="53" t="s">
        <v>766</v>
      </c>
      <c r="N59" s="52" t="s">
        <v>611</v>
      </c>
      <c r="O59" s="52" t="s">
        <v>612</v>
      </c>
      <c r="Q59" s="52" t="s">
        <v>522</v>
      </c>
      <c r="R59" s="51" t="s">
        <v>767</v>
      </c>
      <c r="T59" s="51" t="s">
        <v>605</v>
      </c>
      <c r="U59" s="51" t="s">
        <v>613</v>
      </c>
      <c r="V59" s="51" t="s">
        <v>605</v>
      </c>
      <c r="W59" s="51" t="s">
        <v>605</v>
      </c>
      <c r="Y59" s="53" t="s">
        <v>614</v>
      </c>
      <c r="Z59" s="52" t="s">
        <v>611</v>
      </c>
      <c r="AA59" s="51" t="s">
        <v>611</v>
      </c>
      <c r="AB59" s="51" t="s">
        <v>611</v>
      </c>
      <c r="AC59" s="51" t="s">
        <v>611</v>
      </c>
      <c r="AD59" s="51" t="s">
        <v>611</v>
      </c>
      <c r="AE59" s="51" t="s">
        <v>611</v>
      </c>
      <c r="AF59" s="51" t="s">
        <v>605</v>
      </c>
      <c r="AG59" s="51" t="s">
        <v>510</v>
      </c>
      <c r="AI59" s="51" t="s">
        <v>605</v>
      </c>
      <c r="AJ59" s="51" t="s">
        <v>605</v>
      </c>
      <c r="AK59" s="51" t="s">
        <v>605</v>
      </c>
      <c r="AL59" s="51" t="s">
        <v>119</v>
      </c>
      <c r="AM59" s="51" t="s">
        <v>611</v>
      </c>
      <c r="AN59" s="51" t="s">
        <v>605</v>
      </c>
      <c r="AO59" s="51" t="s">
        <v>615</v>
      </c>
      <c r="AP59" s="51" t="s">
        <v>504</v>
      </c>
      <c r="AQ59" s="51" t="s">
        <v>605</v>
      </c>
      <c r="AT59" s="158" t="s">
        <v>605</v>
      </c>
      <c r="AU59" s="51" t="s">
        <v>605</v>
      </c>
      <c r="AW59" s="51" t="s">
        <v>605</v>
      </c>
      <c r="AX59" s="51" t="s">
        <v>522</v>
      </c>
      <c r="AY59" s="51" t="s">
        <v>522</v>
      </c>
      <c r="AZ59" s="51" t="s">
        <v>522</v>
      </c>
      <c r="BB59" s="51" t="s">
        <v>140</v>
      </c>
    </row>
    <row r="60" spans="1:54" x14ac:dyDescent="0.25">
      <c r="A60" s="52" t="s">
        <v>140</v>
      </c>
      <c r="B60" s="52" t="s">
        <v>562</v>
      </c>
      <c r="C60" s="52" t="s">
        <v>592</v>
      </c>
      <c r="D60" s="52" t="s">
        <v>479</v>
      </c>
      <c r="E60" s="52" t="s">
        <v>494</v>
      </c>
      <c r="F60" s="51" t="s">
        <v>580</v>
      </c>
      <c r="G60" s="51" t="s">
        <v>534</v>
      </c>
      <c r="H60" s="52" t="s">
        <v>505</v>
      </c>
      <c r="I60" s="52" t="s">
        <v>611</v>
      </c>
      <c r="J60" s="52" t="s">
        <v>611</v>
      </c>
      <c r="K60" s="52" t="s">
        <v>605</v>
      </c>
      <c r="L60" s="52" t="s">
        <v>605</v>
      </c>
      <c r="M60" s="53" t="s">
        <v>714</v>
      </c>
      <c r="N60" s="52" t="s">
        <v>611</v>
      </c>
      <c r="O60" s="52" t="s">
        <v>612</v>
      </c>
      <c r="Q60" s="52" t="s">
        <v>522</v>
      </c>
      <c r="R60" s="51" t="s">
        <v>715</v>
      </c>
      <c r="T60" s="51" t="s">
        <v>605</v>
      </c>
      <c r="U60" s="51" t="s">
        <v>613</v>
      </c>
      <c r="V60" s="51" t="s">
        <v>605</v>
      </c>
      <c r="W60" s="51" t="s">
        <v>605</v>
      </c>
      <c r="Y60" s="53" t="s">
        <v>614</v>
      </c>
      <c r="Z60" s="52" t="s">
        <v>611</v>
      </c>
      <c r="AA60" s="51" t="s">
        <v>611</v>
      </c>
      <c r="AB60" s="51" t="s">
        <v>611</v>
      </c>
      <c r="AC60" s="51" t="s">
        <v>611</v>
      </c>
      <c r="AD60" s="51" t="s">
        <v>611</v>
      </c>
      <c r="AE60" s="51" t="s">
        <v>611</v>
      </c>
      <c r="AF60" s="51" t="s">
        <v>605</v>
      </c>
      <c r="AG60" s="51" t="s">
        <v>510</v>
      </c>
      <c r="AI60" s="51" t="s">
        <v>605</v>
      </c>
      <c r="AJ60" s="51" t="s">
        <v>605</v>
      </c>
      <c r="AK60" s="51" t="s">
        <v>605</v>
      </c>
      <c r="AL60" s="51" t="s">
        <v>119</v>
      </c>
      <c r="AM60" s="51" t="s">
        <v>611</v>
      </c>
      <c r="AN60" s="51" t="s">
        <v>605</v>
      </c>
      <c r="AO60" s="51" t="s">
        <v>615</v>
      </c>
      <c r="AP60" s="51" t="s">
        <v>504</v>
      </c>
      <c r="AQ60" s="51" t="s">
        <v>605</v>
      </c>
      <c r="AT60" s="158" t="s">
        <v>605</v>
      </c>
      <c r="AU60" s="51" t="s">
        <v>605</v>
      </c>
      <c r="AW60" s="51" t="s">
        <v>605</v>
      </c>
      <c r="AX60" s="51" t="s">
        <v>522</v>
      </c>
      <c r="AY60" s="51" t="s">
        <v>522</v>
      </c>
      <c r="AZ60" s="51" t="s">
        <v>522</v>
      </c>
      <c r="BA60" s="51" t="s">
        <v>680</v>
      </c>
      <c r="BB60" s="51" t="s">
        <v>140</v>
      </c>
    </row>
    <row r="61" spans="1:54" x14ac:dyDescent="0.25">
      <c r="A61" s="52" t="s">
        <v>140</v>
      </c>
      <c r="B61" s="52" t="s">
        <v>768</v>
      </c>
      <c r="C61" s="52" t="s">
        <v>483</v>
      </c>
      <c r="D61" s="52" t="s">
        <v>479</v>
      </c>
      <c r="E61" s="52" t="s">
        <v>482</v>
      </c>
      <c r="F61" s="51" t="s">
        <v>769</v>
      </c>
      <c r="G61" s="51" t="s">
        <v>770</v>
      </c>
      <c r="H61" s="52" t="s">
        <v>505</v>
      </c>
      <c r="I61" s="52" t="s">
        <v>611</v>
      </c>
      <c r="J61" s="52" t="s">
        <v>611</v>
      </c>
      <c r="K61" s="52" t="s">
        <v>605</v>
      </c>
      <c r="L61" s="52" t="s">
        <v>605</v>
      </c>
      <c r="N61" s="52" t="s">
        <v>605</v>
      </c>
      <c r="O61" s="52" t="s">
        <v>612</v>
      </c>
      <c r="Q61" s="52" t="s">
        <v>522</v>
      </c>
      <c r="T61" s="51" t="s">
        <v>605</v>
      </c>
      <c r="U61" s="51" t="s">
        <v>613</v>
      </c>
      <c r="V61" s="51" t="s">
        <v>605</v>
      </c>
      <c r="W61" s="51" t="s">
        <v>605</v>
      </c>
      <c r="Y61" s="53" t="s">
        <v>614</v>
      </c>
      <c r="Z61" s="52" t="s">
        <v>611</v>
      </c>
      <c r="AA61" s="51" t="s">
        <v>611</v>
      </c>
      <c r="AB61" s="51" t="s">
        <v>611</v>
      </c>
      <c r="AC61" s="51" t="s">
        <v>611</v>
      </c>
      <c r="AD61" s="51" t="s">
        <v>611</v>
      </c>
      <c r="AE61" s="51" t="s">
        <v>611</v>
      </c>
      <c r="AF61" s="51" t="s">
        <v>605</v>
      </c>
      <c r="AG61" s="51" t="s">
        <v>510</v>
      </c>
      <c r="AI61" s="51" t="s">
        <v>605</v>
      </c>
      <c r="AJ61" s="51" t="s">
        <v>605</v>
      </c>
      <c r="AK61" s="51" t="s">
        <v>605</v>
      </c>
      <c r="AL61" s="51" t="s">
        <v>119</v>
      </c>
      <c r="AM61" s="51" t="s">
        <v>611</v>
      </c>
      <c r="AN61" s="51" t="s">
        <v>605</v>
      </c>
      <c r="AO61" s="51" t="s">
        <v>615</v>
      </c>
      <c r="AP61" s="51" t="s">
        <v>504</v>
      </c>
      <c r="AQ61" s="51" t="s">
        <v>605</v>
      </c>
      <c r="AT61" s="158" t="s">
        <v>605</v>
      </c>
      <c r="AU61" s="51" t="s">
        <v>605</v>
      </c>
      <c r="AW61" s="51" t="s">
        <v>605</v>
      </c>
      <c r="AX61" s="51" t="s">
        <v>522</v>
      </c>
      <c r="AY61" s="51" t="s">
        <v>522</v>
      </c>
      <c r="AZ61" s="51" t="s">
        <v>522</v>
      </c>
      <c r="BA61" s="51" t="s">
        <v>680</v>
      </c>
      <c r="BB61" s="51" t="s">
        <v>140</v>
      </c>
    </row>
    <row r="62" spans="1:54" x14ac:dyDescent="0.25">
      <c r="A62" s="52" t="s">
        <v>140</v>
      </c>
      <c r="B62" s="52" t="s">
        <v>771</v>
      </c>
      <c r="C62" s="52" t="s">
        <v>483</v>
      </c>
      <c r="D62" s="52" t="s">
        <v>479</v>
      </c>
      <c r="E62" s="52" t="s">
        <v>484</v>
      </c>
      <c r="F62" s="51" t="s">
        <v>772</v>
      </c>
      <c r="G62" s="51" t="s">
        <v>773</v>
      </c>
      <c r="H62" s="52" t="s">
        <v>127</v>
      </c>
      <c r="I62" s="52" t="s">
        <v>611</v>
      </c>
      <c r="J62" s="52" t="s">
        <v>611</v>
      </c>
      <c r="K62" s="52" t="s">
        <v>605</v>
      </c>
      <c r="L62" s="52" t="s">
        <v>605</v>
      </c>
      <c r="N62" s="52" t="s">
        <v>605</v>
      </c>
      <c r="O62" s="52" t="s">
        <v>612</v>
      </c>
      <c r="Q62" s="52" t="s">
        <v>522</v>
      </c>
      <c r="T62" s="51" t="s">
        <v>605</v>
      </c>
      <c r="U62" s="51" t="s">
        <v>613</v>
      </c>
      <c r="V62" s="51" t="s">
        <v>605</v>
      </c>
      <c r="W62" s="51" t="s">
        <v>605</v>
      </c>
      <c r="Y62" s="53" t="s">
        <v>614</v>
      </c>
      <c r="Z62" s="52" t="s">
        <v>611</v>
      </c>
      <c r="AA62" s="51" t="s">
        <v>611</v>
      </c>
      <c r="AB62" s="51" t="s">
        <v>611</v>
      </c>
      <c r="AC62" s="51" t="s">
        <v>611</v>
      </c>
      <c r="AD62" s="51" t="s">
        <v>611</v>
      </c>
      <c r="AE62" s="51" t="s">
        <v>611</v>
      </c>
      <c r="AF62" s="51" t="s">
        <v>605</v>
      </c>
      <c r="AG62" s="51" t="s">
        <v>510</v>
      </c>
      <c r="AI62" s="51" t="s">
        <v>605</v>
      </c>
      <c r="AJ62" s="51" t="s">
        <v>605</v>
      </c>
      <c r="AK62" s="51" t="s">
        <v>605</v>
      </c>
      <c r="AL62" s="51" t="s">
        <v>119</v>
      </c>
      <c r="AM62" s="51" t="s">
        <v>611</v>
      </c>
      <c r="AN62" s="51" t="s">
        <v>605</v>
      </c>
      <c r="AO62" s="51" t="s">
        <v>615</v>
      </c>
      <c r="AP62" s="51" t="s">
        <v>504</v>
      </c>
      <c r="AQ62" s="51" t="s">
        <v>605</v>
      </c>
      <c r="AT62" s="158" t="s">
        <v>605</v>
      </c>
      <c r="AU62" s="51" t="s">
        <v>605</v>
      </c>
      <c r="AW62" s="51" t="s">
        <v>605</v>
      </c>
      <c r="AX62" s="51" t="s">
        <v>522</v>
      </c>
      <c r="AY62" s="51" t="s">
        <v>522</v>
      </c>
      <c r="AZ62" s="51" t="s">
        <v>522</v>
      </c>
      <c r="BB62" s="51" t="s">
        <v>140</v>
      </c>
    </row>
    <row r="63" spans="1:54" x14ac:dyDescent="0.25">
      <c r="A63" s="52" t="s">
        <v>140</v>
      </c>
      <c r="B63" s="52" t="s">
        <v>774</v>
      </c>
      <c r="C63" s="52" t="s">
        <v>483</v>
      </c>
      <c r="D63" s="52" t="s">
        <v>479</v>
      </c>
      <c r="E63" s="52" t="s">
        <v>485</v>
      </c>
      <c r="F63" s="51" t="s">
        <v>775</v>
      </c>
      <c r="G63" s="51" t="s">
        <v>776</v>
      </c>
      <c r="H63" s="52" t="s">
        <v>127</v>
      </c>
      <c r="I63" s="52" t="s">
        <v>611</v>
      </c>
      <c r="J63" s="52" t="s">
        <v>611</v>
      </c>
      <c r="K63" s="52" t="s">
        <v>605</v>
      </c>
      <c r="L63" s="52" t="s">
        <v>605</v>
      </c>
      <c r="N63" s="52" t="s">
        <v>605</v>
      </c>
      <c r="O63" s="52" t="s">
        <v>612</v>
      </c>
      <c r="Q63" s="52" t="s">
        <v>522</v>
      </c>
      <c r="T63" s="51" t="s">
        <v>605</v>
      </c>
      <c r="U63" s="51" t="s">
        <v>613</v>
      </c>
      <c r="V63" s="51" t="s">
        <v>605</v>
      </c>
      <c r="W63" s="51" t="s">
        <v>605</v>
      </c>
      <c r="Y63" s="53" t="s">
        <v>614</v>
      </c>
      <c r="Z63" s="52" t="s">
        <v>611</v>
      </c>
      <c r="AA63" s="51" t="s">
        <v>611</v>
      </c>
      <c r="AB63" s="51" t="s">
        <v>611</v>
      </c>
      <c r="AC63" s="51" t="s">
        <v>611</v>
      </c>
      <c r="AD63" s="51" t="s">
        <v>611</v>
      </c>
      <c r="AE63" s="51" t="s">
        <v>611</v>
      </c>
      <c r="AF63" s="51" t="s">
        <v>605</v>
      </c>
      <c r="AG63" s="51" t="s">
        <v>510</v>
      </c>
      <c r="AI63" s="51" t="s">
        <v>605</v>
      </c>
      <c r="AJ63" s="51" t="s">
        <v>605</v>
      </c>
      <c r="AK63" s="51" t="s">
        <v>605</v>
      </c>
      <c r="AL63" s="51" t="s">
        <v>119</v>
      </c>
      <c r="AM63" s="51" t="s">
        <v>611</v>
      </c>
      <c r="AN63" s="51" t="s">
        <v>605</v>
      </c>
      <c r="AO63" s="51" t="s">
        <v>615</v>
      </c>
      <c r="AP63" s="51" t="s">
        <v>504</v>
      </c>
      <c r="AQ63" s="51" t="s">
        <v>605</v>
      </c>
      <c r="AT63" s="158" t="s">
        <v>605</v>
      </c>
      <c r="AU63" s="51" t="s">
        <v>605</v>
      </c>
      <c r="AW63" s="51" t="s">
        <v>605</v>
      </c>
      <c r="AX63" s="51" t="s">
        <v>522</v>
      </c>
      <c r="AY63" s="51" t="s">
        <v>522</v>
      </c>
      <c r="AZ63" s="51" t="s">
        <v>522</v>
      </c>
      <c r="BB63" s="51" t="s">
        <v>140</v>
      </c>
    </row>
    <row r="64" spans="1:54" x14ac:dyDescent="0.25">
      <c r="A64" s="52" t="s">
        <v>140</v>
      </c>
      <c r="B64" s="52" t="s">
        <v>777</v>
      </c>
      <c r="C64" s="52" t="s">
        <v>483</v>
      </c>
      <c r="D64" s="52" t="s">
        <v>479</v>
      </c>
      <c r="E64" s="52" t="s">
        <v>727</v>
      </c>
      <c r="F64" s="51" t="s">
        <v>778</v>
      </c>
      <c r="G64" s="51" t="s">
        <v>779</v>
      </c>
      <c r="H64" s="52" t="s">
        <v>127</v>
      </c>
      <c r="I64" s="52" t="s">
        <v>611</v>
      </c>
      <c r="J64" s="52" t="s">
        <v>611</v>
      </c>
      <c r="K64" s="52" t="s">
        <v>605</v>
      </c>
      <c r="L64" s="52" t="s">
        <v>605</v>
      </c>
      <c r="N64" s="52" t="s">
        <v>605</v>
      </c>
      <c r="O64" s="52" t="s">
        <v>612</v>
      </c>
      <c r="Q64" s="52" t="s">
        <v>522</v>
      </c>
      <c r="T64" s="51" t="s">
        <v>605</v>
      </c>
      <c r="U64" s="51" t="s">
        <v>613</v>
      </c>
      <c r="V64" s="51" t="s">
        <v>605</v>
      </c>
      <c r="W64" s="51" t="s">
        <v>605</v>
      </c>
      <c r="Y64" s="53" t="s">
        <v>614</v>
      </c>
      <c r="Z64" s="52" t="s">
        <v>611</v>
      </c>
      <c r="AA64" s="51" t="s">
        <v>611</v>
      </c>
      <c r="AB64" s="51" t="s">
        <v>611</v>
      </c>
      <c r="AC64" s="51" t="s">
        <v>611</v>
      </c>
      <c r="AD64" s="51" t="s">
        <v>611</v>
      </c>
      <c r="AE64" s="51" t="s">
        <v>611</v>
      </c>
      <c r="AF64" s="51" t="s">
        <v>605</v>
      </c>
      <c r="AG64" s="51" t="s">
        <v>510</v>
      </c>
      <c r="AI64" s="51" t="s">
        <v>605</v>
      </c>
      <c r="AJ64" s="51" t="s">
        <v>605</v>
      </c>
      <c r="AK64" s="51" t="s">
        <v>605</v>
      </c>
      <c r="AL64" s="51" t="s">
        <v>119</v>
      </c>
      <c r="AM64" s="51" t="s">
        <v>611</v>
      </c>
      <c r="AN64" s="51" t="s">
        <v>605</v>
      </c>
      <c r="AO64" s="51" t="s">
        <v>615</v>
      </c>
      <c r="AP64" s="51" t="s">
        <v>504</v>
      </c>
      <c r="AQ64" s="51" t="s">
        <v>605</v>
      </c>
      <c r="AT64" s="158" t="s">
        <v>605</v>
      </c>
      <c r="AU64" s="51" t="s">
        <v>605</v>
      </c>
      <c r="AW64" s="51" t="s">
        <v>605</v>
      </c>
      <c r="AX64" s="51" t="s">
        <v>522</v>
      </c>
      <c r="AY64" s="51" t="s">
        <v>522</v>
      </c>
      <c r="AZ64" s="51" t="s">
        <v>522</v>
      </c>
      <c r="BB64" s="51" t="s">
        <v>140</v>
      </c>
    </row>
    <row r="65" spans="1:54" x14ac:dyDescent="0.25">
      <c r="A65" s="52" t="s">
        <v>140</v>
      </c>
      <c r="B65" s="52" t="s">
        <v>780</v>
      </c>
      <c r="C65" s="52" t="s">
        <v>781</v>
      </c>
      <c r="D65" s="52" t="s">
        <v>479</v>
      </c>
      <c r="E65" s="52" t="s">
        <v>480</v>
      </c>
      <c r="F65" s="51" t="s">
        <v>782</v>
      </c>
      <c r="G65" s="51" t="s">
        <v>783</v>
      </c>
      <c r="H65" s="52" t="s">
        <v>127</v>
      </c>
      <c r="I65" s="52" t="s">
        <v>611</v>
      </c>
      <c r="J65" s="52" t="s">
        <v>611</v>
      </c>
      <c r="K65" s="52" t="s">
        <v>605</v>
      </c>
      <c r="L65" s="52" t="s">
        <v>605</v>
      </c>
      <c r="N65" s="52" t="s">
        <v>605</v>
      </c>
      <c r="O65" s="52" t="s">
        <v>612</v>
      </c>
      <c r="Q65" s="52" t="s">
        <v>522</v>
      </c>
      <c r="T65" s="51" t="s">
        <v>605</v>
      </c>
      <c r="U65" s="51" t="s">
        <v>613</v>
      </c>
      <c r="V65" s="51" t="s">
        <v>605</v>
      </c>
      <c r="W65" s="51" t="s">
        <v>605</v>
      </c>
      <c r="X65" s="51" t="s">
        <v>670</v>
      </c>
      <c r="Y65" s="53" t="s">
        <v>614</v>
      </c>
      <c r="Z65" s="52" t="s">
        <v>611</v>
      </c>
      <c r="AA65" s="51" t="s">
        <v>611</v>
      </c>
      <c r="AB65" s="51" t="s">
        <v>611</v>
      </c>
      <c r="AC65" s="51" t="s">
        <v>611</v>
      </c>
      <c r="AD65" s="51" t="s">
        <v>611</v>
      </c>
      <c r="AE65" s="51" t="s">
        <v>611</v>
      </c>
      <c r="AF65" s="51" t="s">
        <v>605</v>
      </c>
      <c r="AG65" s="51" t="s">
        <v>510</v>
      </c>
      <c r="AI65" s="51" t="s">
        <v>605</v>
      </c>
      <c r="AJ65" s="51" t="s">
        <v>605</v>
      </c>
      <c r="AK65" s="51" t="s">
        <v>605</v>
      </c>
      <c r="AL65" s="51" t="s">
        <v>119</v>
      </c>
      <c r="AM65" s="51" t="s">
        <v>611</v>
      </c>
      <c r="AN65" s="51" t="s">
        <v>605</v>
      </c>
      <c r="AO65" s="51" t="s">
        <v>615</v>
      </c>
      <c r="AP65" s="51" t="s">
        <v>504</v>
      </c>
      <c r="AQ65" s="51" t="s">
        <v>605</v>
      </c>
      <c r="AT65" s="158" t="s">
        <v>605</v>
      </c>
      <c r="AU65" s="51" t="s">
        <v>605</v>
      </c>
      <c r="AW65" s="51" t="s">
        <v>605</v>
      </c>
      <c r="AX65" s="51" t="s">
        <v>522</v>
      </c>
      <c r="AY65" s="51" t="s">
        <v>522</v>
      </c>
      <c r="AZ65" s="51" t="s">
        <v>522</v>
      </c>
      <c r="BB65" s="51" t="s">
        <v>140</v>
      </c>
    </row>
    <row r="66" spans="1:54" x14ac:dyDescent="0.25">
      <c r="A66" s="52" t="s">
        <v>140</v>
      </c>
      <c r="B66" s="52" t="s">
        <v>784</v>
      </c>
      <c r="C66" s="52" t="s">
        <v>486</v>
      </c>
      <c r="D66" s="52" t="s">
        <v>476</v>
      </c>
      <c r="E66" s="52" t="s">
        <v>487</v>
      </c>
      <c r="F66" s="51" t="s">
        <v>785</v>
      </c>
      <c r="G66" s="51" t="s">
        <v>786</v>
      </c>
      <c r="H66" s="52" t="s">
        <v>127</v>
      </c>
      <c r="I66" s="52" t="s">
        <v>611</v>
      </c>
      <c r="J66" s="52" t="s">
        <v>611</v>
      </c>
      <c r="K66" s="52" t="s">
        <v>605</v>
      </c>
      <c r="L66" s="52" t="s">
        <v>605</v>
      </c>
      <c r="N66" s="52" t="s">
        <v>611</v>
      </c>
      <c r="O66" s="52" t="s">
        <v>612</v>
      </c>
      <c r="Q66" s="52" t="s">
        <v>522</v>
      </c>
      <c r="T66" s="51" t="s">
        <v>605</v>
      </c>
      <c r="U66" s="51" t="s">
        <v>613</v>
      </c>
      <c r="V66" s="51" t="s">
        <v>605</v>
      </c>
      <c r="W66" s="51" t="s">
        <v>605</v>
      </c>
      <c r="X66" s="51" t="s">
        <v>608</v>
      </c>
      <c r="Y66" s="53" t="s">
        <v>614</v>
      </c>
      <c r="Z66" s="52" t="s">
        <v>611</v>
      </c>
      <c r="AA66" s="51" t="s">
        <v>611</v>
      </c>
      <c r="AB66" s="51" t="s">
        <v>611</v>
      </c>
      <c r="AC66" s="51" t="s">
        <v>611</v>
      </c>
      <c r="AD66" s="51" t="s">
        <v>611</v>
      </c>
      <c r="AE66" s="51" t="s">
        <v>611</v>
      </c>
      <c r="AF66" s="51" t="s">
        <v>605</v>
      </c>
      <c r="AG66" s="51" t="s">
        <v>510</v>
      </c>
      <c r="AI66" s="51" t="s">
        <v>605</v>
      </c>
      <c r="AJ66" s="51" t="s">
        <v>605</v>
      </c>
      <c r="AK66" s="51" t="s">
        <v>605</v>
      </c>
      <c r="AL66" s="51" t="s">
        <v>119</v>
      </c>
      <c r="AM66" s="51" t="s">
        <v>611</v>
      </c>
      <c r="AN66" s="51" t="s">
        <v>605</v>
      </c>
      <c r="AO66" s="51" t="s">
        <v>615</v>
      </c>
      <c r="AP66" s="51" t="s">
        <v>504</v>
      </c>
      <c r="AQ66" s="51" t="s">
        <v>605</v>
      </c>
      <c r="AT66" s="158" t="s">
        <v>605</v>
      </c>
      <c r="AU66" s="51" t="s">
        <v>605</v>
      </c>
      <c r="AW66" s="51" t="s">
        <v>605</v>
      </c>
      <c r="AX66" s="51" t="s">
        <v>522</v>
      </c>
      <c r="AY66" s="51" t="s">
        <v>522</v>
      </c>
      <c r="AZ66" s="51" t="s">
        <v>522</v>
      </c>
      <c r="BB66" s="51" t="s">
        <v>140</v>
      </c>
    </row>
    <row r="67" spans="1:54" x14ac:dyDescent="0.25">
      <c r="A67" s="52" t="s">
        <v>140</v>
      </c>
      <c r="B67" s="52" t="s">
        <v>787</v>
      </c>
      <c r="C67" s="52" t="s">
        <v>486</v>
      </c>
      <c r="D67" s="52" t="s">
        <v>476</v>
      </c>
      <c r="E67" s="52" t="s">
        <v>490</v>
      </c>
      <c r="F67" s="51" t="s">
        <v>788</v>
      </c>
      <c r="G67" s="51" t="s">
        <v>789</v>
      </c>
      <c r="H67" s="52" t="s">
        <v>127</v>
      </c>
      <c r="I67" s="52" t="s">
        <v>611</v>
      </c>
      <c r="J67" s="52" t="s">
        <v>611</v>
      </c>
      <c r="K67" s="52" t="s">
        <v>605</v>
      </c>
      <c r="L67" s="52" t="s">
        <v>605</v>
      </c>
      <c r="N67" s="52" t="s">
        <v>611</v>
      </c>
      <c r="O67" s="52" t="s">
        <v>612</v>
      </c>
      <c r="Q67" s="52" t="s">
        <v>522</v>
      </c>
      <c r="T67" s="51" t="s">
        <v>605</v>
      </c>
      <c r="U67" s="51" t="s">
        <v>613</v>
      </c>
      <c r="V67" s="51" t="s">
        <v>605</v>
      </c>
      <c r="W67" s="51" t="s">
        <v>605</v>
      </c>
      <c r="X67" s="51" t="s">
        <v>617</v>
      </c>
      <c r="Y67" s="53" t="s">
        <v>614</v>
      </c>
      <c r="Z67" s="52" t="s">
        <v>611</v>
      </c>
      <c r="AA67" s="51" t="s">
        <v>611</v>
      </c>
      <c r="AB67" s="51" t="s">
        <v>611</v>
      </c>
      <c r="AC67" s="51" t="s">
        <v>611</v>
      </c>
      <c r="AD67" s="51" t="s">
        <v>611</v>
      </c>
      <c r="AE67" s="51" t="s">
        <v>611</v>
      </c>
      <c r="AF67" s="51" t="s">
        <v>605</v>
      </c>
      <c r="AG67" s="51" t="s">
        <v>510</v>
      </c>
      <c r="AI67" s="51" t="s">
        <v>605</v>
      </c>
      <c r="AJ67" s="51" t="s">
        <v>605</v>
      </c>
      <c r="AK67" s="51" t="s">
        <v>605</v>
      </c>
      <c r="AL67" s="51" t="s">
        <v>119</v>
      </c>
      <c r="AM67" s="51" t="s">
        <v>611</v>
      </c>
      <c r="AN67" s="51" t="s">
        <v>605</v>
      </c>
      <c r="AO67" s="51" t="s">
        <v>615</v>
      </c>
      <c r="AP67" s="51" t="s">
        <v>504</v>
      </c>
      <c r="AQ67" s="51" t="s">
        <v>605</v>
      </c>
      <c r="AT67" s="158" t="s">
        <v>605</v>
      </c>
      <c r="AU67" s="51" t="s">
        <v>605</v>
      </c>
      <c r="AW67" s="51" t="s">
        <v>605</v>
      </c>
      <c r="AX67" s="51" t="s">
        <v>522</v>
      </c>
      <c r="AY67" s="51" t="s">
        <v>522</v>
      </c>
      <c r="AZ67" s="51" t="s">
        <v>522</v>
      </c>
      <c r="BB67" s="51" t="s">
        <v>140</v>
      </c>
    </row>
    <row r="68" spans="1:54" x14ac:dyDescent="0.25">
      <c r="A68" s="52" t="s">
        <v>140</v>
      </c>
      <c r="B68" s="52" t="s">
        <v>790</v>
      </c>
      <c r="C68" s="52" t="s">
        <v>486</v>
      </c>
      <c r="D68" s="52" t="s">
        <v>476</v>
      </c>
      <c r="E68" s="52" t="s">
        <v>491</v>
      </c>
      <c r="F68" s="51" t="s">
        <v>791</v>
      </c>
      <c r="G68" s="51" t="s">
        <v>792</v>
      </c>
      <c r="H68" s="52" t="s">
        <v>127</v>
      </c>
      <c r="I68" s="52" t="s">
        <v>611</v>
      </c>
      <c r="J68" s="52" t="s">
        <v>611</v>
      </c>
      <c r="K68" s="52" t="s">
        <v>605</v>
      </c>
      <c r="L68" s="52" t="s">
        <v>605</v>
      </c>
      <c r="N68" s="52" t="s">
        <v>611</v>
      </c>
      <c r="O68" s="52" t="s">
        <v>612</v>
      </c>
      <c r="Q68" s="52" t="s">
        <v>522</v>
      </c>
      <c r="T68" s="51" t="s">
        <v>605</v>
      </c>
      <c r="U68" s="51" t="s">
        <v>613</v>
      </c>
      <c r="V68" s="51" t="s">
        <v>605</v>
      </c>
      <c r="W68" s="51" t="s">
        <v>605</v>
      </c>
      <c r="X68" s="51" t="s">
        <v>618</v>
      </c>
      <c r="Y68" s="53" t="s">
        <v>614</v>
      </c>
      <c r="Z68" s="52" t="s">
        <v>611</v>
      </c>
      <c r="AA68" s="51" t="s">
        <v>611</v>
      </c>
      <c r="AB68" s="51" t="s">
        <v>611</v>
      </c>
      <c r="AC68" s="51" t="s">
        <v>611</v>
      </c>
      <c r="AD68" s="51" t="s">
        <v>611</v>
      </c>
      <c r="AE68" s="51" t="s">
        <v>611</v>
      </c>
      <c r="AF68" s="51" t="s">
        <v>605</v>
      </c>
      <c r="AG68" s="51" t="s">
        <v>510</v>
      </c>
      <c r="AI68" s="51" t="s">
        <v>605</v>
      </c>
      <c r="AJ68" s="51" t="s">
        <v>605</v>
      </c>
      <c r="AK68" s="51" t="s">
        <v>605</v>
      </c>
      <c r="AL68" s="51" t="s">
        <v>119</v>
      </c>
      <c r="AM68" s="51" t="s">
        <v>611</v>
      </c>
      <c r="AN68" s="51" t="s">
        <v>605</v>
      </c>
      <c r="AO68" s="51" t="s">
        <v>615</v>
      </c>
      <c r="AP68" s="51" t="s">
        <v>504</v>
      </c>
      <c r="AQ68" s="51" t="s">
        <v>605</v>
      </c>
      <c r="AT68" s="158" t="s">
        <v>605</v>
      </c>
      <c r="AU68" s="51" t="s">
        <v>605</v>
      </c>
      <c r="AW68" s="51" t="s">
        <v>605</v>
      </c>
      <c r="AX68" s="51" t="s">
        <v>522</v>
      </c>
      <c r="AY68" s="51" t="s">
        <v>522</v>
      </c>
      <c r="AZ68" s="51" t="s">
        <v>522</v>
      </c>
      <c r="BB68" s="51" t="s">
        <v>140</v>
      </c>
    </row>
    <row r="69" spans="1:54" x14ac:dyDescent="0.25">
      <c r="A69" s="52" t="s">
        <v>140</v>
      </c>
      <c r="B69" s="52" t="s">
        <v>563</v>
      </c>
      <c r="C69" s="52" t="s">
        <v>486</v>
      </c>
      <c r="D69" s="52" t="s">
        <v>476</v>
      </c>
      <c r="E69" s="52" t="s">
        <v>496</v>
      </c>
      <c r="F69" s="51" t="s">
        <v>581</v>
      </c>
      <c r="G69" s="51" t="s">
        <v>535</v>
      </c>
      <c r="H69" s="52" t="s">
        <v>505</v>
      </c>
      <c r="I69" s="52" t="s">
        <v>611</v>
      </c>
      <c r="J69" s="52" t="s">
        <v>611</v>
      </c>
      <c r="K69" s="52" t="s">
        <v>605</v>
      </c>
      <c r="L69" s="52" t="s">
        <v>605</v>
      </c>
      <c r="M69" s="53" t="s">
        <v>692</v>
      </c>
      <c r="N69" s="52" t="s">
        <v>611</v>
      </c>
      <c r="O69" s="52" t="s">
        <v>612</v>
      </c>
      <c r="Q69" s="52" t="s">
        <v>522</v>
      </c>
      <c r="R69" s="51" t="s">
        <v>693</v>
      </c>
      <c r="T69" s="51" t="s">
        <v>605</v>
      </c>
      <c r="U69" s="51" t="s">
        <v>613</v>
      </c>
      <c r="V69" s="51" t="s">
        <v>605</v>
      </c>
      <c r="W69" s="51" t="s">
        <v>605</v>
      </c>
      <c r="Y69" s="53" t="s">
        <v>614</v>
      </c>
      <c r="Z69" s="52" t="s">
        <v>611</v>
      </c>
      <c r="AA69" s="51" t="s">
        <v>611</v>
      </c>
      <c r="AB69" s="51" t="s">
        <v>611</v>
      </c>
      <c r="AC69" s="51" t="s">
        <v>611</v>
      </c>
      <c r="AD69" s="51" t="s">
        <v>611</v>
      </c>
      <c r="AE69" s="51" t="s">
        <v>611</v>
      </c>
      <c r="AF69" s="51" t="s">
        <v>605</v>
      </c>
      <c r="AG69" s="51" t="s">
        <v>510</v>
      </c>
      <c r="AI69" s="51" t="s">
        <v>605</v>
      </c>
      <c r="AJ69" s="51" t="s">
        <v>605</v>
      </c>
      <c r="AK69" s="51" t="s">
        <v>605</v>
      </c>
      <c r="AL69" s="51" t="s">
        <v>119</v>
      </c>
      <c r="AM69" s="51" t="s">
        <v>611</v>
      </c>
      <c r="AN69" s="51" t="s">
        <v>605</v>
      </c>
      <c r="AO69" s="51" t="s">
        <v>615</v>
      </c>
      <c r="AP69" s="51" t="s">
        <v>504</v>
      </c>
      <c r="AQ69" s="51" t="s">
        <v>605</v>
      </c>
      <c r="AT69" s="158" t="s">
        <v>605</v>
      </c>
      <c r="AU69" s="51" t="s">
        <v>605</v>
      </c>
      <c r="AW69" s="51" t="s">
        <v>605</v>
      </c>
      <c r="AX69" s="51" t="s">
        <v>522</v>
      </c>
      <c r="AY69" s="51" t="s">
        <v>522</v>
      </c>
      <c r="AZ69" s="51" t="s">
        <v>522</v>
      </c>
      <c r="BA69" s="51" t="s">
        <v>616</v>
      </c>
      <c r="BB69" s="51" t="s">
        <v>140</v>
      </c>
    </row>
    <row r="70" spans="1:54" x14ac:dyDescent="0.25">
      <c r="A70" s="52" t="s">
        <v>140</v>
      </c>
      <c r="B70" s="52" t="s">
        <v>793</v>
      </c>
      <c r="C70" s="52" t="s">
        <v>486</v>
      </c>
      <c r="D70" s="52" t="s">
        <v>476</v>
      </c>
      <c r="E70" s="52" t="s">
        <v>498</v>
      </c>
      <c r="F70" s="51" t="s">
        <v>794</v>
      </c>
      <c r="G70" s="51" t="s">
        <v>795</v>
      </c>
      <c r="H70" s="52" t="s">
        <v>505</v>
      </c>
      <c r="I70" s="52" t="s">
        <v>611</v>
      </c>
      <c r="J70" s="52" t="s">
        <v>611</v>
      </c>
      <c r="K70" s="52" t="s">
        <v>605</v>
      </c>
      <c r="L70" s="52" t="s">
        <v>605</v>
      </c>
      <c r="M70" s="53" t="s">
        <v>697</v>
      </c>
      <c r="N70" s="52" t="s">
        <v>611</v>
      </c>
      <c r="O70" s="52" t="s">
        <v>612</v>
      </c>
      <c r="Q70" s="52" t="s">
        <v>522</v>
      </c>
      <c r="R70" s="51" t="s">
        <v>698</v>
      </c>
      <c r="T70" s="51" t="s">
        <v>605</v>
      </c>
      <c r="U70" s="51" t="s">
        <v>613</v>
      </c>
      <c r="V70" s="51" t="s">
        <v>605</v>
      </c>
      <c r="W70" s="51" t="s">
        <v>605</v>
      </c>
      <c r="Y70" s="53" t="s">
        <v>614</v>
      </c>
      <c r="Z70" s="52" t="s">
        <v>611</v>
      </c>
      <c r="AA70" s="51" t="s">
        <v>611</v>
      </c>
      <c r="AB70" s="51" t="s">
        <v>611</v>
      </c>
      <c r="AC70" s="51" t="s">
        <v>611</v>
      </c>
      <c r="AD70" s="51" t="s">
        <v>611</v>
      </c>
      <c r="AE70" s="51" t="s">
        <v>611</v>
      </c>
      <c r="AF70" s="51" t="s">
        <v>605</v>
      </c>
      <c r="AG70" s="51" t="s">
        <v>510</v>
      </c>
      <c r="AI70" s="51" t="s">
        <v>605</v>
      </c>
      <c r="AJ70" s="51" t="s">
        <v>605</v>
      </c>
      <c r="AK70" s="51" t="s">
        <v>605</v>
      </c>
      <c r="AL70" s="51" t="s">
        <v>119</v>
      </c>
      <c r="AM70" s="51" t="s">
        <v>611</v>
      </c>
      <c r="AN70" s="51" t="s">
        <v>605</v>
      </c>
      <c r="AO70" s="51" t="s">
        <v>615</v>
      </c>
      <c r="AP70" s="51" t="s">
        <v>504</v>
      </c>
      <c r="AQ70" s="51" t="s">
        <v>605</v>
      </c>
      <c r="AT70" s="158" t="s">
        <v>605</v>
      </c>
      <c r="AU70" s="51" t="s">
        <v>605</v>
      </c>
      <c r="AW70" s="51" t="s">
        <v>605</v>
      </c>
      <c r="AX70" s="51" t="s">
        <v>522</v>
      </c>
      <c r="AY70" s="51" t="s">
        <v>522</v>
      </c>
      <c r="AZ70" s="51" t="s">
        <v>522</v>
      </c>
      <c r="BA70" s="51" t="s">
        <v>616</v>
      </c>
      <c r="BB70" s="51" t="s">
        <v>140</v>
      </c>
    </row>
    <row r="71" spans="1:54" x14ac:dyDescent="0.25">
      <c r="A71" s="52" t="s">
        <v>140</v>
      </c>
      <c r="B71" s="52" t="s">
        <v>796</v>
      </c>
      <c r="C71" s="52" t="s">
        <v>492</v>
      </c>
      <c r="D71" s="52" t="s">
        <v>476</v>
      </c>
      <c r="E71" s="52" t="s">
        <v>490</v>
      </c>
      <c r="F71" s="51" t="s">
        <v>797</v>
      </c>
      <c r="G71" s="51" t="s">
        <v>798</v>
      </c>
      <c r="H71" s="52" t="s">
        <v>127</v>
      </c>
      <c r="I71" s="52" t="s">
        <v>611</v>
      </c>
      <c r="J71" s="52" t="s">
        <v>611</v>
      </c>
      <c r="K71" s="52" t="s">
        <v>605</v>
      </c>
      <c r="L71" s="52" t="s">
        <v>605</v>
      </c>
      <c r="N71" s="52" t="s">
        <v>611</v>
      </c>
      <c r="O71" s="52" t="s">
        <v>612</v>
      </c>
      <c r="Q71" s="52" t="s">
        <v>522</v>
      </c>
      <c r="T71" s="51" t="s">
        <v>605</v>
      </c>
      <c r="U71" s="51" t="s">
        <v>613</v>
      </c>
      <c r="V71" s="51" t="s">
        <v>605</v>
      </c>
      <c r="W71" s="51" t="s">
        <v>605</v>
      </c>
      <c r="X71" s="51" t="s">
        <v>621</v>
      </c>
      <c r="Y71" s="53" t="s">
        <v>614</v>
      </c>
      <c r="Z71" s="52" t="s">
        <v>611</v>
      </c>
      <c r="AA71" s="51" t="s">
        <v>611</v>
      </c>
      <c r="AB71" s="51" t="s">
        <v>611</v>
      </c>
      <c r="AC71" s="51" t="s">
        <v>611</v>
      </c>
      <c r="AD71" s="51" t="s">
        <v>611</v>
      </c>
      <c r="AE71" s="51" t="s">
        <v>611</v>
      </c>
      <c r="AF71" s="51" t="s">
        <v>605</v>
      </c>
      <c r="AG71" s="51" t="s">
        <v>510</v>
      </c>
      <c r="AI71" s="51" t="s">
        <v>605</v>
      </c>
      <c r="AJ71" s="51" t="s">
        <v>605</v>
      </c>
      <c r="AK71" s="51" t="s">
        <v>605</v>
      </c>
      <c r="AL71" s="51" t="s">
        <v>119</v>
      </c>
      <c r="AM71" s="51" t="s">
        <v>611</v>
      </c>
      <c r="AN71" s="51" t="s">
        <v>605</v>
      </c>
      <c r="AO71" s="51" t="s">
        <v>615</v>
      </c>
      <c r="AP71" s="51" t="s">
        <v>504</v>
      </c>
      <c r="AQ71" s="51" t="s">
        <v>605</v>
      </c>
      <c r="AT71" s="158" t="s">
        <v>605</v>
      </c>
      <c r="AU71" s="51" t="s">
        <v>605</v>
      </c>
      <c r="AW71" s="51" t="s">
        <v>605</v>
      </c>
      <c r="AX71" s="51" t="s">
        <v>522</v>
      </c>
      <c r="AY71" s="51" t="s">
        <v>522</v>
      </c>
      <c r="AZ71" s="51" t="s">
        <v>522</v>
      </c>
      <c r="BB71" s="51" t="s">
        <v>140</v>
      </c>
    </row>
    <row r="72" spans="1:54" x14ac:dyDescent="0.25">
      <c r="A72" s="52" t="s">
        <v>140</v>
      </c>
      <c r="B72" s="52" t="s">
        <v>799</v>
      </c>
      <c r="C72" s="52" t="s">
        <v>492</v>
      </c>
      <c r="D72" s="52" t="s">
        <v>476</v>
      </c>
      <c r="E72" s="52" t="s">
        <v>491</v>
      </c>
      <c r="F72" s="51" t="s">
        <v>800</v>
      </c>
      <c r="G72" s="51" t="s">
        <v>801</v>
      </c>
      <c r="H72" s="52" t="s">
        <v>127</v>
      </c>
      <c r="I72" s="52" t="s">
        <v>611</v>
      </c>
      <c r="J72" s="52" t="s">
        <v>611</v>
      </c>
      <c r="K72" s="52" t="s">
        <v>605</v>
      </c>
      <c r="L72" s="52" t="s">
        <v>605</v>
      </c>
      <c r="N72" s="52" t="s">
        <v>611</v>
      </c>
      <c r="O72" s="52" t="s">
        <v>612</v>
      </c>
      <c r="Q72" s="52" t="s">
        <v>522</v>
      </c>
      <c r="T72" s="51" t="s">
        <v>605</v>
      </c>
      <c r="U72" s="51" t="s">
        <v>613</v>
      </c>
      <c r="V72" s="51" t="s">
        <v>605</v>
      </c>
      <c r="W72" s="51" t="s">
        <v>605</v>
      </c>
      <c r="X72" s="51" t="s">
        <v>624</v>
      </c>
      <c r="Y72" s="53" t="s">
        <v>614</v>
      </c>
      <c r="Z72" s="52" t="s">
        <v>611</v>
      </c>
      <c r="AA72" s="51" t="s">
        <v>611</v>
      </c>
      <c r="AB72" s="51" t="s">
        <v>611</v>
      </c>
      <c r="AC72" s="51" t="s">
        <v>611</v>
      </c>
      <c r="AD72" s="51" t="s">
        <v>611</v>
      </c>
      <c r="AE72" s="51" t="s">
        <v>611</v>
      </c>
      <c r="AF72" s="51" t="s">
        <v>605</v>
      </c>
      <c r="AG72" s="51" t="s">
        <v>510</v>
      </c>
      <c r="AI72" s="51" t="s">
        <v>605</v>
      </c>
      <c r="AJ72" s="51" t="s">
        <v>605</v>
      </c>
      <c r="AK72" s="51" t="s">
        <v>605</v>
      </c>
      <c r="AL72" s="51" t="s">
        <v>119</v>
      </c>
      <c r="AM72" s="51" t="s">
        <v>611</v>
      </c>
      <c r="AN72" s="51" t="s">
        <v>605</v>
      </c>
      <c r="AO72" s="51" t="s">
        <v>615</v>
      </c>
      <c r="AP72" s="51" t="s">
        <v>504</v>
      </c>
      <c r="AQ72" s="51" t="s">
        <v>605</v>
      </c>
      <c r="AT72" s="158" t="s">
        <v>605</v>
      </c>
      <c r="AU72" s="51" t="s">
        <v>605</v>
      </c>
      <c r="AW72" s="51" t="s">
        <v>605</v>
      </c>
      <c r="AX72" s="51" t="s">
        <v>522</v>
      </c>
      <c r="AY72" s="51" t="s">
        <v>522</v>
      </c>
      <c r="AZ72" s="51" t="s">
        <v>522</v>
      </c>
      <c r="BB72" s="51" t="s">
        <v>140</v>
      </c>
    </row>
    <row r="73" spans="1:54" x14ac:dyDescent="0.25">
      <c r="A73" s="52" t="s">
        <v>140</v>
      </c>
      <c r="B73" s="52" t="s">
        <v>567</v>
      </c>
      <c r="C73" s="52" t="s">
        <v>492</v>
      </c>
      <c r="D73" s="52" t="s">
        <v>476</v>
      </c>
      <c r="E73" s="52" t="s">
        <v>497</v>
      </c>
      <c r="F73" s="51" t="s">
        <v>585</v>
      </c>
      <c r="G73" s="51" t="s">
        <v>539</v>
      </c>
      <c r="H73" s="52" t="s">
        <v>505</v>
      </c>
      <c r="I73" s="52" t="s">
        <v>611</v>
      </c>
      <c r="J73" s="52" t="s">
        <v>611</v>
      </c>
      <c r="K73" s="52" t="s">
        <v>605</v>
      </c>
      <c r="L73" s="52" t="s">
        <v>605</v>
      </c>
      <c r="M73" s="53" t="s">
        <v>705</v>
      </c>
      <c r="N73" s="52" t="s">
        <v>611</v>
      </c>
      <c r="O73" s="52" t="s">
        <v>612</v>
      </c>
      <c r="Q73" s="52" t="s">
        <v>522</v>
      </c>
      <c r="R73" s="51" t="s">
        <v>697</v>
      </c>
      <c r="T73" s="51" t="s">
        <v>605</v>
      </c>
      <c r="U73" s="51" t="s">
        <v>613</v>
      </c>
      <c r="V73" s="51" t="s">
        <v>605</v>
      </c>
      <c r="W73" s="51" t="s">
        <v>605</v>
      </c>
      <c r="Y73" s="53" t="s">
        <v>614</v>
      </c>
      <c r="Z73" s="52" t="s">
        <v>611</v>
      </c>
      <c r="AA73" s="51" t="s">
        <v>611</v>
      </c>
      <c r="AB73" s="51" t="s">
        <v>611</v>
      </c>
      <c r="AC73" s="51" t="s">
        <v>611</v>
      </c>
      <c r="AD73" s="51" t="s">
        <v>611</v>
      </c>
      <c r="AE73" s="51" t="s">
        <v>611</v>
      </c>
      <c r="AF73" s="51" t="s">
        <v>605</v>
      </c>
      <c r="AG73" s="51" t="s">
        <v>510</v>
      </c>
      <c r="AI73" s="51" t="s">
        <v>605</v>
      </c>
      <c r="AJ73" s="51" t="s">
        <v>605</v>
      </c>
      <c r="AK73" s="51" t="s">
        <v>605</v>
      </c>
      <c r="AL73" s="51" t="s">
        <v>119</v>
      </c>
      <c r="AM73" s="51" t="s">
        <v>611</v>
      </c>
      <c r="AN73" s="51" t="s">
        <v>605</v>
      </c>
      <c r="AO73" s="51" t="s">
        <v>615</v>
      </c>
      <c r="AP73" s="51" t="s">
        <v>504</v>
      </c>
      <c r="AQ73" s="51" t="s">
        <v>605</v>
      </c>
      <c r="AT73" s="158" t="s">
        <v>605</v>
      </c>
      <c r="AU73" s="51" t="s">
        <v>605</v>
      </c>
      <c r="AW73" s="51" t="s">
        <v>605</v>
      </c>
      <c r="AX73" s="51" t="s">
        <v>522</v>
      </c>
      <c r="AY73" s="51" t="s">
        <v>522</v>
      </c>
      <c r="AZ73" s="51" t="s">
        <v>522</v>
      </c>
      <c r="BA73" s="51" t="s">
        <v>680</v>
      </c>
      <c r="BB73" s="51" t="s">
        <v>140</v>
      </c>
    </row>
    <row r="74" spans="1:54" x14ac:dyDescent="0.25">
      <c r="A74" s="52" t="s">
        <v>140</v>
      </c>
      <c r="B74" s="52" t="s">
        <v>802</v>
      </c>
      <c r="C74" s="52" t="s">
        <v>492</v>
      </c>
      <c r="D74" s="52" t="s">
        <v>476</v>
      </c>
      <c r="E74" s="52" t="s">
        <v>498</v>
      </c>
      <c r="F74" s="51" t="s">
        <v>803</v>
      </c>
      <c r="G74" s="51" t="s">
        <v>804</v>
      </c>
      <c r="H74" s="52" t="s">
        <v>127</v>
      </c>
      <c r="I74" s="52" t="s">
        <v>611</v>
      </c>
      <c r="J74" s="52" t="s">
        <v>611</v>
      </c>
      <c r="K74" s="52" t="s">
        <v>605</v>
      </c>
      <c r="L74" s="52" t="s">
        <v>605</v>
      </c>
      <c r="M74" s="53" t="s">
        <v>709</v>
      </c>
      <c r="N74" s="52" t="s">
        <v>611</v>
      </c>
      <c r="O74" s="52" t="s">
        <v>612</v>
      </c>
      <c r="Q74" s="52" t="s">
        <v>522</v>
      </c>
      <c r="R74" s="51" t="s">
        <v>710</v>
      </c>
      <c r="T74" s="51" t="s">
        <v>605</v>
      </c>
      <c r="U74" s="51" t="s">
        <v>613</v>
      </c>
      <c r="V74" s="51" t="s">
        <v>605</v>
      </c>
      <c r="W74" s="51" t="s">
        <v>605</v>
      </c>
      <c r="Y74" s="53" t="s">
        <v>614</v>
      </c>
      <c r="Z74" s="52" t="s">
        <v>611</v>
      </c>
      <c r="AA74" s="51" t="s">
        <v>611</v>
      </c>
      <c r="AB74" s="51" t="s">
        <v>611</v>
      </c>
      <c r="AC74" s="51" t="s">
        <v>611</v>
      </c>
      <c r="AD74" s="51" t="s">
        <v>611</v>
      </c>
      <c r="AE74" s="51" t="s">
        <v>611</v>
      </c>
      <c r="AF74" s="51" t="s">
        <v>605</v>
      </c>
      <c r="AG74" s="51" t="s">
        <v>510</v>
      </c>
      <c r="AI74" s="51" t="s">
        <v>605</v>
      </c>
      <c r="AJ74" s="51" t="s">
        <v>605</v>
      </c>
      <c r="AK74" s="51" t="s">
        <v>605</v>
      </c>
      <c r="AL74" s="51" t="s">
        <v>119</v>
      </c>
      <c r="AM74" s="51" t="s">
        <v>611</v>
      </c>
      <c r="AN74" s="51" t="s">
        <v>605</v>
      </c>
      <c r="AO74" s="51" t="s">
        <v>615</v>
      </c>
      <c r="AP74" s="51" t="s">
        <v>504</v>
      </c>
      <c r="AQ74" s="51" t="s">
        <v>605</v>
      </c>
      <c r="AT74" s="158" t="s">
        <v>605</v>
      </c>
      <c r="AU74" s="51" t="s">
        <v>605</v>
      </c>
      <c r="AW74" s="51" t="s">
        <v>605</v>
      </c>
      <c r="AX74" s="51" t="s">
        <v>522</v>
      </c>
      <c r="AY74" s="51" t="s">
        <v>522</v>
      </c>
      <c r="AZ74" s="51" t="s">
        <v>522</v>
      </c>
      <c r="BB74" s="51" t="s">
        <v>140</v>
      </c>
    </row>
    <row r="75" spans="1:54" x14ac:dyDescent="0.25">
      <c r="A75" s="52" t="s">
        <v>140</v>
      </c>
      <c r="B75" s="52" t="s">
        <v>805</v>
      </c>
      <c r="C75" s="52" t="s">
        <v>591</v>
      </c>
      <c r="D75" s="52" t="s">
        <v>476</v>
      </c>
      <c r="E75" s="52" t="s">
        <v>487</v>
      </c>
      <c r="F75" s="51" t="s">
        <v>806</v>
      </c>
      <c r="G75" s="51" t="s">
        <v>807</v>
      </c>
      <c r="H75" s="52" t="s">
        <v>127</v>
      </c>
      <c r="I75" s="52" t="s">
        <v>611</v>
      </c>
      <c r="J75" s="52" t="s">
        <v>611</v>
      </c>
      <c r="K75" s="52" t="s">
        <v>605</v>
      </c>
      <c r="L75" s="52" t="s">
        <v>605</v>
      </c>
      <c r="N75" s="52" t="s">
        <v>611</v>
      </c>
      <c r="O75" s="52" t="s">
        <v>612</v>
      </c>
      <c r="Q75" s="52" t="s">
        <v>522</v>
      </c>
      <c r="T75" s="51" t="s">
        <v>605</v>
      </c>
      <c r="U75" s="51" t="s">
        <v>613</v>
      </c>
      <c r="V75" s="51" t="s">
        <v>605</v>
      </c>
      <c r="W75" s="51" t="s">
        <v>605</v>
      </c>
      <c r="X75" s="51" t="s">
        <v>627</v>
      </c>
      <c r="Y75" s="53" t="s">
        <v>614</v>
      </c>
      <c r="Z75" s="52" t="s">
        <v>611</v>
      </c>
      <c r="AA75" s="51" t="s">
        <v>611</v>
      </c>
      <c r="AB75" s="51" t="s">
        <v>611</v>
      </c>
      <c r="AC75" s="51" t="s">
        <v>611</v>
      </c>
      <c r="AD75" s="51" t="s">
        <v>611</v>
      </c>
      <c r="AE75" s="51" t="s">
        <v>611</v>
      </c>
      <c r="AF75" s="51" t="s">
        <v>605</v>
      </c>
      <c r="AG75" s="51" t="s">
        <v>510</v>
      </c>
      <c r="AI75" s="51" t="s">
        <v>605</v>
      </c>
      <c r="AJ75" s="51" t="s">
        <v>605</v>
      </c>
      <c r="AK75" s="51" t="s">
        <v>605</v>
      </c>
      <c r="AL75" s="51" t="s">
        <v>119</v>
      </c>
      <c r="AM75" s="51" t="s">
        <v>611</v>
      </c>
      <c r="AN75" s="51" t="s">
        <v>605</v>
      </c>
      <c r="AO75" s="51" t="s">
        <v>615</v>
      </c>
      <c r="AP75" s="51" t="s">
        <v>504</v>
      </c>
      <c r="AQ75" s="51" t="s">
        <v>605</v>
      </c>
      <c r="AT75" s="158" t="s">
        <v>605</v>
      </c>
      <c r="AU75" s="51" t="s">
        <v>605</v>
      </c>
      <c r="AW75" s="51" t="s">
        <v>605</v>
      </c>
      <c r="AX75" s="51" t="s">
        <v>522</v>
      </c>
      <c r="AY75" s="51" t="s">
        <v>522</v>
      </c>
      <c r="AZ75" s="51" t="s">
        <v>522</v>
      </c>
      <c r="BB75" s="51" t="s">
        <v>140</v>
      </c>
    </row>
    <row r="76" spans="1:54" x14ac:dyDescent="0.25">
      <c r="A76" s="52" t="s">
        <v>140</v>
      </c>
      <c r="B76" s="52" t="s">
        <v>559</v>
      </c>
      <c r="C76" s="52" t="s">
        <v>591</v>
      </c>
      <c r="D76" s="52" t="s">
        <v>476</v>
      </c>
      <c r="E76" s="52" t="s">
        <v>494</v>
      </c>
      <c r="F76" s="51" t="s">
        <v>577</v>
      </c>
      <c r="G76" s="51" t="s">
        <v>531</v>
      </c>
      <c r="H76" s="52" t="s">
        <v>505</v>
      </c>
      <c r="I76" s="52" t="s">
        <v>611</v>
      </c>
      <c r="J76" s="52" t="s">
        <v>611</v>
      </c>
      <c r="K76" s="52" t="s">
        <v>605</v>
      </c>
      <c r="L76" s="52" t="s">
        <v>605</v>
      </c>
      <c r="M76" s="53" t="s">
        <v>714</v>
      </c>
      <c r="N76" s="52" t="s">
        <v>611</v>
      </c>
      <c r="O76" s="52" t="s">
        <v>612</v>
      </c>
      <c r="Q76" s="52" t="s">
        <v>522</v>
      </c>
      <c r="R76" s="51" t="s">
        <v>715</v>
      </c>
      <c r="T76" s="51" t="s">
        <v>605</v>
      </c>
      <c r="U76" s="51" t="s">
        <v>613</v>
      </c>
      <c r="V76" s="51" t="s">
        <v>605</v>
      </c>
      <c r="W76" s="51" t="s">
        <v>605</v>
      </c>
      <c r="Y76" s="53" t="s">
        <v>614</v>
      </c>
      <c r="Z76" s="52" t="s">
        <v>611</v>
      </c>
      <c r="AA76" s="51" t="s">
        <v>611</v>
      </c>
      <c r="AB76" s="51" t="s">
        <v>611</v>
      </c>
      <c r="AC76" s="51" t="s">
        <v>611</v>
      </c>
      <c r="AD76" s="51" t="s">
        <v>611</v>
      </c>
      <c r="AE76" s="51" t="s">
        <v>611</v>
      </c>
      <c r="AF76" s="51" t="s">
        <v>605</v>
      </c>
      <c r="AG76" s="51" t="s">
        <v>510</v>
      </c>
      <c r="AI76" s="51" t="s">
        <v>605</v>
      </c>
      <c r="AJ76" s="51" t="s">
        <v>605</v>
      </c>
      <c r="AK76" s="51" t="s">
        <v>605</v>
      </c>
      <c r="AL76" s="51" t="s">
        <v>119</v>
      </c>
      <c r="AM76" s="51" t="s">
        <v>611</v>
      </c>
      <c r="AN76" s="51" t="s">
        <v>605</v>
      </c>
      <c r="AO76" s="51" t="s">
        <v>615</v>
      </c>
      <c r="AP76" s="51" t="s">
        <v>504</v>
      </c>
      <c r="AQ76" s="51" t="s">
        <v>605</v>
      </c>
      <c r="AT76" s="158" t="s">
        <v>605</v>
      </c>
      <c r="AU76" s="51" t="s">
        <v>605</v>
      </c>
      <c r="AW76" s="51" t="s">
        <v>605</v>
      </c>
      <c r="AX76" s="51" t="s">
        <v>522</v>
      </c>
      <c r="AY76" s="51" t="s">
        <v>522</v>
      </c>
      <c r="AZ76" s="51" t="s">
        <v>522</v>
      </c>
      <c r="BA76" s="51" t="s">
        <v>633</v>
      </c>
      <c r="BB76" s="51" t="s">
        <v>140</v>
      </c>
    </row>
    <row r="77" spans="1:54" x14ac:dyDescent="0.25">
      <c r="A77" s="52" t="s">
        <v>140</v>
      </c>
      <c r="B77" s="52" t="s">
        <v>564</v>
      </c>
      <c r="C77" s="52" t="s">
        <v>591</v>
      </c>
      <c r="D77" s="52" t="s">
        <v>476</v>
      </c>
      <c r="E77" s="52" t="s">
        <v>496</v>
      </c>
      <c r="F77" s="51" t="s">
        <v>582</v>
      </c>
      <c r="G77" s="51" t="s">
        <v>536</v>
      </c>
      <c r="H77" s="52" t="s">
        <v>505</v>
      </c>
      <c r="I77" s="52" t="s">
        <v>611</v>
      </c>
      <c r="J77" s="52" t="s">
        <v>611</v>
      </c>
      <c r="K77" s="52" t="s">
        <v>605</v>
      </c>
      <c r="L77" s="52" t="s">
        <v>605</v>
      </c>
      <c r="M77" s="53" t="s">
        <v>692</v>
      </c>
      <c r="N77" s="52" t="s">
        <v>611</v>
      </c>
      <c r="O77" s="52" t="s">
        <v>612</v>
      </c>
      <c r="Q77" s="52" t="s">
        <v>522</v>
      </c>
      <c r="R77" s="51" t="s">
        <v>693</v>
      </c>
      <c r="T77" s="51" t="s">
        <v>605</v>
      </c>
      <c r="U77" s="51" t="s">
        <v>613</v>
      </c>
      <c r="V77" s="51" t="s">
        <v>605</v>
      </c>
      <c r="W77" s="51" t="s">
        <v>605</v>
      </c>
      <c r="Y77" s="53" t="s">
        <v>614</v>
      </c>
      <c r="Z77" s="52" t="s">
        <v>611</v>
      </c>
      <c r="AA77" s="51" t="s">
        <v>611</v>
      </c>
      <c r="AB77" s="51" t="s">
        <v>611</v>
      </c>
      <c r="AC77" s="51" t="s">
        <v>611</v>
      </c>
      <c r="AD77" s="51" t="s">
        <v>611</v>
      </c>
      <c r="AE77" s="51" t="s">
        <v>611</v>
      </c>
      <c r="AF77" s="51" t="s">
        <v>605</v>
      </c>
      <c r="AG77" s="51" t="s">
        <v>510</v>
      </c>
      <c r="AI77" s="51" t="s">
        <v>605</v>
      </c>
      <c r="AJ77" s="51" t="s">
        <v>605</v>
      </c>
      <c r="AK77" s="51" t="s">
        <v>605</v>
      </c>
      <c r="AL77" s="51" t="s">
        <v>119</v>
      </c>
      <c r="AM77" s="51" t="s">
        <v>611</v>
      </c>
      <c r="AN77" s="51" t="s">
        <v>605</v>
      </c>
      <c r="AO77" s="51" t="s">
        <v>615</v>
      </c>
      <c r="AP77" s="51" t="s">
        <v>504</v>
      </c>
      <c r="AQ77" s="51" t="s">
        <v>605</v>
      </c>
      <c r="AT77" s="158" t="s">
        <v>605</v>
      </c>
      <c r="AU77" s="51" t="s">
        <v>605</v>
      </c>
      <c r="AW77" s="51" t="s">
        <v>605</v>
      </c>
      <c r="AX77" s="51" t="s">
        <v>522</v>
      </c>
      <c r="AY77" s="51" t="s">
        <v>522</v>
      </c>
      <c r="AZ77" s="51" t="s">
        <v>522</v>
      </c>
      <c r="BA77" s="51" t="s">
        <v>680</v>
      </c>
      <c r="BB77" s="51" t="s">
        <v>140</v>
      </c>
    </row>
    <row r="78" spans="1:54" x14ac:dyDescent="0.25">
      <c r="A78" s="52" t="s">
        <v>140</v>
      </c>
      <c r="B78" s="52" t="s">
        <v>568</v>
      </c>
      <c r="C78" s="52" t="s">
        <v>499</v>
      </c>
      <c r="D78" s="52" t="s">
        <v>476</v>
      </c>
      <c r="E78" s="52" t="s">
        <v>497</v>
      </c>
      <c r="F78" s="51" t="s">
        <v>586</v>
      </c>
      <c r="G78" s="51" t="s">
        <v>540</v>
      </c>
      <c r="H78" s="52" t="s">
        <v>505</v>
      </c>
      <c r="I78" s="52" t="s">
        <v>611</v>
      </c>
      <c r="J78" s="52" t="s">
        <v>611</v>
      </c>
      <c r="K78" s="52" t="s">
        <v>605</v>
      </c>
      <c r="L78" s="52" t="s">
        <v>605</v>
      </c>
      <c r="M78" s="53" t="s">
        <v>698</v>
      </c>
      <c r="N78" s="52" t="s">
        <v>611</v>
      </c>
      <c r="O78" s="52" t="s">
        <v>612</v>
      </c>
      <c r="Q78" s="52" t="s">
        <v>522</v>
      </c>
      <c r="R78" s="51" t="s">
        <v>716</v>
      </c>
      <c r="T78" s="51" t="s">
        <v>605</v>
      </c>
      <c r="U78" s="51" t="s">
        <v>613</v>
      </c>
      <c r="V78" s="51" t="s">
        <v>605</v>
      </c>
      <c r="W78" s="51" t="s">
        <v>605</v>
      </c>
      <c r="Y78" s="53" t="s">
        <v>614</v>
      </c>
      <c r="Z78" s="52" t="s">
        <v>611</v>
      </c>
      <c r="AA78" s="51" t="s">
        <v>611</v>
      </c>
      <c r="AB78" s="51" t="s">
        <v>611</v>
      </c>
      <c r="AC78" s="51" t="s">
        <v>611</v>
      </c>
      <c r="AD78" s="51" t="s">
        <v>611</v>
      </c>
      <c r="AE78" s="51" t="s">
        <v>611</v>
      </c>
      <c r="AF78" s="51" t="s">
        <v>605</v>
      </c>
      <c r="AG78" s="51" t="s">
        <v>510</v>
      </c>
      <c r="AI78" s="51" t="s">
        <v>605</v>
      </c>
      <c r="AJ78" s="51" t="s">
        <v>605</v>
      </c>
      <c r="AK78" s="51" t="s">
        <v>605</v>
      </c>
      <c r="AL78" s="51" t="s">
        <v>119</v>
      </c>
      <c r="AM78" s="51" t="s">
        <v>611</v>
      </c>
      <c r="AN78" s="51" t="s">
        <v>605</v>
      </c>
      <c r="AO78" s="51" t="s">
        <v>615</v>
      </c>
      <c r="AP78" s="51" t="s">
        <v>504</v>
      </c>
      <c r="AQ78" s="51" t="s">
        <v>605</v>
      </c>
      <c r="AT78" s="158" t="s">
        <v>605</v>
      </c>
      <c r="AU78" s="51" t="s">
        <v>605</v>
      </c>
      <c r="AW78" s="51" t="s">
        <v>605</v>
      </c>
      <c r="AX78" s="51" t="s">
        <v>522</v>
      </c>
      <c r="AY78" s="51" t="s">
        <v>522</v>
      </c>
      <c r="AZ78" s="51" t="s">
        <v>522</v>
      </c>
      <c r="BA78" s="51" t="s">
        <v>680</v>
      </c>
      <c r="BB78" s="51" t="s">
        <v>140</v>
      </c>
    </row>
    <row r="79" spans="1:54" x14ac:dyDescent="0.25">
      <c r="A79" s="52" t="s">
        <v>140</v>
      </c>
      <c r="B79" s="52" t="s">
        <v>808</v>
      </c>
      <c r="C79" s="52" t="s">
        <v>481</v>
      </c>
      <c r="D79" s="52" t="s">
        <v>476</v>
      </c>
      <c r="E79" s="52" t="s">
        <v>490</v>
      </c>
      <c r="F79" s="51" t="s">
        <v>809</v>
      </c>
      <c r="G79" s="51" t="s">
        <v>810</v>
      </c>
      <c r="H79" s="52" t="s">
        <v>127</v>
      </c>
      <c r="I79" s="52" t="s">
        <v>611</v>
      </c>
      <c r="J79" s="52" t="s">
        <v>611</v>
      </c>
      <c r="K79" s="52" t="s">
        <v>605</v>
      </c>
      <c r="L79" s="52" t="s">
        <v>605</v>
      </c>
      <c r="N79" s="52" t="s">
        <v>611</v>
      </c>
      <c r="O79" s="52" t="s">
        <v>612</v>
      </c>
      <c r="Q79" s="52" t="s">
        <v>522</v>
      </c>
      <c r="T79" s="51" t="s">
        <v>605</v>
      </c>
      <c r="U79" s="51" t="s">
        <v>613</v>
      </c>
      <c r="V79" s="51" t="s">
        <v>605</v>
      </c>
      <c r="W79" s="51" t="s">
        <v>605</v>
      </c>
      <c r="X79" s="51" t="s">
        <v>630</v>
      </c>
      <c r="Y79" s="53" t="s">
        <v>614</v>
      </c>
      <c r="Z79" s="52" t="s">
        <v>611</v>
      </c>
      <c r="AA79" s="51" t="s">
        <v>611</v>
      </c>
      <c r="AB79" s="51" t="s">
        <v>611</v>
      </c>
      <c r="AC79" s="51" t="s">
        <v>611</v>
      </c>
      <c r="AD79" s="51" t="s">
        <v>611</v>
      </c>
      <c r="AE79" s="51" t="s">
        <v>611</v>
      </c>
      <c r="AF79" s="51" t="s">
        <v>605</v>
      </c>
      <c r="AG79" s="51" t="s">
        <v>510</v>
      </c>
      <c r="AI79" s="51" t="s">
        <v>605</v>
      </c>
      <c r="AJ79" s="51" t="s">
        <v>605</v>
      </c>
      <c r="AK79" s="51" t="s">
        <v>605</v>
      </c>
      <c r="AL79" s="51" t="s">
        <v>119</v>
      </c>
      <c r="AM79" s="51" t="s">
        <v>611</v>
      </c>
      <c r="AN79" s="51" t="s">
        <v>605</v>
      </c>
      <c r="AO79" s="51" t="s">
        <v>615</v>
      </c>
      <c r="AP79" s="51" t="s">
        <v>504</v>
      </c>
      <c r="AQ79" s="51" t="s">
        <v>605</v>
      </c>
      <c r="AT79" s="158" t="s">
        <v>605</v>
      </c>
      <c r="AU79" s="51" t="s">
        <v>605</v>
      </c>
      <c r="AW79" s="51" t="s">
        <v>605</v>
      </c>
      <c r="AX79" s="51" t="s">
        <v>522</v>
      </c>
      <c r="AY79" s="51" t="s">
        <v>522</v>
      </c>
      <c r="AZ79" s="51" t="s">
        <v>522</v>
      </c>
      <c r="BB79" s="51" t="s">
        <v>140</v>
      </c>
    </row>
    <row r="80" spans="1:54" x14ac:dyDescent="0.25">
      <c r="A80" s="52" t="s">
        <v>140</v>
      </c>
      <c r="B80" s="52" t="s">
        <v>811</v>
      </c>
      <c r="C80" s="52" t="s">
        <v>481</v>
      </c>
      <c r="D80" s="52" t="s">
        <v>476</v>
      </c>
      <c r="E80" s="52" t="s">
        <v>491</v>
      </c>
      <c r="F80" s="51" t="s">
        <v>812</v>
      </c>
      <c r="G80" s="51" t="s">
        <v>813</v>
      </c>
      <c r="H80" s="52" t="s">
        <v>127</v>
      </c>
      <c r="I80" s="52" t="s">
        <v>611</v>
      </c>
      <c r="J80" s="52" t="s">
        <v>611</v>
      </c>
      <c r="K80" s="52" t="s">
        <v>605</v>
      </c>
      <c r="L80" s="52" t="s">
        <v>605</v>
      </c>
      <c r="N80" s="52" t="s">
        <v>611</v>
      </c>
      <c r="O80" s="52" t="s">
        <v>612</v>
      </c>
      <c r="Q80" s="52" t="s">
        <v>522</v>
      </c>
      <c r="T80" s="51" t="s">
        <v>605</v>
      </c>
      <c r="U80" s="51" t="s">
        <v>613</v>
      </c>
      <c r="V80" s="51" t="s">
        <v>605</v>
      </c>
      <c r="W80" s="51" t="s">
        <v>605</v>
      </c>
      <c r="X80" s="51" t="s">
        <v>634</v>
      </c>
      <c r="Y80" s="53" t="s">
        <v>614</v>
      </c>
      <c r="Z80" s="52" t="s">
        <v>611</v>
      </c>
      <c r="AA80" s="51" t="s">
        <v>611</v>
      </c>
      <c r="AB80" s="51" t="s">
        <v>611</v>
      </c>
      <c r="AC80" s="51" t="s">
        <v>611</v>
      </c>
      <c r="AD80" s="51" t="s">
        <v>611</v>
      </c>
      <c r="AE80" s="51" t="s">
        <v>611</v>
      </c>
      <c r="AF80" s="51" t="s">
        <v>605</v>
      </c>
      <c r="AG80" s="51" t="s">
        <v>510</v>
      </c>
      <c r="AI80" s="51" t="s">
        <v>605</v>
      </c>
      <c r="AJ80" s="51" t="s">
        <v>605</v>
      </c>
      <c r="AK80" s="51" t="s">
        <v>605</v>
      </c>
      <c r="AL80" s="51" t="s">
        <v>119</v>
      </c>
      <c r="AM80" s="51" t="s">
        <v>611</v>
      </c>
      <c r="AN80" s="51" t="s">
        <v>605</v>
      </c>
      <c r="AO80" s="51" t="s">
        <v>615</v>
      </c>
      <c r="AP80" s="51" t="s">
        <v>504</v>
      </c>
      <c r="AQ80" s="51" t="s">
        <v>605</v>
      </c>
      <c r="AT80" s="158" t="s">
        <v>605</v>
      </c>
      <c r="AU80" s="51" t="s">
        <v>605</v>
      </c>
      <c r="AW80" s="51" t="s">
        <v>605</v>
      </c>
      <c r="AX80" s="51" t="s">
        <v>522</v>
      </c>
      <c r="AY80" s="51" t="s">
        <v>522</v>
      </c>
      <c r="AZ80" s="51" t="s">
        <v>522</v>
      </c>
      <c r="BB80" s="51" t="s">
        <v>140</v>
      </c>
    </row>
    <row r="81" spans="1:54" x14ac:dyDescent="0.25">
      <c r="A81" s="52" t="s">
        <v>140</v>
      </c>
      <c r="B81" s="52" t="s">
        <v>814</v>
      </c>
      <c r="C81" s="52" t="s">
        <v>481</v>
      </c>
      <c r="D81" s="52" t="s">
        <v>476</v>
      </c>
      <c r="E81" s="52" t="s">
        <v>478</v>
      </c>
      <c r="F81" s="51" t="s">
        <v>815</v>
      </c>
      <c r="G81" s="51" t="s">
        <v>816</v>
      </c>
      <c r="H81" s="52" t="s">
        <v>127</v>
      </c>
      <c r="I81" s="52" t="s">
        <v>611</v>
      </c>
      <c r="J81" s="52" t="s">
        <v>611</v>
      </c>
      <c r="K81" s="52" t="s">
        <v>605</v>
      </c>
      <c r="L81" s="52" t="s">
        <v>605</v>
      </c>
      <c r="N81" s="52" t="s">
        <v>605</v>
      </c>
      <c r="O81" s="52" t="s">
        <v>612</v>
      </c>
      <c r="Q81" s="52" t="s">
        <v>522</v>
      </c>
      <c r="T81" s="51" t="s">
        <v>605</v>
      </c>
      <c r="U81" s="51" t="s">
        <v>613</v>
      </c>
      <c r="V81" s="51" t="s">
        <v>605</v>
      </c>
      <c r="W81" s="51" t="s">
        <v>605</v>
      </c>
      <c r="X81" s="51" t="s">
        <v>637</v>
      </c>
      <c r="Y81" s="53" t="s">
        <v>614</v>
      </c>
      <c r="Z81" s="52" t="s">
        <v>611</v>
      </c>
      <c r="AA81" s="51" t="s">
        <v>611</v>
      </c>
      <c r="AB81" s="51" t="s">
        <v>611</v>
      </c>
      <c r="AC81" s="51" t="s">
        <v>611</v>
      </c>
      <c r="AD81" s="51" t="s">
        <v>611</v>
      </c>
      <c r="AE81" s="51" t="s">
        <v>611</v>
      </c>
      <c r="AF81" s="51" t="s">
        <v>605</v>
      </c>
      <c r="AG81" s="51" t="s">
        <v>510</v>
      </c>
      <c r="AI81" s="51" t="s">
        <v>605</v>
      </c>
      <c r="AJ81" s="51" t="s">
        <v>605</v>
      </c>
      <c r="AK81" s="51" t="s">
        <v>605</v>
      </c>
      <c r="AL81" s="51" t="s">
        <v>119</v>
      </c>
      <c r="AM81" s="51" t="s">
        <v>611</v>
      </c>
      <c r="AN81" s="51" t="s">
        <v>605</v>
      </c>
      <c r="AO81" s="51" t="s">
        <v>615</v>
      </c>
      <c r="AP81" s="51" t="s">
        <v>504</v>
      </c>
      <c r="AQ81" s="51" t="s">
        <v>605</v>
      </c>
      <c r="AT81" s="158" t="s">
        <v>605</v>
      </c>
      <c r="AU81" s="51" t="s">
        <v>605</v>
      </c>
      <c r="AW81" s="51" t="s">
        <v>605</v>
      </c>
      <c r="AX81" s="51" t="s">
        <v>522</v>
      </c>
      <c r="AY81" s="51" t="s">
        <v>522</v>
      </c>
      <c r="AZ81" s="51" t="s">
        <v>522</v>
      </c>
      <c r="BB81" s="51" t="s">
        <v>140</v>
      </c>
    </row>
    <row r="82" spans="1:54" x14ac:dyDescent="0.25">
      <c r="A82" s="52" t="s">
        <v>140</v>
      </c>
      <c r="B82" s="52" t="s">
        <v>817</v>
      </c>
      <c r="C82" s="52" t="s">
        <v>481</v>
      </c>
      <c r="D82" s="52" t="s">
        <v>476</v>
      </c>
      <c r="E82" s="52" t="s">
        <v>641</v>
      </c>
      <c r="F82" s="51" t="s">
        <v>818</v>
      </c>
      <c r="G82" s="51" t="s">
        <v>819</v>
      </c>
      <c r="H82" s="52" t="s">
        <v>127</v>
      </c>
      <c r="I82" s="52" t="s">
        <v>611</v>
      </c>
      <c r="J82" s="52" t="s">
        <v>611</v>
      </c>
      <c r="K82" s="52" t="s">
        <v>605</v>
      </c>
      <c r="L82" s="52" t="s">
        <v>605</v>
      </c>
      <c r="N82" s="52" t="s">
        <v>605</v>
      </c>
      <c r="O82" s="52" t="s">
        <v>612</v>
      </c>
      <c r="Q82" s="52" t="s">
        <v>522</v>
      </c>
      <c r="T82" s="51" t="s">
        <v>605</v>
      </c>
      <c r="U82" s="51" t="s">
        <v>613</v>
      </c>
      <c r="V82" s="51" t="s">
        <v>605</v>
      </c>
      <c r="W82" s="51" t="s">
        <v>605</v>
      </c>
      <c r="X82" s="51" t="s">
        <v>640</v>
      </c>
      <c r="Y82" s="53" t="s">
        <v>614</v>
      </c>
      <c r="Z82" s="52" t="s">
        <v>611</v>
      </c>
      <c r="AA82" s="51" t="s">
        <v>611</v>
      </c>
      <c r="AB82" s="51" t="s">
        <v>611</v>
      </c>
      <c r="AC82" s="51" t="s">
        <v>611</v>
      </c>
      <c r="AD82" s="51" t="s">
        <v>611</v>
      </c>
      <c r="AE82" s="51" t="s">
        <v>611</v>
      </c>
      <c r="AF82" s="51" t="s">
        <v>605</v>
      </c>
      <c r="AG82" s="51" t="s">
        <v>510</v>
      </c>
      <c r="AI82" s="51" t="s">
        <v>605</v>
      </c>
      <c r="AJ82" s="51" t="s">
        <v>605</v>
      </c>
      <c r="AK82" s="51" t="s">
        <v>605</v>
      </c>
      <c r="AL82" s="51" t="s">
        <v>119</v>
      </c>
      <c r="AM82" s="51" t="s">
        <v>611</v>
      </c>
      <c r="AN82" s="51" t="s">
        <v>605</v>
      </c>
      <c r="AO82" s="51" t="s">
        <v>615</v>
      </c>
      <c r="AP82" s="51" t="s">
        <v>504</v>
      </c>
      <c r="AQ82" s="51" t="s">
        <v>605</v>
      </c>
      <c r="AT82" s="158" t="s">
        <v>605</v>
      </c>
      <c r="AU82" s="51" t="s">
        <v>605</v>
      </c>
      <c r="AW82" s="51" t="s">
        <v>605</v>
      </c>
      <c r="AX82" s="51" t="s">
        <v>522</v>
      </c>
      <c r="AY82" s="51" t="s">
        <v>522</v>
      </c>
      <c r="AZ82" s="51" t="s">
        <v>522</v>
      </c>
      <c r="BB82" s="51" t="s">
        <v>140</v>
      </c>
    </row>
    <row r="83" spans="1:54" x14ac:dyDescent="0.25">
      <c r="A83" s="52" t="s">
        <v>140</v>
      </c>
      <c r="B83" s="52" t="s">
        <v>820</v>
      </c>
      <c r="C83" s="52" t="s">
        <v>481</v>
      </c>
      <c r="D83" s="52" t="s">
        <v>476</v>
      </c>
      <c r="E83" s="52" t="s">
        <v>480</v>
      </c>
      <c r="F83" s="51" t="s">
        <v>821</v>
      </c>
      <c r="G83" s="51" t="s">
        <v>822</v>
      </c>
      <c r="H83" s="52" t="s">
        <v>127</v>
      </c>
      <c r="I83" s="52" t="s">
        <v>611</v>
      </c>
      <c r="J83" s="52" t="s">
        <v>611</v>
      </c>
      <c r="K83" s="52" t="s">
        <v>605</v>
      </c>
      <c r="L83" s="52" t="s">
        <v>605</v>
      </c>
      <c r="N83" s="52" t="s">
        <v>605</v>
      </c>
      <c r="O83" s="52" t="s">
        <v>612</v>
      </c>
      <c r="Q83" s="52" t="s">
        <v>522</v>
      </c>
      <c r="T83" s="51" t="s">
        <v>605</v>
      </c>
      <c r="U83" s="51" t="s">
        <v>613</v>
      </c>
      <c r="V83" s="51" t="s">
        <v>605</v>
      </c>
      <c r="W83" s="51" t="s">
        <v>605</v>
      </c>
      <c r="X83" s="51" t="s">
        <v>644</v>
      </c>
      <c r="Y83" s="53" t="s">
        <v>614</v>
      </c>
      <c r="Z83" s="52" t="s">
        <v>611</v>
      </c>
      <c r="AA83" s="51" t="s">
        <v>611</v>
      </c>
      <c r="AB83" s="51" t="s">
        <v>611</v>
      </c>
      <c r="AC83" s="51" t="s">
        <v>611</v>
      </c>
      <c r="AD83" s="51" t="s">
        <v>611</v>
      </c>
      <c r="AE83" s="51" t="s">
        <v>611</v>
      </c>
      <c r="AF83" s="51" t="s">
        <v>605</v>
      </c>
      <c r="AG83" s="51" t="s">
        <v>510</v>
      </c>
      <c r="AI83" s="51" t="s">
        <v>605</v>
      </c>
      <c r="AJ83" s="51" t="s">
        <v>605</v>
      </c>
      <c r="AK83" s="51" t="s">
        <v>605</v>
      </c>
      <c r="AL83" s="51" t="s">
        <v>119</v>
      </c>
      <c r="AM83" s="51" t="s">
        <v>611</v>
      </c>
      <c r="AN83" s="51" t="s">
        <v>605</v>
      </c>
      <c r="AO83" s="51" t="s">
        <v>615</v>
      </c>
      <c r="AP83" s="51" t="s">
        <v>504</v>
      </c>
      <c r="AQ83" s="51" t="s">
        <v>605</v>
      </c>
      <c r="AT83" s="158" t="s">
        <v>605</v>
      </c>
      <c r="AU83" s="51" t="s">
        <v>605</v>
      </c>
      <c r="AW83" s="51" t="s">
        <v>605</v>
      </c>
      <c r="AX83" s="51" t="s">
        <v>522</v>
      </c>
      <c r="AY83" s="51" t="s">
        <v>522</v>
      </c>
      <c r="AZ83" s="51" t="s">
        <v>522</v>
      </c>
      <c r="BB83" s="51" t="s">
        <v>140</v>
      </c>
    </row>
    <row r="84" spans="1:54" x14ac:dyDescent="0.25">
      <c r="A84" s="52" t="s">
        <v>140</v>
      </c>
      <c r="B84" s="52" t="s">
        <v>823</v>
      </c>
      <c r="C84" s="52" t="s">
        <v>481</v>
      </c>
      <c r="D84" s="52" t="s">
        <v>476</v>
      </c>
      <c r="E84" s="52" t="s">
        <v>648</v>
      </c>
      <c r="F84" s="51" t="s">
        <v>824</v>
      </c>
      <c r="G84" s="51" t="s">
        <v>825</v>
      </c>
      <c r="H84" s="52" t="s">
        <v>127</v>
      </c>
      <c r="I84" s="52" t="s">
        <v>611</v>
      </c>
      <c r="J84" s="52" t="s">
        <v>611</v>
      </c>
      <c r="K84" s="52" t="s">
        <v>605</v>
      </c>
      <c r="L84" s="52" t="s">
        <v>605</v>
      </c>
      <c r="N84" s="52" t="s">
        <v>605</v>
      </c>
      <c r="O84" s="52" t="s">
        <v>612</v>
      </c>
      <c r="Q84" s="52" t="s">
        <v>522</v>
      </c>
      <c r="T84" s="51" t="s">
        <v>605</v>
      </c>
      <c r="U84" s="51" t="s">
        <v>613</v>
      </c>
      <c r="V84" s="51" t="s">
        <v>605</v>
      </c>
      <c r="W84" s="51" t="s">
        <v>605</v>
      </c>
      <c r="X84" s="51" t="s">
        <v>647</v>
      </c>
      <c r="Y84" s="53" t="s">
        <v>614</v>
      </c>
      <c r="Z84" s="52" t="s">
        <v>611</v>
      </c>
      <c r="AA84" s="51" t="s">
        <v>611</v>
      </c>
      <c r="AB84" s="51" t="s">
        <v>611</v>
      </c>
      <c r="AC84" s="51" t="s">
        <v>611</v>
      </c>
      <c r="AD84" s="51" t="s">
        <v>611</v>
      </c>
      <c r="AE84" s="51" t="s">
        <v>611</v>
      </c>
      <c r="AF84" s="51" t="s">
        <v>605</v>
      </c>
      <c r="AG84" s="51" t="s">
        <v>510</v>
      </c>
      <c r="AI84" s="51" t="s">
        <v>605</v>
      </c>
      <c r="AJ84" s="51" t="s">
        <v>605</v>
      </c>
      <c r="AK84" s="51" t="s">
        <v>605</v>
      </c>
      <c r="AL84" s="51" t="s">
        <v>119</v>
      </c>
      <c r="AM84" s="51" t="s">
        <v>611</v>
      </c>
      <c r="AN84" s="51" t="s">
        <v>605</v>
      </c>
      <c r="AO84" s="51" t="s">
        <v>615</v>
      </c>
      <c r="AP84" s="51" t="s">
        <v>504</v>
      </c>
      <c r="AQ84" s="51" t="s">
        <v>605</v>
      </c>
      <c r="AT84" s="158" t="s">
        <v>605</v>
      </c>
      <c r="AU84" s="51" t="s">
        <v>605</v>
      </c>
      <c r="AW84" s="51" t="s">
        <v>605</v>
      </c>
      <c r="AX84" s="51" t="s">
        <v>522</v>
      </c>
      <c r="AY84" s="51" t="s">
        <v>522</v>
      </c>
      <c r="AZ84" s="51" t="s">
        <v>522</v>
      </c>
      <c r="BB84" s="51" t="s">
        <v>140</v>
      </c>
    </row>
    <row r="85" spans="1:54" x14ac:dyDescent="0.25">
      <c r="A85" s="52" t="s">
        <v>140</v>
      </c>
      <c r="B85" s="52" t="s">
        <v>555</v>
      </c>
      <c r="C85" s="52" t="s">
        <v>481</v>
      </c>
      <c r="D85" s="52" t="s">
        <v>476</v>
      </c>
      <c r="E85" s="52" t="s">
        <v>482</v>
      </c>
      <c r="F85" s="51" t="s">
        <v>573</v>
      </c>
      <c r="G85" s="51" t="s">
        <v>527</v>
      </c>
      <c r="H85" s="52" t="s">
        <v>505</v>
      </c>
      <c r="I85" s="52" t="s">
        <v>611</v>
      </c>
      <c r="J85" s="52" t="s">
        <v>611</v>
      </c>
      <c r="K85" s="52" t="s">
        <v>605</v>
      </c>
      <c r="L85" s="52" t="s">
        <v>605</v>
      </c>
      <c r="N85" s="52" t="s">
        <v>605</v>
      </c>
      <c r="O85" s="52" t="s">
        <v>612</v>
      </c>
      <c r="Q85" s="52" t="s">
        <v>522</v>
      </c>
      <c r="T85" s="51" t="s">
        <v>605</v>
      </c>
      <c r="U85" s="51" t="s">
        <v>613</v>
      </c>
      <c r="V85" s="51" t="s">
        <v>605</v>
      </c>
      <c r="W85" s="51" t="s">
        <v>605</v>
      </c>
      <c r="Y85" s="53" t="s">
        <v>614</v>
      </c>
      <c r="Z85" s="52" t="s">
        <v>611</v>
      </c>
      <c r="AA85" s="51" t="s">
        <v>611</v>
      </c>
      <c r="AB85" s="51" t="s">
        <v>611</v>
      </c>
      <c r="AC85" s="51" t="s">
        <v>611</v>
      </c>
      <c r="AD85" s="51" t="s">
        <v>611</v>
      </c>
      <c r="AE85" s="51" t="s">
        <v>611</v>
      </c>
      <c r="AF85" s="51" t="s">
        <v>605</v>
      </c>
      <c r="AG85" s="51" t="s">
        <v>510</v>
      </c>
      <c r="AI85" s="51" t="s">
        <v>605</v>
      </c>
      <c r="AJ85" s="51" t="s">
        <v>605</v>
      </c>
      <c r="AK85" s="51" t="s">
        <v>605</v>
      </c>
      <c r="AL85" s="51" t="s">
        <v>119</v>
      </c>
      <c r="AM85" s="51" t="s">
        <v>611</v>
      </c>
      <c r="AN85" s="51" t="s">
        <v>605</v>
      </c>
      <c r="AO85" s="51" t="s">
        <v>615</v>
      </c>
      <c r="AP85" s="51" t="s">
        <v>504</v>
      </c>
      <c r="AQ85" s="51" t="s">
        <v>605</v>
      </c>
      <c r="AT85" s="158" t="s">
        <v>605</v>
      </c>
      <c r="AU85" s="51" t="s">
        <v>605</v>
      </c>
      <c r="AW85" s="51" t="s">
        <v>605</v>
      </c>
      <c r="AX85" s="51" t="s">
        <v>522</v>
      </c>
      <c r="AY85" s="51" t="s">
        <v>522</v>
      </c>
      <c r="AZ85" s="51" t="s">
        <v>522</v>
      </c>
      <c r="BA85" s="51" t="s">
        <v>616</v>
      </c>
      <c r="BB85" s="51" t="s">
        <v>140</v>
      </c>
    </row>
    <row r="86" spans="1:54" x14ac:dyDescent="0.25">
      <c r="A86" s="52" t="s">
        <v>140</v>
      </c>
      <c r="B86" s="52" t="s">
        <v>826</v>
      </c>
      <c r="C86" s="52" t="s">
        <v>481</v>
      </c>
      <c r="D86" s="52" t="s">
        <v>476</v>
      </c>
      <c r="E86" s="52" t="s">
        <v>484</v>
      </c>
      <c r="F86" s="51" t="s">
        <v>827</v>
      </c>
      <c r="G86" s="51" t="s">
        <v>828</v>
      </c>
      <c r="H86" s="52" t="s">
        <v>127</v>
      </c>
      <c r="I86" s="52" t="s">
        <v>611</v>
      </c>
      <c r="J86" s="52" t="s">
        <v>611</v>
      </c>
      <c r="K86" s="52" t="s">
        <v>605</v>
      </c>
      <c r="L86" s="52" t="s">
        <v>605</v>
      </c>
      <c r="N86" s="52" t="s">
        <v>605</v>
      </c>
      <c r="O86" s="52" t="s">
        <v>612</v>
      </c>
      <c r="Q86" s="52" t="s">
        <v>522</v>
      </c>
      <c r="T86" s="51" t="s">
        <v>605</v>
      </c>
      <c r="U86" s="51" t="s">
        <v>613</v>
      </c>
      <c r="V86" s="51" t="s">
        <v>605</v>
      </c>
      <c r="W86" s="51" t="s">
        <v>605</v>
      </c>
      <c r="Y86" s="53" t="s">
        <v>614</v>
      </c>
      <c r="Z86" s="52" t="s">
        <v>611</v>
      </c>
      <c r="AA86" s="51" t="s">
        <v>611</v>
      </c>
      <c r="AB86" s="51" t="s">
        <v>611</v>
      </c>
      <c r="AC86" s="51" t="s">
        <v>611</v>
      </c>
      <c r="AD86" s="51" t="s">
        <v>611</v>
      </c>
      <c r="AE86" s="51" t="s">
        <v>611</v>
      </c>
      <c r="AF86" s="51" t="s">
        <v>605</v>
      </c>
      <c r="AG86" s="51" t="s">
        <v>510</v>
      </c>
      <c r="AI86" s="51" t="s">
        <v>605</v>
      </c>
      <c r="AJ86" s="51" t="s">
        <v>605</v>
      </c>
      <c r="AK86" s="51" t="s">
        <v>605</v>
      </c>
      <c r="AL86" s="51" t="s">
        <v>119</v>
      </c>
      <c r="AM86" s="51" t="s">
        <v>611</v>
      </c>
      <c r="AN86" s="51" t="s">
        <v>605</v>
      </c>
      <c r="AO86" s="51" t="s">
        <v>615</v>
      </c>
      <c r="AP86" s="51" t="s">
        <v>504</v>
      </c>
      <c r="AQ86" s="51" t="s">
        <v>605</v>
      </c>
      <c r="AT86" s="158" t="s">
        <v>605</v>
      </c>
      <c r="AU86" s="51" t="s">
        <v>605</v>
      </c>
      <c r="AW86" s="51" t="s">
        <v>605</v>
      </c>
      <c r="AX86" s="51" t="s">
        <v>522</v>
      </c>
      <c r="AY86" s="51" t="s">
        <v>522</v>
      </c>
      <c r="AZ86" s="51" t="s">
        <v>522</v>
      </c>
      <c r="BB86" s="51" t="s">
        <v>140</v>
      </c>
    </row>
    <row r="87" spans="1:54" x14ac:dyDescent="0.25">
      <c r="A87" s="52" t="s">
        <v>140</v>
      </c>
      <c r="B87" s="52" t="s">
        <v>829</v>
      </c>
      <c r="C87" s="52" t="s">
        <v>481</v>
      </c>
      <c r="D87" s="52" t="s">
        <v>476</v>
      </c>
      <c r="E87" s="52" t="s">
        <v>485</v>
      </c>
      <c r="F87" s="51" t="s">
        <v>830</v>
      </c>
      <c r="G87" s="51" t="s">
        <v>831</v>
      </c>
      <c r="H87" s="52" t="s">
        <v>505</v>
      </c>
      <c r="I87" s="52" t="s">
        <v>611</v>
      </c>
      <c r="J87" s="52" t="s">
        <v>611</v>
      </c>
      <c r="K87" s="52" t="s">
        <v>605</v>
      </c>
      <c r="L87" s="52" t="s">
        <v>605</v>
      </c>
      <c r="N87" s="52" t="s">
        <v>605</v>
      </c>
      <c r="O87" s="52" t="s">
        <v>612</v>
      </c>
      <c r="Q87" s="52" t="s">
        <v>522</v>
      </c>
      <c r="T87" s="51" t="s">
        <v>605</v>
      </c>
      <c r="U87" s="51" t="s">
        <v>613</v>
      </c>
      <c r="V87" s="51" t="s">
        <v>605</v>
      </c>
      <c r="W87" s="51" t="s">
        <v>605</v>
      </c>
      <c r="Y87" s="53" t="s">
        <v>614</v>
      </c>
      <c r="Z87" s="52" t="s">
        <v>611</v>
      </c>
      <c r="AA87" s="51" t="s">
        <v>611</v>
      </c>
      <c r="AB87" s="51" t="s">
        <v>611</v>
      </c>
      <c r="AC87" s="51" t="s">
        <v>611</v>
      </c>
      <c r="AD87" s="51" t="s">
        <v>611</v>
      </c>
      <c r="AE87" s="51" t="s">
        <v>611</v>
      </c>
      <c r="AF87" s="51" t="s">
        <v>605</v>
      </c>
      <c r="AG87" s="51" t="s">
        <v>510</v>
      </c>
      <c r="AI87" s="51" t="s">
        <v>605</v>
      </c>
      <c r="AJ87" s="51" t="s">
        <v>605</v>
      </c>
      <c r="AK87" s="51" t="s">
        <v>605</v>
      </c>
      <c r="AL87" s="51" t="s">
        <v>119</v>
      </c>
      <c r="AM87" s="51" t="s">
        <v>611</v>
      </c>
      <c r="AN87" s="51" t="s">
        <v>605</v>
      </c>
      <c r="AO87" s="51" t="s">
        <v>615</v>
      </c>
      <c r="AP87" s="51" t="s">
        <v>504</v>
      </c>
      <c r="AQ87" s="51" t="s">
        <v>605</v>
      </c>
      <c r="AT87" s="158" t="s">
        <v>605</v>
      </c>
      <c r="AU87" s="51" t="s">
        <v>605</v>
      </c>
      <c r="AW87" s="51" t="s">
        <v>605</v>
      </c>
      <c r="AX87" s="51" t="s">
        <v>522</v>
      </c>
      <c r="AY87" s="51" t="s">
        <v>522</v>
      </c>
      <c r="AZ87" s="51" t="s">
        <v>522</v>
      </c>
      <c r="BA87" s="51" t="s">
        <v>616</v>
      </c>
      <c r="BB87" s="51" t="s">
        <v>140</v>
      </c>
    </row>
    <row r="88" spans="1:54" x14ac:dyDescent="0.25">
      <c r="A88" s="52" t="s">
        <v>140</v>
      </c>
      <c r="B88" s="52" t="s">
        <v>832</v>
      </c>
      <c r="C88" s="52" t="s">
        <v>481</v>
      </c>
      <c r="D88" s="52" t="s">
        <v>476</v>
      </c>
      <c r="E88" s="52" t="s">
        <v>727</v>
      </c>
      <c r="F88" s="51" t="s">
        <v>833</v>
      </c>
      <c r="G88" s="51" t="s">
        <v>834</v>
      </c>
      <c r="H88" s="52" t="s">
        <v>127</v>
      </c>
      <c r="I88" s="52" t="s">
        <v>611</v>
      </c>
      <c r="J88" s="52" t="s">
        <v>611</v>
      </c>
      <c r="K88" s="52" t="s">
        <v>605</v>
      </c>
      <c r="L88" s="52" t="s">
        <v>605</v>
      </c>
      <c r="N88" s="52" t="s">
        <v>605</v>
      </c>
      <c r="O88" s="52" t="s">
        <v>612</v>
      </c>
      <c r="Q88" s="52" t="s">
        <v>522</v>
      </c>
      <c r="T88" s="51" t="s">
        <v>605</v>
      </c>
      <c r="U88" s="51" t="s">
        <v>613</v>
      </c>
      <c r="V88" s="51" t="s">
        <v>605</v>
      </c>
      <c r="W88" s="51" t="s">
        <v>605</v>
      </c>
      <c r="Y88" s="53" t="s">
        <v>614</v>
      </c>
      <c r="Z88" s="52" t="s">
        <v>611</v>
      </c>
      <c r="AA88" s="51" t="s">
        <v>611</v>
      </c>
      <c r="AB88" s="51" t="s">
        <v>611</v>
      </c>
      <c r="AC88" s="51" t="s">
        <v>611</v>
      </c>
      <c r="AD88" s="51" t="s">
        <v>611</v>
      </c>
      <c r="AE88" s="51" t="s">
        <v>611</v>
      </c>
      <c r="AF88" s="51" t="s">
        <v>605</v>
      </c>
      <c r="AG88" s="51" t="s">
        <v>510</v>
      </c>
      <c r="AI88" s="51" t="s">
        <v>605</v>
      </c>
      <c r="AJ88" s="51" t="s">
        <v>605</v>
      </c>
      <c r="AK88" s="51" t="s">
        <v>605</v>
      </c>
      <c r="AL88" s="51" t="s">
        <v>119</v>
      </c>
      <c r="AM88" s="51" t="s">
        <v>611</v>
      </c>
      <c r="AN88" s="51" t="s">
        <v>605</v>
      </c>
      <c r="AO88" s="51" t="s">
        <v>615</v>
      </c>
      <c r="AP88" s="51" t="s">
        <v>504</v>
      </c>
      <c r="AQ88" s="51" t="s">
        <v>605</v>
      </c>
      <c r="AT88" s="158" t="s">
        <v>605</v>
      </c>
      <c r="AU88" s="51" t="s">
        <v>605</v>
      </c>
      <c r="AW88" s="51" t="s">
        <v>605</v>
      </c>
      <c r="AX88" s="51" t="s">
        <v>522</v>
      </c>
      <c r="AY88" s="51" t="s">
        <v>522</v>
      </c>
      <c r="AZ88" s="51" t="s">
        <v>522</v>
      </c>
      <c r="BB88" s="51" t="s">
        <v>140</v>
      </c>
    </row>
    <row r="89" spans="1:54" x14ac:dyDescent="0.25">
      <c r="A89" s="52" t="s">
        <v>140</v>
      </c>
      <c r="B89" s="52" t="s">
        <v>835</v>
      </c>
      <c r="C89" s="52" t="s">
        <v>481</v>
      </c>
      <c r="D89" s="52" t="s">
        <v>476</v>
      </c>
      <c r="E89" s="52" t="s">
        <v>498</v>
      </c>
      <c r="F89" s="51" t="s">
        <v>836</v>
      </c>
      <c r="G89" s="51" t="s">
        <v>837</v>
      </c>
      <c r="H89" s="52" t="s">
        <v>505</v>
      </c>
      <c r="I89" s="52" t="s">
        <v>611</v>
      </c>
      <c r="J89" s="52" t="s">
        <v>611</v>
      </c>
      <c r="K89" s="52" t="s">
        <v>605</v>
      </c>
      <c r="L89" s="52" t="s">
        <v>605</v>
      </c>
      <c r="M89" s="53" t="s">
        <v>730</v>
      </c>
      <c r="N89" s="52" t="s">
        <v>611</v>
      </c>
      <c r="O89" s="52" t="s">
        <v>612</v>
      </c>
      <c r="Q89" s="52" t="s">
        <v>522</v>
      </c>
      <c r="R89" s="51" t="s">
        <v>731</v>
      </c>
      <c r="T89" s="51" t="s">
        <v>605</v>
      </c>
      <c r="U89" s="51" t="s">
        <v>613</v>
      </c>
      <c r="V89" s="51" t="s">
        <v>605</v>
      </c>
      <c r="W89" s="51" t="s">
        <v>605</v>
      </c>
      <c r="Y89" s="53" t="s">
        <v>614</v>
      </c>
      <c r="Z89" s="52" t="s">
        <v>611</v>
      </c>
      <c r="AA89" s="51" t="s">
        <v>611</v>
      </c>
      <c r="AB89" s="51" t="s">
        <v>611</v>
      </c>
      <c r="AC89" s="51" t="s">
        <v>611</v>
      </c>
      <c r="AD89" s="51" t="s">
        <v>611</v>
      </c>
      <c r="AE89" s="51" t="s">
        <v>611</v>
      </c>
      <c r="AF89" s="51" t="s">
        <v>605</v>
      </c>
      <c r="AG89" s="51" t="s">
        <v>510</v>
      </c>
      <c r="AI89" s="51" t="s">
        <v>605</v>
      </c>
      <c r="AJ89" s="51" t="s">
        <v>605</v>
      </c>
      <c r="AK89" s="51" t="s">
        <v>605</v>
      </c>
      <c r="AL89" s="51" t="s">
        <v>119</v>
      </c>
      <c r="AM89" s="51" t="s">
        <v>611</v>
      </c>
      <c r="AN89" s="51" t="s">
        <v>605</v>
      </c>
      <c r="AO89" s="51" t="s">
        <v>615</v>
      </c>
      <c r="AP89" s="51" t="s">
        <v>504</v>
      </c>
      <c r="AQ89" s="51" t="s">
        <v>605</v>
      </c>
      <c r="AT89" s="158" t="s">
        <v>605</v>
      </c>
      <c r="AU89" s="51" t="s">
        <v>605</v>
      </c>
      <c r="AW89" s="51" t="s">
        <v>605</v>
      </c>
      <c r="AX89" s="51" t="s">
        <v>522</v>
      </c>
      <c r="AY89" s="51" t="s">
        <v>522</v>
      </c>
      <c r="AZ89" s="51" t="s">
        <v>522</v>
      </c>
      <c r="BA89" s="51" t="s">
        <v>680</v>
      </c>
      <c r="BB89" s="51" t="s">
        <v>140</v>
      </c>
    </row>
    <row r="90" spans="1:54" x14ac:dyDescent="0.25">
      <c r="A90" s="52" t="s">
        <v>140</v>
      </c>
      <c r="B90" s="52" t="s">
        <v>569</v>
      </c>
      <c r="C90" s="52" t="s">
        <v>500</v>
      </c>
      <c r="D90" s="52" t="s">
        <v>476</v>
      </c>
      <c r="E90" s="52" t="s">
        <v>497</v>
      </c>
      <c r="F90" s="51" t="s">
        <v>587</v>
      </c>
      <c r="G90" s="51" t="s">
        <v>541</v>
      </c>
      <c r="H90" s="52" t="s">
        <v>505</v>
      </c>
      <c r="I90" s="52" t="s">
        <v>611</v>
      </c>
      <c r="J90" s="52" t="s">
        <v>611</v>
      </c>
      <c r="K90" s="52" t="s">
        <v>605</v>
      </c>
      <c r="L90" s="52" t="s">
        <v>605</v>
      </c>
      <c r="M90" s="53" t="s">
        <v>698</v>
      </c>
      <c r="N90" s="52" t="s">
        <v>611</v>
      </c>
      <c r="O90" s="52" t="s">
        <v>612</v>
      </c>
      <c r="Q90" s="52" t="s">
        <v>522</v>
      </c>
      <c r="R90" s="51" t="s">
        <v>716</v>
      </c>
      <c r="T90" s="51" t="s">
        <v>605</v>
      </c>
      <c r="U90" s="51" t="s">
        <v>613</v>
      </c>
      <c r="V90" s="51" t="s">
        <v>605</v>
      </c>
      <c r="W90" s="51" t="s">
        <v>605</v>
      </c>
      <c r="Y90" s="53" t="s">
        <v>614</v>
      </c>
      <c r="Z90" s="52" t="s">
        <v>611</v>
      </c>
      <c r="AA90" s="51" t="s">
        <v>611</v>
      </c>
      <c r="AB90" s="51" t="s">
        <v>611</v>
      </c>
      <c r="AC90" s="51" t="s">
        <v>611</v>
      </c>
      <c r="AD90" s="51" t="s">
        <v>611</v>
      </c>
      <c r="AE90" s="51" t="s">
        <v>611</v>
      </c>
      <c r="AF90" s="51" t="s">
        <v>605</v>
      </c>
      <c r="AG90" s="51" t="s">
        <v>510</v>
      </c>
      <c r="AI90" s="51" t="s">
        <v>605</v>
      </c>
      <c r="AJ90" s="51" t="s">
        <v>605</v>
      </c>
      <c r="AK90" s="51" t="s">
        <v>605</v>
      </c>
      <c r="AL90" s="51" t="s">
        <v>119</v>
      </c>
      <c r="AM90" s="51" t="s">
        <v>611</v>
      </c>
      <c r="AN90" s="51" t="s">
        <v>605</v>
      </c>
      <c r="AO90" s="51" t="s">
        <v>615</v>
      </c>
      <c r="AP90" s="51" t="s">
        <v>504</v>
      </c>
      <c r="AQ90" s="51" t="s">
        <v>605</v>
      </c>
      <c r="AT90" s="158" t="s">
        <v>605</v>
      </c>
      <c r="AU90" s="51" t="s">
        <v>605</v>
      </c>
      <c r="AW90" s="51" t="s">
        <v>605</v>
      </c>
      <c r="AX90" s="51" t="s">
        <v>522</v>
      </c>
      <c r="AY90" s="51" t="s">
        <v>522</v>
      </c>
      <c r="AZ90" s="51" t="s">
        <v>522</v>
      </c>
      <c r="BA90" s="51" t="s">
        <v>616</v>
      </c>
      <c r="BB90" s="51" t="s">
        <v>140</v>
      </c>
    </row>
    <row r="91" spans="1:54" x14ac:dyDescent="0.25">
      <c r="A91" s="52" t="s">
        <v>140</v>
      </c>
      <c r="B91" s="52" t="s">
        <v>838</v>
      </c>
      <c r="C91" s="52" t="s">
        <v>652</v>
      </c>
      <c r="D91" s="52" t="s">
        <v>476</v>
      </c>
      <c r="E91" s="52" t="s">
        <v>653</v>
      </c>
      <c r="F91" s="51" t="s">
        <v>839</v>
      </c>
      <c r="G91" s="51" t="s">
        <v>839</v>
      </c>
      <c r="H91" s="52" t="s">
        <v>127</v>
      </c>
      <c r="I91" s="52" t="s">
        <v>605</v>
      </c>
      <c r="J91" s="52" t="s">
        <v>605</v>
      </c>
      <c r="K91" s="52" t="s">
        <v>605</v>
      </c>
      <c r="L91" s="52" t="s">
        <v>605</v>
      </c>
      <c r="N91" s="52" t="s">
        <v>605</v>
      </c>
      <c r="O91" s="52" t="s">
        <v>612</v>
      </c>
      <c r="Q91" s="52" t="s">
        <v>522</v>
      </c>
      <c r="T91" s="51" t="s">
        <v>605</v>
      </c>
      <c r="U91" s="51" t="s">
        <v>613</v>
      </c>
      <c r="V91" s="51" t="s">
        <v>605</v>
      </c>
      <c r="W91" s="51" t="s">
        <v>605</v>
      </c>
      <c r="X91" s="51" t="s">
        <v>651</v>
      </c>
      <c r="Y91" s="53" t="s">
        <v>614</v>
      </c>
      <c r="Z91" s="52" t="s">
        <v>611</v>
      </c>
      <c r="AA91" s="51" t="s">
        <v>605</v>
      </c>
      <c r="AB91" s="51" t="s">
        <v>605</v>
      </c>
      <c r="AC91" s="51" t="s">
        <v>605</v>
      </c>
      <c r="AD91" s="51" t="s">
        <v>605</v>
      </c>
      <c r="AE91" s="51" t="s">
        <v>605</v>
      </c>
      <c r="AF91" s="51" t="s">
        <v>605</v>
      </c>
      <c r="AG91" s="51" t="s">
        <v>510</v>
      </c>
      <c r="AI91" s="51" t="s">
        <v>605</v>
      </c>
      <c r="AJ91" s="51" t="s">
        <v>605</v>
      </c>
      <c r="AK91" s="51" t="s">
        <v>605</v>
      </c>
      <c r="AL91" s="51" t="s">
        <v>119</v>
      </c>
      <c r="AM91" s="51" t="s">
        <v>611</v>
      </c>
      <c r="AN91" s="51" t="s">
        <v>605</v>
      </c>
      <c r="AO91" s="51" t="s">
        <v>615</v>
      </c>
      <c r="AP91" s="51" t="s">
        <v>504</v>
      </c>
      <c r="AQ91" s="51" t="s">
        <v>605</v>
      </c>
      <c r="AT91" s="158" t="s">
        <v>605</v>
      </c>
      <c r="AU91" s="51" t="s">
        <v>605</v>
      </c>
      <c r="AW91" s="51" t="s">
        <v>605</v>
      </c>
      <c r="AX91" s="51" t="s">
        <v>522</v>
      </c>
      <c r="AY91" s="51" t="s">
        <v>522</v>
      </c>
      <c r="AZ91" s="51" t="s">
        <v>522</v>
      </c>
      <c r="BB91" s="51" t="s">
        <v>140</v>
      </c>
    </row>
    <row r="92" spans="1:54" x14ac:dyDescent="0.25">
      <c r="A92" s="52" t="s">
        <v>140</v>
      </c>
      <c r="B92" s="52" t="s">
        <v>840</v>
      </c>
      <c r="C92" s="52" t="s">
        <v>488</v>
      </c>
      <c r="D92" s="52" t="s">
        <v>476</v>
      </c>
      <c r="E92" s="52" t="s">
        <v>487</v>
      </c>
      <c r="F92" s="51" t="s">
        <v>841</v>
      </c>
      <c r="G92" s="51" t="s">
        <v>842</v>
      </c>
      <c r="H92" s="52" t="s">
        <v>127</v>
      </c>
      <c r="I92" s="52" t="s">
        <v>611</v>
      </c>
      <c r="J92" s="52" t="s">
        <v>611</v>
      </c>
      <c r="K92" s="52" t="s">
        <v>605</v>
      </c>
      <c r="L92" s="52" t="s">
        <v>605</v>
      </c>
      <c r="N92" s="52" t="s">
        <v>611</v>
      </c>
      <c r="O92" s="52" t="s">
        <v>612</v>
      </c>
      <c r="Q92" s="52" t="s">
        <v>522</v>
      </c>
      <c r="T92" s="51" t="s">
        <v>605</v>
      </c>
      <c r="U92" s="51" t="s">
        <v>613</v>
      </c>
      <c r="V92" s="51" t="s">
        <v>605</v>
      </c>
      <c r="W92" s="51" t="s">
        <v>605</v>
      </c>
      <c r="X92" s="51" t="s">
        <v>655</v>
      </c>
      <c r="Y92" s="53" t="s">
        <v>614</v>
      </c>
      <c r="Z92" s="52" t="s">
        <v>611</v>
      </c>
      <c r="AA92" s="51" t="s">
        <v>611</v>
      </c>
      <c r="AB92" s="51" t="s">
        <v>611</v>
      </c>
      <c r="AC92" s="51" t="s">
        <v>611</v>
      </c>
      <c r="AD92" s="51" t="s">
        <v>611</v>
      </c>
      <c r="AE92" s="51" t="s">
        <v>611</v>
      </c>
      <c r="AF92" s="51" t="s">
        <v>605</v>
      </c>
      <c r="AG92" s="51" t="s">
        <v>510</v>
      </c>
      <c r="AI92" s="51" t="s">
        <v>605</v>
      </c>
      <c r="AJ92" s="51" t="s">
        <v>605</v>
      </c>
      <c r="AK92" s="51" t="s">
        <v>605</v>
      </c>
      <c r="AL92" s="51" t="s">
        <v>119</v>
      </c>
      <c r="AM92" s="51" t="s">
        <v>611</v>
      </c>
      <c r="AN92" s="51" t="s">
        <v>605</v>
      </c>
      <c r="AO92" s="51" t="s">
        <v>615</v>
      </c>
      <c r="AP92" s="51" t="s">
        <v>504</v>
      </c>
      <c r="AQ92" s="51" t="s">
        <v>605</v>
      </c>
      <c r="AT92" s="158" t="s">
        <v>605</v>
      </c>
      <c r="AU92" s="51" t="s">
        <v>605</v>
      </c>
      <c r="AW92" s="51" t="s">
        <v>605</v>
      </c>
      <c r="AX92" s="51" t="s">
        <v>522</v>
      </c>
      <c r="AY92" s="51" t="s">
        <v>522</v>
      </c>
      <c r="AZ92" s="51" t="s">
        <v>522</v>
      </c>
      <c r="BB92" s="51" t="s">
        <v>140</v>
      </c>
    </row>
    <row r="93" spans="1:54" x14ac:dyDescent="0.25">
      <c r="A93" s="52" t="s">
        <v>140</v>
      </c>
      <c r="B93" s="52" t="s">
        <v>843</v>
      </c>
      <c r="C93" s="52" t="s">
        <v>488</v>
      </c>
      <c r="D93" s="52" t="s">
        <v>476</v>
      </c>
      <c r="E93" s="52" t="s">
        <v>490</v>
      </c>
      <c r="F93" s="51" t="s">
        <v>844</v>
      </c>
      <c r="G93" s="51" t="s">
        <v>845</v>
      </c>
      <c r="H93" s="52" t="s">
        <v>127</v>
      </c>
      <c r="I93" s="52" t="s">
        <v>611</v>
      </c>
      <c r="J93" s="52" t="s">
        <v>611</v>
      </c>
      <c r="K93" s="52" t="s">
        <v>605</v>
      </c>
      <c r="L93" s="52" t="s">
        <v>605</v>
      </c>
      <c r="N93" s="52" t="s">
        <v>611</v>
      </c>
      <c r="O93" s="52" t="s">
        <v>612</v>
      </c>
      <c r="Q93" s="52" t="s">
        <v>522</v>
      </c>
      <c r="T93" s="51" t="s">
        <v>605</v>
      </c>
      <c r="U93" s="51" t="s">
        <v>613</v>
      </c>
      <c r="V93" s="51" t="s">
        <v>605</v>
      </c>
      <c r="W93" s="51" t="s">
        <v>605</v>
      </c>
      <c r="X93" s="51" t="s">
        <v>658</v>
      </c>
      <c r="Y93" s="53" t="s">
        <v>614</v>
      </c>
      <c r="Z93" s="52" t="s">
        <v>611</v>
      </c>
      <c r="AA93" s="51" t="s">
        <v>611</v>
      </c>
      <c r="AB93" s="51" t="s">
        <v>611</v>
      </c>
      <c r="AC93" s="51" t="s">
        <v>611</v>
      </c>
      <c r="AD93" s="51" t="s">
        <v>611</v>
      </c>
      <c r="AE93" s="51" t="s">
        <v>611</v>
      </c>
      <c r="AF93" s="51" t="s">
        <v>605</v>
      </c>
      <c r="AG93" s="51" t="s">
        <v>510</v>
      </c>
      <c r="AI93" s="51" t="s">
        <v>605</v>
      </c>
      <c r="AJ93" s="51" t="s">
        <v>605</v>
      </c>
      <c r="AK93" s="51" t="s">
        <v>605</v>
      </c>
      <c r="AL93" s="51" t="s">
        <v>119</v>
      </c>
      <c r="AM93" s="51" t="s">
        <v>611</v>
      </c>
      <c r="AN93" s="51" t="s">
        <v>605</v>
      </c>
      <c r="AO93" s="51" t="s">
        <v>615</v>
      </c>
      <c r="AP93" s="51" t="s">
        <v>504</v>
      </c>
      <c r="AQ93" s="51" t="s">
        <v>605</v>
      </c>
      <c r="AT93" s="158" t="s">
        <v>605</v>
      </c>
      <c r="AU93" s="51" t="s">
        <v>605</v>
      </c>
      <c r="AW93" s="51" t="s">
        <v>605</v>
      </c>
      <c r="AX93" s="51" t="s">
        <v>522</v>
      </c>
      <c r="AY93" s="51" t="s">
        <v>522</v>
      </c>
      <c r="AZ93" s="51" t="s">
        <v>522</v>
      </c>
      <c r="BB93" s="51" t="s">
        <v>140</v>
      </c>
    </row>
    <row r="94" spans="1:54" x14ac:dyDescent="0.25">
      <c r="A94" s="52" t="s">
        <v>140</v>
      </c>
      <c r="B94" s="52" t="s">
        <v>846</v>
      </c>
      <c r="C94" s="52" t="s">
        <v>488</v>
      </c>
      <c r="D94" s="52" t="s">
        <v>476</v>
      </c>
      <c r="E94" s="52" t="s">
        <v>491</v>
      </c>
      <c r="F94" s="51" t="s">
        <v>847</v>
      </c>
      <c r="G94" s="51" t="s">
        <v>848</v>
      </c>
      <c r="H94" s="52" t="s">
        <v>505</v>
      </c>
      <c r="I94" s="52" t="s">
        <v>611</v>
      </c>
      <c r="J94" s="52" t="s">
        <v>611</v>
      </c>
      <c r="K94" s="52" t="s">
        <v>605</v>
      </c>
      <c r="L94" s="52" t="s">
        <v>605</v>
      </c>
      <c r="N94" s="52" t="s">
        <v>611</v>
      </c>
      <c r="O94" s="52" t="s">
        <v>612</v>
      </c>
      <c r="Q94" s="52" t="s">
        <v>522</v>
      </c>
      <c r="T94" s="51" t="s">
        <v>605</v>
      </c>
      <c r="U94" s="51" t="s">
        <v>613</v>
      </c>
      <c r="V94" s="51" t="s">
        <v>605</v>
      </c>
      <c r="W94" s="51" t="s">
        <v>605</v>
      </c>
      <c r="X94" s="51" t="s">
        <v>661</v>
      </c>
      <c r="Y94" s="53" t="s">
        <v>614</v>
      </c>
      <c r="Z94" s="52" t="s">
        <v>611</v>
      </c>
      <c r="AA94" s="51" t="s">
        <v>611</v>
      </c>
      <c r="AB94" s="51" t="s">
        <v>611</v>
      </c>
      <c r="AC94" s="51" t="s">
        <v>611</v>
      </c>
      <c r="AD94" s="51" t="s">
        <v>611</v>
      </c>
      <c r="AE94" s="51" t="s">
        <v>611</v>
      </c>
      <c r="AF94" s="51" t="s">
        <v>605</v>
      </c>
      <c r="AG94" s="51" t="s">
        <v>510</v>
      </c>
      <c r="AI94" s="51" t="s">
        <v>605</v>
      </c>
      <c r="AJ94" s="51" t="s">
        <v>605</v>
      </c>
      <c r="AK94" s="51" t="s">
        <v>605</v>
      </c>
      <c r="AL94" s="51" t="s">
        <v>119</v>
      </c>
      <c r="AM94" s="51" t="s">
        <v>611</v>
      </c>
      <c r="AN94" s="51" t="s">
        <v>605</v>
      </c>
      <c r="AO94" s="51" t="s">
        <v>615</v>
      </c>
      <c r="AP94" s="51" t="s">
        <v>504</v>
      </c>
      <c r="AQ94" s="51" t="s">
        <v>605</v>
      </c>
      <c r="AT94" s="158" t="s">
        <v>605</v>
      </c>
      <c r="AU94" s="51" t="s">
        <v>605</v>
      </c>
      <c r="AW94" s="51" t="s">
        <v>605</v>
      </c>
      <c r="AX94" s="51" t="s">
        <v>522</v>
      </c>
      <c r="AY94" s="51" t="s">
        <v>522</v>
      </c>
      <c r="AZ94" s="51" t="s">
        <v>522</v>
      </c>
      <c r="BA94" s="51" t="s">
        <v>616</v>
      </c>
      <c r="BB94" s="51" t="s">
        <v>140</v>
      </c>
    </row>
    <row r="95" spans="1:54" x14ac:dyDescent="0.25">
      <c r="A95" s="52" t="s">
        <v>140</v>
      </c>
      <c r="B95" s="52" t="s">
        <v>849</v>
      </c>
      <c r="C95" s="52" t="s">
        <v>477</v>
      </c>
      <c r="D95" s="52" t="s">
        <v>476</v>
      </c>
      <c r="E95" s="52" t="s">
        <v>478</v>
      </c>
      <c r="F95" s="51" t="s">
        <v>850</v>
      </c>
      <c r="G95" s="51" t="s">
        <v>851</v>
      </c>
      <c r="H95" s="52" t="s">
        <v>127</v>
      </c>
      <c r="I95" s="52" t="s">
        <v>605</v>
      </c>
      <c r="J95" s="52" t="s">
        <v>605</v>
      </c>
      <c r="K95" s="52" t="s">
        <v>605</v>
      </c>
      <c r="L95" s="52" t="s">
        <v>605</v>
      </c>
      <c r="N95" s="52" t="s">
        <v>605</v>
      </c>
      <c r="O95" s="52" t="s">
        <v>612</v>
      </c>
      <c r="Q95" s="52" t="s">
        <v>522</v>
      </c>
      <c r="T95" s="51" t="s">
        <v>605</v>
      </c>
      <c r="U95" s="51" t="s">
        <v>613</v>
      </c>
      <c r="V95" s="51" t="s">
        <v>605</v>
      </c>
      <c r="W95" s="51" t="s">
        <v>605</v>
      </c>
      <c r="X95" s="51" t="s">
        <v>664</v>
      </c>
      <c r="Y95" s="53" t="s">
        <v>614</v>
      </c>
      <c r="Z95" s="52" t="s">
        <v>611</v>
      </c>
      <c r="AA95" s="51" t="s">
        <v>611</v>
      </c>
      <c r="AB95" s="51" t="s">
        <v>611</v>
      </c>
      <c r="AC95" s="51" t="s">
        <v>611</v>
      </c>
      <c r="AD95" s="51" t="s">
        <v>605</v>
      </c>
      <c r="AE95" s="51" t="s">
        <v>605</v>
      </c>
      <c r="AF95" s="51" t="s">
        <v>605</v>
      </c>
      <c r="AG95" s="51" t="s">
        <v>510</v>
      </c>
      <c r="AI95" s="51" t="s">
        <v>605</v>
      </c>
      <c r="AJ95" s="51" t="s">
        <v>605</v>
      </c>
      <c r="AK95" s="51" t="s">
        <v>605</v>
      </c>
      <c r="AL95" s="51" t="s">
        <v>119</v>
      </c>
      <c r="AM95" s="51" t="s">
        <v>611</v>
      </c>
      <c r="AN95" s="51" t="s">
        <v>605</v>
      </c>
      <c r="AO95" s="51" t="s">
        <v>615</v>
      </c>
      <c r="AP95" s="51" t="s">
        <v>504</v>
      </c>
      <c r="AQ95" s="51" t="s">
        <v>605</v>
      </c>
      <c r="AT95" s="158" t="s">
        <v>605</v>
      </c>
      <c r="AU95" s="51" t="s">
        <v>605</v>
      </c>
      <c r="AW95" s="51" t="s">
        <v>605</v>
      </c>
      <c r="AX95" s="51" t="s">
        <v>522</v>
      </c>
      <c r="AY95" s="51" t="s">
        <v>522</v>
      </c>
      <c r="AZ95" s="51" t="s">
        <v>522</v>
      </c>
      <c r="BB95" s="51" t="s">
        <v>140</v>
      </c>
    </row>
    <row r="96" spans="1:54" x14ac:dyDescent="0.25">
      <c r="A96" s="52" t="s">
        <v>140</v>
      </c>
      <c r="B96" s="52" t="s">
        <v>852</v>
      </c>
      <c r="C96" s="52" t="s">
        <v>477</v>
      </c>
      <c r="D96" s="52" t="s">
        <v>476</v>
      </c>
      <c r="E96" s="52" t="s">
        <v>641</v>
      </c>
      <c r="F96" s="51" t="s">
        <v>853</v>
      </c>
      <c r="G96" s="51" t="s">
        <v>854</v>
      </c>
      <c r="H96" s="52" t="s">
        <v>127</v>
      </c>
      <c r="I96" s="52" t="s">
        <v>605</v>
      </c>
      <c r="J96" s="52" t="s">
        <v>605</v>
      </c>
      <c r="K96" s="52" t="s">
        <v>605</v>
      </c>
      <c r="L96" s="52" t="s">
        <v>605</v>
      </c>
      <c r="N96" s="52" t="s">
        <v>605</v>
      </c>
      <c r="O96" s="52" t="s">
        <v>612</v>
      </c>
      <c r="Q96" s="52" t="s">
        <v>522</v>
      </c>
      <c r="T96" s="51" t="s">
        <v>605</v>
      </c>
      <c r="U96" s="51" t="s">
        <v>613</v>
      </c>
      <c r="V96" s="51" t="s">
        <v>605</v>
      </c>
      <c r="W96" s="51" t="s">
        <v>605</v>
      </c>
      <c r="X96" s="51" t="s">
        <v>667</v>
      </c>
      <c r="Y96" s="53" t="s">
        <v>614</v>
      </c>
      <c r="Z96" s="52" t="s">
        <v>611</v>
      </c>
      <c r="AA96" s="51" t="s">
        <v>611</v>
      </c>
      <c r="AB96" s="51" t="s">
        <v>611</v>
      </c>
      <c r="AC96" s="51" t="s">
        <v>611</v>
      </c>
      <c r="AD96" s="51" t="s">
        <v>605</v>
      </c>
      <c r="AE96" s="51" t="s">
        <v>605</v>
      </c>
      <c r="AF96" s="51" t="s">
        <v>605</v>
      </c>
      <c r="AG96" s="51" t="s">
        <v>510</v>
      </c>
      <c r="AI96" s="51" t="s">
        <v>605</v>
      </c>
      <c r="AJ96" s="51" t="s">
        <v>605</v>
      </c>
      <c r="AK96" s="51" t="s">
        <v>605</v>
      </c>
      <c r="AL96" s="51" t="s">
        <v>119</v>
      </c>
      <c r="AM96" s="51" t="s">
        <v>611</v>
      </c>
      <c r="AN96" s="51" t="s">
        <v>605</v>
      </c>
      <c r="AO96" s="51" t="s">
        <v>615</v>
      </c>
      <c r="AP96" s="51" t="s">
        <v>504</v>
      </c>
      <c r="AQ96" s="51" t="s">
        <v>605</v>
      </c>
      <c r="AT96" s="158" t="s">
        <v>605</v>
      </c>
      <c r="AU96" s="51" t="s">
        <v>605</v>
      </c>
      <c r="AW96" s="51" t="s">
        <v>605</v>
      </c>
      <c r="AX96" s="51" t="s">
        <v>522</v>
      </c>
      <c r="AY96" s="51" t="s">
        <v>522</v>
      </c>
      <c r="AZ96" s="51" t="s">
        <v>522</v>
      </c>
      <c r="BB96" s="51" t="s">
        <v>140</v>
      </c>
    </row>
    <row r="97" spans="1:54" x14ac:dyDescent="0.25">
      <c r="A97" s="52" t="s">
        <v>140</v>
      </c>
      <c r="B97" s="52" t="s">
        <v>855</v>
      </c>
      <c r="C97" s="52" t="s">
        <v>477</v>
      </c>
      <c r="D97" s="52" t="s">
        <v>476</v>
      </c>
      <c r="E97" s="52" t="s">
        <v>480</v>
      </c>
      <c r="F97" s="51" t="s">
        <v>856</v>
      </c>
      <c r="G97" s="51" t="s">
        <v>857</v>
      </c>
      <c r="H97" s="52" t="s">
        <v>127</v>
      </c>
      <c r="I97" s="52" t="s">
        <v>605</v>
      </c>
      <c r="J97" s="52" t="s">
        <v>605</v>
      </c>
      <c r="K97" s="52" t="s">
        <v>605</v>
      </c>
      <c r="L97" s="52" t="s">
        <v>605</v>
      </c>
      <c r="N97" s="52" t="s">
        <v>605</v>
      </c>
      <c r="O97" s="52" t="s">
        <v>612</v>
      </c>
      <c r="Q97" s="52" t="s">
        <v>522</v>
      </c>
      <c r="T97" s="51" t="s">
        <v>605</v>
      </c>
      <c r="U97" s="51" t="s">
        <v>613</v>
      </c>
      <c r="V97" s="51" t="s">
        <v>605</v>
      </c>
      <c r="W97" s="51" t="s">
        <v>605</v>
      </c>
      <c r="X97" s="51" t="s">
        <v>670</v>
      </c>
      <c r="Y97" s="53" t="s">
        <v>614</v>
      </c>
      <c r="Z97" s="52" t="s">
        <v>611</v>
      </c>
      <c r="AA97" s="51" t="s">
        <v>611</v>
      </c>
      <c r="AB97" s="51" t="s">
        <v>611</v>
      </c>
      <c r="AC97" s="51" t="s">
        <v>611</v>
      </c>
      <c r="AD97" s="51" t="s">
        <v>605</v>
      </c>
      <c r="AE97" s="51" t="s">
        <v>605</v>
      </c>
      <c r="AF97" s="51" t="s">
        <v>605</v>
      </c>
      <c r="AG97" s="51" t="s">
        <v>510</v>
      </c>
      <c r="AI97" s="51" t="s">
        <v>605</v>
      </c>
      <c r="AJ97" s="51" t="s">
        <v>605</v>
      </c>
      <c r="AK97" s="51" t="s">
        <v>605</v>
      </c>
      <c r="AL97" s="51" t="s">
        <v>119</v>
      </c>
      <c r="AM97" s="51" t="s">
        <v>611</v>
      </c>
      <c r="AN97" s="51" t="s">
        <v>605</v>
      </c>
      <c r="AO97" s="51" t="s">
        <v>615</v>
      </c>
      <c r="AP97" s="51" t="s">
        <v>504</v>
      </c>
      <c r="AQ97" s="51" t="s">
        <v>605</v>
      </c>
      <c r="AT97" s="158" t="s">
        <v>605</v>
      </c>
      <c r="AU97" s="51" t="s">
        <v>605</v>
      </c>
      <c r="AW97" s="51" t="s">
        <v>605</v>
      </c>
      <c r="AX97" s="51" t="s">
        <v>522</v>
      </c>
      <c r="AY97" s="51" t="s">
        <v>522</v>
      </c>
      <c r="AZ97" s="51" t="s">
        <v>522</v>
      </c>
      <c r="BB97" s="51" t="s">
        <v>140</v>
      </c>
    </row>
    <row r="98" spans="1:54" x14ac:dyDescent="0.25">
      <c r="A98" s="52" t="s">
        <v>140</v>
      </c>
      <c r="B98" s="52" t="s">
        <v>858</v>
      </c>
      <c r="C98" s="52" t="s">
        <v>477</v>
      </c>
      <c r="D98" s="52" t="s">
        <v>476</v>
      </c>
      <c r="E98" s="52" t="s">
        <v>648</v>
      </c>
      <c r="F98" s="51" t="s">
        <v>859</v>
      </c>
      <c r="G98" s="51" t="s">
        <v>860</v>
      </c>
      <c r="H98" s="52" t="s">
        <v>127</v>
      </c>
      <c r="I98" s="52" t="s">
        <v>605</v>
      </c>
      <c r="J98" s="52" t="s">
        <v>605</v>
      </c>
      <c r="K98" s="52" t="s">
        <v>605</v>
      </c>
      <c r="L98" s="52" t="s">
        <v>605</v>
      </c>
      <c r="N98" s="52" t="s">
        <v>605</v>
      </c>
      <c r="O98" s="52" t="s">
        <v>612</v>
      </c>
      <c r="Q98" s="52" t="s">
        <v>522</v>
      </c>
      <c r="T98" s="51" t="s">
        <v>605</v>
      </c>
      <c r="U98" s="51" t="s">
        <v>613</v>
      </c>
      <c r="V98" s="51" t="s">
        <v>605</v>
      </c>
      <c r="W98" s="51" t="s">
        <v>605</v>
      </c>
      <c r="X98" s="51" t="s">
        <v>673</v>
      </c>
      <c r="Y98" s="53" t="s">
        <v>614</v>
      </c>
      <c r="Z98" s="52" t="s">
        <v>611</v>
      </c>
      <c r="AA98" s="51" t="s">
        <v>611</v>
      </c>
      <c r="AB98" s="51" t="s">
        <v>611</v>
      </c>
      <c r="AC98" s="51" t="s">
        <v>611</v>
      </c>
      <c r="AD98" s="51" t="s">
        <v>605</v>
      </c>
      <c r="AE98" s="51" t="s">
        <v>605</v>
      </c>
      <c r="AF98" s="51" t="s">
        <v>605</v>
      </c>
      <c r="AG98" s="51" t="s">
        <v>510</v>
      </c>
      <c r="AI98" s="51" t="s">
        <v>605</v>
      </c>
      <c r="AJ98" s="51" t="s">
        <v>605</v>
      </c>
      <c r="AK98" s="51" t="s">
        <v>605</v>
      </c>
      <c r="AL98" s="51" t="s">
        <v>119</v>
      </c>
      <c r="AM98" s="51" t="s">
        <v>611</v>
      </c>
      <c r="AN98" s="51" t="s">
        <v>605</v>
      </c>
      <c r="AO98" s="51" t="s">
        <v>615</v>
      </c>
      <c r="AP98" s="51" t="s">
        <v>504</v>
      </c>
      <c r="AQ98" s="51" t="s">
        <v>605</v>
      </c>
      <c r="AT98" s="158" t="s">
        <v>605</v>
      </c>
      <c r="AU98" s="51" t="s">
        <v>605</v>
      </c>
      <c r="AW98" s="51" t="s">
        <v>605</v>
      </c>
      <c r="AX98" s="51" t="s">
        <v>522</v>
      </c>
      <c r="AY98" s="51" t="s">
        <v>522</v>
      </c>
      <c r="AZ98" s="51" t="s">
        <v>522</v>
      </c>
      <c r="BB98" s="51" t="s">
        <v>140</v>
      </c>
    </row>
    <row r="99" spans="1:54" x14ac:dyDescent="0.25">
      <c r="A99" s="52" t="s">
        <v>140</v>
      </c>
      <c r="B99" s="52" t="s">
        <v>861</v>
      </c>
      <c r="C99" s="52" t="s">
        <v>489</v>
      </c>
      <c r="D99" s="52" t="s">
        <v>476</v>
      </c>
      <c r="E99" s="52" t="s">
        <v>487</v>
      </c>
      <c r="F99" s="51" t="s">
        <v>862</v>
      </c>
      <c r="G99" s="51" t="s">
        <v>863</v>
      </c>
      <c r="H99" s="52" t="s">
        <v>127</v>
      </c>
      <c r="I99" s="52" t="s">
        <v>611</v>
      </c>
      <c r="J99" s="52" t="s">
        <v>611</v>
      </c>
      <c r="K99" s="52" t="s">
        <v>605</v>
      </c>
      <c r="L99" s="52" t="s">
        <v>605</v>
      </c>
      <c r="N99" s="52" t="s">
        <v>611</v>
      </c>
      <c r="O99" s="52" t="s">
        <v>612</v>
      </c>
      <c r="Q99" s="52" t="s">
        <v>522</v>
      </c>
      <c r="T99" s="51" t="s">
        <v>605</v>
      </c>
      <c r="U99" s="51" t="s">
        <v>613</v>
      </c>
      <c r="V99" s="51" t="s">
        <v>605</v>
      </c>
      <c r="W99" s="51" t="s">
        <v>605</v>
      </c>
      <c r="X99" s="51" t="s">
        <v>676</v>
      </c>
      <c r="Y99" s="53" t="s">
        <v>614</v>
      </c>
      <c r="Z99" s="52" t="s">
        <v>611</v>
      </c>
      <c r="AA99" s="51" t="s">
        <v>611</v>
      </c>
      <c r="AB99" s="51" t="s">
        <v>611</v>
      </c>
      <c r="AC99" s="51" t="s">
        <v>611</v>
      </c>
      <c r="AD99" s="51" t="s">
        <v>611</v>
      </c>
      <c r="AE99" s="51" t="s">
        <v>611</v>
      </c>
      <c r="AF99" s="51" t="s">
        <v>605</v>
      </c>
      <c r="AG99" s="51" t="s">
        <v>510</v>
      </c>
      <c r="AI99" s="51" t="s">
        <v>605</v>
      </c>
      <c r="AJ99" s="51" t="s">
        <v>605</v>
      </c>
      <c r="AK99" s="51" t="s">
        <v>605</v>
      </c>
      <c r="AL99" s="51" t="s">
        <v>119</v>
      </c>
      <c r="AM99" s="51" t="s">
        <v>611</v>
      </c>
      <c r="AN99" s="51" t="s">
        <v>605</v>
      </c>
      <c r="AO99" s="51" t="s">
        <v>615</v>
      </c>
      <c r="AP99" s="51" t="s">
        <v>504</v>
      </c>
      <c r="AQ99" s="51" t="s">
        <v>605</v>
      </c>
      <c r="AT99" s="158" t="s">
        <v>605</v>
      </c>
      <c r="AU99" s="51" t="s">
        <v>605</v>
      </c>
      <c r="AW99" s="51" t="s">
        <v>605</v>
      </c>
      <c r="AX99" s="51" t="s">
        <v>522</v>
      </c>
      <c r="AY99" s="51" t="s">
        <v>522</v>
      </c>
      <c r="AZ99" s="51" t="s">
        <v>522</v>
      </c>
      <c r="BB99" s="51" t="s">
        <v>140</v>
      </c>
    </row>
    <row r="100" spans="1:54" x14ac:dyDescent="0.25">
      <c r="A100" s="52" t="s">
        <v>140</v>
      </c>
      <c r="B100" s="52" t="s">
        <v>864</v>
      </c>
      <c r="C100" s="52" t="s">
        <v>489</v>
      </c>
      <c r="D100" s="52" t="s">
        <v>476</v>
      </c>
      <c r="E100" s="52" t="s">
        <v>490</v>
      </c>
      <c r="F100" s="51" t="s">
        <v>865</v>
      </c>
      <c r="G100" s="51" t="s">
        <v>866</v>
      </c>
      <c r="H100" s="52" t="s">
        <v>127</v>
      </c>
      <c r="I100" s="52" t="s">
        <v>611</v>
      </c>
      <c r="J100" s="52" t="s">
        <v>611</v>
      </c>
      <c r="K100" s="52" t="s">
        <v>605</v>
      </c>
      <c r="L100" s="52" t="s">
        <v>605</v>
      </c>
      <c r="N100" s="52" t="s">
        <v>611</v>
      </c>
      <c r="O100" s="52" t="s">
        <v>612</v>
      </c>
      <c r="Q100" s="52" t="s">
        <v>522</v>
      </c>
      <c r="T100" s="51" t="s">
        <v>605</v>
      </c>
      <c r="U100" s="51" t="s">
        <v>613</v>
      </c>
      <c r="V100" s="51" t="s">
        <v>605</v>
      </c>
      <c r="W100" s="51" t="s">
        <v>605</v>
      </c>
      <c r="X100" s="51" t="s">
        <v>679</v>
      </c>
      <c r="Y100" s="53" t="s">
        <v>614</v>
      </c>
      <c r="Z100" s="52" t="s">
        <v>611</v>
      </c>
      <c r="AA100" s="51" t="s">
        <v>611</v>
      </c>
      <c r="AB100" s="51" t="s">
        <v>611</v>
      </c>
      <c r="AC100" s="51" t="s">
        <v>611</v>
      </c>
      <c r="AD100" s="51" t="s">
        <v>611</v>
      </c>
      <c r="AE100" s="51" t="s">
        <v>611</v>
      </c>
      <c r="AF100" s="51" t="s">
        <v>605</v>
      </c>
      <c r="AG100" s="51" t="s">
        <v>510</v>
      </c>
      <c r="AI100" s="51" t="s">
        <v>605</v>
      </c>
      <c r="AJ100" s="51" t="s">
        <v>605</v>
      </c>
      <c r="AK100" s="51" t="s">
        <v>605</v>
      </c>
      <c r="AL100" s="51" t="s">
        <v>119</v>
      </c>
      <c r="AM100" s="51" t="s">
        <v>611</v>
      </c>
      <c r="AN100" s="51" t="s">
        <v>605</v>
      </c>
      <c r="AO100" s="51" t="s">
        <v>615</v>
      </c>
      <c r="AP100" s="51" t="s">
        <v>504</v>
      </c>
      <c r="AQ100" s="51" t="s">
        <v>605</v>
      </c>
      <c r="AT100" s="158" t="s">
        <v>605</v>
      </c>
      <c r="AU100" s="51" t="s">
        <v>605</v>
      </c>
      <c r="AW100" s="51" t="s">
        <v>605</v>
      </c>
      <c r="AX100" s="51" t="s">
        <v>522</v>
      </c>
      <c r="AY100" s="51" t="s">
        <v>522</v>
      </c>
      <c r="AZ100" s="51" t="s">
        <v>522</v>
      </c>
      <c r="BB100" s="51" t="s">
        <v>140</v>
      </c>
    </row>
    <row r="101" spans="1:54" x14ac:dyDescent="0.25">
      <c r="A101" s="52" t="s">
        <v>140</v>
      </c>
      <c r="B101" s="52" t="s">
        <v>867</v>
      </c>
      <c r="C101" s="52" t="s">
        <v>489</v>
      </c>
      <c r="D101" s="52" t="s">
        <v>476</v>
      </c>
      <c r="E101" s="52" t="s">
        <v>491</v>
      </c>
      <c r="F101" s="51" t="s">
        <v>868</v>
      </c>
      <c r="G101" s="51" t="s">
        <v>869</v>
      </c>
      <c r="H101" s="52" t="s">
        <v>127</v>
      </c>
      <c r="I101" s="52" t="s">
        <v>611</v>
      </c>
      <c r="J101" s="52" t="s">
        <v>611</v>
      </c>
      <c r="K101" s="52" t="s">
        <v>605</v>
      </c>
      <c r="L101" s="52" t="s">
        <v>605</v>
      </c>
      <c r="N101" s="52" t="s">
        <v>611</v>
      </c>
      <c r="O101" s="52" t="s">
        <v>612</v>
      </c>
      <c r="Q101" s="52" t="s">
        <v>522</v>
      </c>
      <c r="T101" s="51" t="s">
        <v>605</v>
      </c>
      <c r="U101" s="51" t="s">
        <v>613</v>
      </c>
      <c r="V101" s="51" t="s">
        <v>605</v>
      </c>
      <c r="W101" s="51" t="s">
        <v>605</v>
      </c>
      <c r="X101" s="51" t="s">
        <v>681</v>
      </c>
      <c r="Y101" s="53" t="s">
        <v>614</v>
      </c>
      <c r="Z101" s="52" t="s">
        <v>611</v>
      </c>
      <c r="AA101" s="51" t="s">
        <v>611</v>
      </c>
      <c r="AB101" s="51" t="s">
        <v>611</v>
      </c>
      <c r="AC101" s="51" t="s">
        <v>611</v>
      </c>
      <c r="AD101" s="51" t="s">
        <v>611</v>
      </c>
      <c r="AE101" s="51" t="s">
        <v>611</v>
      </c>
      <c r="AF101" s="51" t="s">
        <v>605</v>
      </c>
      <c r="AG101" s="51" t="s">
        <v>510</v>
      </c>
      <c r="AI101" s="51" t="s">
        <v>605</v>
      </c>
      <c r="AJ101" s="51" t="s">
        <v>605</v>
      </c>
      <c r="AK101" s="51" t="s">
        <v>605</v>
      </c>
      <c r="AL101" s="51" t="s">
        <v>119</v>
      </c>
      <c r="AM101" s="51" t="s">
        <v>611</v>
      </c>
      <c r="AN101" s="51" t="s">
        <v>605</v>
      </c>
      <c r="AO101" s="51" t="s">
        <v>615</v>
      </c>
      <c r="AP101" s="51" t="s">
        <v>504</v>
      </c>
      <c r="AQ101" s="51" t="s">
        <v>605</v>
      </c>
      <c r="AT101" s="158" t="s">
        <v>605</v>
      </c>
      <c r="AU101" s="51" t="s">
        <v>605</v>
      </c>
      <c r="AW101" s="51" t="s">
        <v>605</v>
      </c>
      <c r="AX101" s="51" t="s">
        <v>522</v>
      </c>
      <c r="AY101" s="51" t="s">
        <v>522</v>
      </c>
      <c r="AZ101" s="51" t="s">
        <v>522</v>
      </c>
      <c r="BB101" s="51" t="s">
        <v>140</v>
      </c>
    </row>
    <row r="102" spans="1:54" x14ac:dyDescent="0.25">
      <c r="A102" s="52" t="s">
        <v>140</v>
      </c>
      <c r="B102" s="52" t="s">
        <v>870</v>
      </c>
      <c r="C102" s="52" t="s">
        <v>489</v>
      </c>
      <c r="D102" s="52" t="s">
        <v>476</v>
      </c>
      <c r="E102" s="52" t="s">
        <v>496</v>
      </c>
      <c r="F102" s="51" t="s">
        <v>871</v>
      </c>
      <c r="G102" s="51" t="s">
        <v>872</v>
      </c>
      <c r="H102" s="52" t="s">
        <v>505</v>
      </c>
      <c r="I102" s="52" t="s">
        <v>611</v>
      </c>
      <c r="J102" s="52" t="s">
        <v>611</v>
      </c>
      <c r="K102" s="52" t="s">
        <v>605</v>
      </c>
      <c r="L102" s="52" t="s">
        <v>605</v>
      </c>
      <c r="M102" s="53" t="s">
        <v>692</v>
      </c>
      <c r="N102" s="52" t="s">
        <v>611</v>
      </c>
      <c r="O102" s="52" t="s">
        <v>612</v>
      </c>
      <c r="Q102" s="52" t="s">
        <v>522</v>
      </c>
      <c r="R102" s="51" t="s">
        <v>693</v>
      </c>
      <c r="T102" s="51" t="s">
        <v>605</v>
      </c>
      <c r="U102" s="51" t="s">
        <v>613</v>
      </c>
      <c r="V102" s="51" t="s">
        <v>605</v>
      </c>
      <c r="W102" s="51" t="s">
        <v>605</v>
      </c>
      <c r="Y102" s="53" t="s">
        <v>614</v>
      </c>
      <c r="Z102" s="52" t="s">
        <v>611</v>
      </c>
      <c r="AA102" s="51" t="s">
        <v>611</v>
      </c>
      <c r="AB102" s="51" t="s">
        <v>611</v>
      </c>
      <c r="AC102" s="51" t="s">
        <v>611</v>
      </c>
      <c r="AD102" s="51" t="s">
        <v>611</v>
      </c>
      <c r="AE102" s="51" t="s">
        <v>611</v>
      </c>
      <c r="AF102" s="51" t="s">
        <v>605</v>
      </c>
      <c r="AG102" s="51" t="s">
        <v>510</v>
      </c>
      <c r="AI102" s="51" t="s">
        <v>605</v>
      </c>
      <c r="AJ102" s="51" t="s">
        <v>605</v>
      </c>
      <c r="AK102" s="51" t="s">
        <v>605</v>
      </c>
      <c r="AL102" s="51" t="s">
        <v>119</v>
      </c>
      <c r="AM102" s="51" t="s">
        <v>611</v>
      </c>
      <c r="AN102" s="51" t="s">
        <v>605</v>
      </c>
      <c r="AO102" s="51" t="s">
        <v>615</v>
      </c>
      <c r="AP102" s="51" t="s">
        <v>504</v>
      </c>
      <c r="AQ102" s="51" t="s">
        <v>605</v>
      </c>
      <c r="AT102" s="158" t="s">
        <v>605</v>
      </c>
      <c r="AU102" s="51" t="s">
        <v>605</v>
      </c>
      <c r="AW102" s="51" t="s">
        <v>605</v>
      </c>
      <c r="AX102" s="51" t="s">
        <v>522</v>
      </c>
      <c r="AY102" s="51" t="s">
        <v>522</v>
      </c>
      <c r="AZ102" s="51" t="s">
        <v>522</v>
      </c>
      <c r="BA102" s="51" t="s">
        <v>680</v>
      </c>
      <c r="BB102" s="51" t="s">
        <v>140</v>
      </c>
    </row>
    <row r="103" spans="1:54" x14ac:dyDescent="0.25">
      <c r="A103" s="52" t="s">
        <v>140</v>
      </c>
      <c r="B103" s="52" t="s">
        <v>873</v>
      </c>
      <c r="C103" s="52" t="s">
        <v>489</v>
      </c>
      <c r="D103" s="52" t="s">
        <v>476</v>
      </c>
      <c r="E103" s="52" t="s">
        <v>498</v>
      </c>
      <c r="F103" s="51" t="s">
        <v>874</v>
      </c>
      <c r="G103" s="51" t="s">
        <v>875</v>
      </c>
      <c r="H103" s="52" t="s">
        <v>127</v>
      </c>
      <c r="I103" s="52" t="s">
        <v>611</v>
      </c>
      <c r="J103" s="52" t="s">
        <v>611</v>
      </c>
      <c r="K103" s="52" t="s">
        <v>605</v>
      </c>
      <c r="L103" s="52" t="s">
        <v>605</v>
      </c>
      <c r="M103" s="53" t="s">
        <v>766</v>
      </c>
      <c r="N103" s="52" t="s">
        <v>611</v>
      </c>
      <c r="O103" s="52" t="s">
        <v>612</v>
      </c>
      <c r="Q103" s="52" t="s">
        <v>522</v>
      </c>
      <c r="R103" s="51" t="s">
        <v>767</v>
      </c>
      <c r="T103" s="51" t="s">
        <v>605</v>
      </c>
      <c r="U103" s="51" t="s">
        <v>613</v>
      </c>
      <c r="V103" s="51" t="s">
        <v>605</v>
      </c>
      <c r="W103" s="51" t="s">
        <v>605</v>
      </c>
      <c r="Y103" s="53" t="s">
        <v>614</v>
      </c>
      <c r="Z103" s="52" t="s">
        <v>611</v>
      </c>
      <c r="AA103" s="51" t="s">
        <v>611</v>
      </c>
      <c r="AB103" s="51" t="s">
        <v>611</v>
      </c>
      <c r="AC103" s="51" t="s">
        <v>611</v>
      </c>
      <c r="AD103" s="51" t="s">
        <v>611</v>
      </c>
      <c r="AE103" s="51" t="s">
        <v>611</v>
      </c>
      <c r="AF103" s="51" t="s">
        <v>605</v>
      </c>
      <c r="AG103" s="51" t="s">
        <v>510</v>
      </c>
      <c r="AI103" s="51" t="s">
        <v>605</v>
      </c>
      <c r="AJ103" s="51" t="s">
        <v>605</v>
      </c>
      <c r="AK103" s="51" t="s">
        <v>605</v>
      </c>
      <c r="AL103" s="51" t="s">
        <v>119</v>
      </c>
      <c r="AM103" s="51" t="s">
        <v>611</v>
      </c>
      <c r="AN103" s="51" t="s">
        <v>605</v>
      </c>
      <c r="AO103" s="51" t="s">
        <v>615</v>
      </c>
      <c r="AP103" s="51" t="s">
        <v>504</v>
      </c>
      <c r="AQ103" s="51" t="s">
        <v>605</v>
      </c>
      <c r="AT103" s="158" t="s">
        <v>605</v>
      </c>
      <c r="AU103" s="51" t="s">
        <v>605</v>
      </c>
      <c r="AW103" s="51" t="s">
        <v>605</v>
      </c>
      <c r="AX103" s="51" t="s">
        <v>522</v>
      </c>
      <c r="AY103" s="51" t="s">
        <v>522</v>
      </c>
      <c r="AZ103" s="51" t="s">
        <v>522</v>
      </c>
      <c r="BB103" s="51" t="s">
        <v>140</v>
      </c>
    </row>
    <row r="104" spans="1:54" x14ac:dyDescent="0.25">
      <c r="A104" s="52" t="s">
        <v>140</v>
      </c>
      <c r="B104" s="52" t="s">
        <v>560</v>
      </c>
      <c r="C104" s="52" t="s">
        <v>592</v>
      </c>
      <c r="D104" s="52" t="s">
        <v>476</v>
      </c>
      <c r="E104" s="52" t="s">
        <v>494</v>
      </c>
      <c r="F104" s="51" t="s">
        <v>578</v>
      </c>
      <c r="G104" s="51" t="s">
        <v>532</v>
      </c>
      <c r="H104" s="52" t="s">
        <v>505</v>
      </c>
      <c r="I104" s="52" t="s">
        <v>611</v>
      </c>
      <c r="J104" s="52" t="s">
        <v>611</v>
      </c>
      <c r="K104" s="52" t="s">
        <v>605</v>
      </c>
      <c r="L104" s="52" t="s">
        <v>605</v>
      </c>
      <c r="M104" s="53" t="s">
        <v>714</v>
      </c>
      <c r="N104" s="52" t="s">
        <v>611</v>
      </c>
      <c r="O104" s="52" t="s">
        <v>612</v>
      </c>
      <c r="Q104" s="52" t="s">
        <v>522</v>
      </c>
      <c r="R104" s="51" t="s">
        <v>715</v>
      </c>
      <c r="T104" s="51" t="s">
        <v>605</v>
      </c>
      <c r="U104" s="51" t="s">
        <v>613</v>
      </c>
      <c r="V104" s="51" t="s">
        <v>605</v>
      </c>
      <c r="W104" s="51" t="s">
        <v>605</v>
      </c>
      <c r="Y104" s="53" t="s">
        <v>614</v>
      </c>
      <c r="Z104" s="52" t="s">
        <v>611</v>
      </c>
      <c r="AA104" s="51" t="s">
        <v>611</v>
      </c>
      <c r="AB104" s="51" t="s">
        <v>611</v>
      </c>
      <c r="AC104" s="51" t="s">
        <v>611</v>
      </c>
      <c r="AD104" s="51" t="s">
        <v>611</v>
      </c>
      <c r="AE104" s="51" t="s">
        <v>611</v>
      </c>
      <c r="AF104" s="51" t="s">
        <v>605</v>
      </c>
      <c r="AG104" s="51" t="s">
        <v>510</v>
      </c>
      <c r="AI104" s="51" t="s">
        <v>605</v>
      </c>
      <c r="AJ104" s="51" t="s">
        <v>605</v>
      </c>
      <c r="AK104" s="51" t="s">
        <v>605</v>
      </c>
      <c r="AL104" s="51" t="s">
        <v>119</v>
      </c>
      <c r="AM104" s="51" t="s">
        <v>611</v>
      </c>
      <c r="AN104" s="51" t="s">
        <v>605</v>
      </c>
      <c r="AO104" s="51" t="s">
        <v>615</v>
      </c>
      <c r="AP104" s="51" t="s">
        <v>504</v>
      </c>
      <c r="AQ104" s="51" t="s">
        <v>605</v>
      </c>
      <c r="AT104" s="158" t="s">
        <v>605</v>
      </c>
      <c r="AU104" s="51" t="s">
        <v>605</v>
      </c>
      <c r="AW104" s="51" t="s">
        <v>605</v>
      </c>
      <c r="AX104" s="51" t="s">
        <v>522</v>
      </c>
      <c r="AY104" s="51" t="s">
        <v>522</v>
      </c>
      <c r="AZ104" s="51" t="s">
        <v>522</v>
      </c>
      <c r="BA104" s="51" t="s">
        <v>680</v>
      </c>
      <c r="BB104" s="51" t="s">
        <v>140</v>
      </c>
    </row>
    <row r="105" spans="1:54" x14ac:dyDescent="0.25">
      <c r="A105" s="52" t="s">
        <v>140</v>
      </c>
      <c r="B105" s="52" t="s">
        <v>876</v>
      </c>
      <c r="C105" s="52" t="s">
        <v>592</v>
      </c>
      <c r="D105" s="52" t="s">
        <v>476</v>
      </c>
      <c r="E105" s="52" t="s">
        <v>497</v>
      </c>
      <c r="F105" s="51" t="s">
        <v>877</v>
      </c>
      <c r="G105" s="51" t="s">
        <v>878</v>
      </c>
      <c r="H105" s="52" t="s">
        <v>127</v>
      </c>
      <c r="I105" s="52" t="s">
        <v>611</v>
      </c>
      <c r="J105" s="52" t="s">
        <v>611</v>
      </c>
      <c r="K105" s="52" t="s">
        <v>605</v>
      </c>
      <c r="L105" s="52" t="s">
        <v>605</v>
      </c>
      <c r="N105" s="52" t="s">
        <v>611</v>
      </c>
      <c r="O105" s="52" t="s">
        <v>612</v>
      </c>
      <c r="Q105" s="52" t="s">
        <v>522</v>
      </c>
      <c r="T105" s="51" t="s">
        <v>605</v>
      </c>
      <c r="U105" s="51" t="s">
        <v>613</v>
      </c>
      <c r="V105" s="51" t="s">
        <v>605</v>
      </c>
      <c r="W105" s="51" t="s">
        <v>605</v>
      </c>
      <c r="Y105" s="53" t="s">
        <v>614</v>
      </c>
      <c r="Z105" s="52" t="s">
        <v>611</v>
      </c>
      <c r="AA105" s="51" t="s">
        <v>611</v>
      </c>
      <c r="AB105" s="51" t="s">
        <v>611</v>
      </c>
      <c r="AC105" s="51" t="s">
        <v>611</v>
      </c>
      <c r="AD105" s="51" t="s">
        <v>611</v>
      </c>
      <c r="AE105" s="51" t="s">
        <v>611</v>
      </c>
      <c r="AF105" s="51" t="s">
        <v>605</v>
      </c>
      <c r="AG105" s="51" t="s">
        <v>510</v>
      </c>
      <c r="AI105" s="51" t="s">
        <v>605</v>
      </c>
      <c r="AJ105" s="51" t="s">
        <v>605</v>
      </c>
      <c r="AK105" s="51" t="s">
        <v>605</v>
      </c>
      <c r="AL105" s="51" t="s">
        <v>119</v>
      </c>
      <c r="AM105" s="51" t="s">
        <v>611</v>
      </c>
      <c r="AN105" s="51" t="s">
        <v>605</v>
      </c>
      <c r="AO105" s="51" t="s">
        <v>615</v>
      </c>
      <c r="AP105" s="51" t="s">
        <v>504</v>
      </c>
      <c r="AQ105" s="51" t="s">
        <v>605</v>
      </c>
      <c r="AT105" s="158" t="s">
        <v>605</v>
      </c>
      <c r="AU105" s="51" t="s">
        <v>605</v>
      </c>
      <c r="AW105" s="51" t="s">
        <v>605</v>
      </c>
      <c r="AX105" s="51" t="s">
        <v>522</v>
      </c>
      <c r="AY105" s="51" t="s">
        <v>522</v>
      </c>
      <c r="AZ105" s="51" t="s">
        <v>522</v>
      </c>
      <c r="BB105" s="51" t="s">
        <v>140</v>
      </c>
    </row>
    <row r="106" spans="1:54" x14ac:dyDescent="0.25">
      <c r="A106" s="52" t="s">
        <v>140</v>
      </c>
      <c r="B106" s="52" t="s">
        <v>879</v>
      </c>
      <c r="C106" s="52" t="s">
        <v>483</v>
      </c>
      <c r="D106" s="52" t="s">
        <v>476</v>
      </c>
      <c r="E106" s="52" t="s">
        <v>482</v>
      </c>
      <c r="F106" s="51" t="s">
        <v>880</v>
      </c>
      <c r="G106" s="51" t="s">
        <v>881</v>
      </c>
      <c r="H106" s="52" t="s">
        <v>505</v>
      </c>
      <c r="I106" s="52" t="s">
        <v>611</v>
      </c>
      <c r="J106" s="52" t="s">
        <v>611</v>
      </c>
      <c r="K106" s="52" t="s">
        <v>605</v>
      </c>
      <c r="L106" s="52" t="s">
        <v>605</v>
      </c>
      <c r="N106" s="52" t="s">
        <v>605</v>
      </c>
      <c r="O106" s="52" t="s">
        <v>612</v>
      </c>
      <c r="Q106" s="52" t="s">
        <v>522</v>
      </c>
      <c r="T106" s="51" t="s">
        <v>605</v>
      </c>
      <c r="U106" s="51" t="s">
        <v>613</v>
      </c>
      <c r="V106" s="51" t="s">
        <v>605</v>
      </c>
      <c r="W106" s="51" t="s">
        <v>605</v>
      </c>
      <c r="Y106" s="53" t="s">
        <v>614</v>
      </c>
      <c r="Z106" s="52" t="s">
        <v>611</v>
      </c>
      <c r="AA106" s="51" t="s">
        <v>611</v>
      </c>
      <c r="AB106" s="51" t="s">
        <v>611</v>
      </c>
      <c r="AC106" s="51" t="s">
        <v>611</v>
      </c>
      <c r="AD106" s="51" t="s">
        <v>611</v>
      </c>
      <c r="AE106" s="51" t="s">
        <v>611</v>
      </c>
      <c r="AF106" s="51" t="s">
        <v>605</v>
      </c>
      <c r="AG106" s="51" t="s">
        <v>510</v>
      </c>
      <c r="AI106" s="51" t="s">
        <v>605</v>
      </c>
      <c r="AJ106" s="51" t="s">
        <v>605</v>
      </c>
      <c r="AK106" s="51" t="s">
        <v>605</v>
      </c>
      <c r="AL106" s="51" t="s">
        <v>119</v>
      </c>
      <c r="AM106" s="51" t="s">
        <v>611</v>
      </c>
      <c r="AN106" s="51" t="s">
        <v>605</v>
      </c>
      <c r="AO106" s="51" t="s">
        <v>615</v>
      </c>
      <c r="AP106" s="51" t="s">
        <v>504</v>
      </c>
      <c r="AQ106" s="51" t="s">
        <v>605</v>
      </c>
      <c r="AT106" s="158" t="s">
        <v>605</v>
      </c>
      <c r="AU106" s="51" t="s">
        <v>605</v>
      </c>
      <c r="AW106" s="51" t="s">
        <v>605</v>
      </c>
      <c r="AX106" s="51" t="s">
        <v>522</v>
      </c>
      <c r="AY106" s="51" t="s">
        <v>522</v>
      </c>
      <c r="AZ106" s="51" t="s">
        <v>522</v>
      </c>
      <c r="BA106" s="51" t="s">
        <v>633</v>
      </c>
      <c r="BB106" s="51" t="s">
        <v>140</v>
      </c>
    </row>
    <row r="107" spans="1:54" x14ac:dyDescent="0.25">
      <c r="A107" s="52" t="s">
        <v>140</v>
      </c>
      <c r="B107" s="52" t="s">
        <v>882</v>
      </c>
      <c r="C107" s="52" t="s">
        <v>483</v>
      </c>
      <c r="D107" s="52" t="s">
        <v>476</v>
      </c>
      <c r="E107" s="52" t="s">
        <v>484</v>
      </c>
      <c r="F107" s="51" t="s">
        <v>883</v>
      </c>
      <c r="G107" s="51" t="s">
        <v>884</v>
      </c>
      <c r="H107" s="52" t="s">
        <v>127</v>
      </c>
      <c r="I107" s="52" t="s">
        <v>611</v>
      </c>
      <c r="J107" s="52" t="s">
        <v>611</v>
      </c>
      <c r="K107" s="52" t="s">
        <v>605</v>
      </c>
      <c r="L107" s="52" t="s">
        <v>605</v>
      </c>
      <c r="N107" s="52" t="s">
        <v>605</v>
      </c>
      <c r="O107" s="52" t="s">
        <v>612</v>
      </c>
      <c r="Q107" s="52" t="s">
        <v>522</v>
      </c>
      <c r="T107" s="51" t="s">
        <v>605</v>
      </c>
      <c r="U107" s="51" t="s">
        <v>613</v>
      </c>
      <c r="V107" s="51" t="s">
        <v>605</v>
      </c>
      <c r="W107" s="51" t="s">
        <v>605</v>
      </c>
      <c r="Y107" s="53" t="s">
        <v>614</v>
      </c>
      <c r="Z107" s="52" t="s">
        <v>611</v>
      </c>
      <c r="AA107" s="51" t="s">
        <v>611</v>
      </c>
      <c r="AB107" s="51" t="s">
        <v>611</v>
      </c>
      <c r="AC107" s="51" t="s">
        <v>611</v>
      </c>
      <c r="AD107" s="51" t="s">
        <v>611</v>
      </c>
      <c r="AE107" s="51" t="s">
        <v>611</v>
      </c>
      <c r="AF107" s="51" t="s">
        <v>605</v>
      </c>
      <c r="AG107" s="51" t="s">
        <v>510</v>
      </c>
      <c r="AI107" s="51" t="s">
        <v>605</v>
      </c>
      <c r="AJ107" s="51" t="s">
        <v>605</v>
      </c>
      <c r="AK107" s="51" t="s">
        <v>605</v>
      </c>
      <c r="AL107" s="51" t="s">
        <v>119</v>
      </c>
      <c r="AM107" s="51" t="s">
        <v>611</v>
      </c>
      <c r="AN107" s="51" t="s">
        <v>605</v>
      </c>
      <c r="AO107" s="51" t="s">
        <v>615</v>
      </c>
      <c r="AP107" s="51" t="s">
        <v>504</v>
      </c>
      <c r="AQ107" s="51" t="s">
        <v>605</v>
      </c>
      <c r="AT107" s="158" t="s">
        <v>605</v>
      </c>
      <c r="AU107" s="51" t="s">
        <v>605</v>
      </c>
      <c r="AW107" s="51" t="s">
        <v>605</v>
      </c>
      <c r="AX107" s="51" t="s">
        <v>522</v>
      </c>
      <c r="AY107" s="51" t="s">
        <v>522</v>
      </c>
      <c r="AZ107" s="51" t="s">
        <v>522</v>
      </c>
      <c r="BB107" s="51" t="s">
        <v>140</v>
      </c>
    </row>
    <row r="108" spans="1:54" x14ac:dyDescent="0.25">
      <c r="A108" s="52" t="s">
        <v>140</v>
      </c>
      <c r="B108" s="52" t="s">
        <v>885</v>
      </c>
      <c r="C108" s="52" t="s">
        <v>483</v>
      </c>
      <c r="D108" s="52" t="s">
        <v>476</v>
      </c>
      <c r="E108" s="52" t="s">
        <v>485</v>
      </c>
      <c r="F108" s="51" t="s">
        <v>886</v>
      </c>
      <c r="G108" s="51" t="s">
        <v>887</v>
      </c>
      <c r="H108" s="52" t="s">
        <v>127</v>
      </c>
      <c r="I108" s="52" t="s">
        <v>611</v>
      </c>
      <c r="J108" s="52" t="s">
        <v>611</v>
      </c>
      <c r="K108" s="52" t="s">
        <v>605</v>
      </c>
      <c r="L108" s="52" t="s">
        <v>605</v>
      </c>
      <c r="N108" s="52" t="s">
        <v>605</v>
      </c>
      <c r="O108" s="52" t="s">
        <v>612</v>
      </c>
      <c r="Q108" s="52" t="s">
        <v>522</v>
      </c>
      <c r="T108" s="51" t="s">
        <v>605</v>
      </c>
      <c r="U108" s="51" t="s">
        <v>613</v>
      </c>
      <c r="V108" s="51" t="s">
        <v>605</v>
      </c>
      <c r="W108" s="51" t="s">
        <v>605</v>
      </c>
      <c r="Y108" s="53" t="s">
        <v>614</v>
      </c>
      <c r="Z108" s="52" t="s">
        <v>611</v>
      </c>
      <c r="AA108" s="51" t="s">
        <v>611</v>
      </c>
      <c r="AB108" s="51" t="s">
        <v>611</v>
      </c>
      <c r="AC108" s="51" t="s">
        <v>611</v>
      </c>
      <c r="AD108" s="51" t="s">
        <v>611</v>
      </c>
      <c r="AE108" s="51" t="s">
        <v>611</v>
      </c>
      <c r="AF108" s="51" t="s">
        <v>605</v>
      </c>
      <c r="AG108" s="51" t="s">
        <v>510</v>
      </c>
      <c r="AI108" s="51" t="s">
        <v>605</v>
      </c>
      <c r="AJ108" s="51" t="s">
        <v>605</v>
      </c>
      <c r="AK108" s="51" t="s">
        <v>605</v>
      </c>
      <c r="AL108" s="51" t="s">
        <v>119</v>
      </c>
      <c r="AM108" s="51" t="s">
        <v>611</v>
      </c>
      <c r="AN108" s="51" t="s">
        <v>605</v>
      </c>
      <c r="AO108" s="51" t="s">
        <v>615</v>
      </c>
      <c r="AP108" s="51" t="s">
        <v>504</v>
      </c>
      <c r="AQ108" s="51" t="s">
        <v>605</v>
      </c>
      <c r="AT108" s="158" t="s">
        <v>605</v>
      </c>
      <c r="AU108" s="51" t="s">
        <v>605</v>
      </c>
      <c r="AW108" s="51" t="s">
        <v>605</v>
      </c>
      <c r="AX108" s="51" t="s">
        <v>522</v>
      </c>
      <c r="AY108" s="51" t="s">
        <v>522</v>
      </c>
      <c r="AZ108" s="51" t="s">
        <v>522</v>
      </c>
      <c r="BB108" s="51" t="s">
        <v>140</v>
      </c>
    </row>
    <row r="109" spans="1:54" x14ac:dyDescent="0.25">
      <c r="A109" s="52" t="s">
        <v>140</v>
      </c>
      <c r="B109" s="52" t="s">
        <v>888</v>
      </c>
      <c r="C109" s="52" t="s">
        <v>483</v>
      </c>
      <c r="D109" s="52" t="s">
        <v>476</v>
      </c>
      <c r="E109" s="52" t="s">
        <v>727</v>
      </c>
      <c r="F109" s="51" t="s">
        <v>889</v>
      </c>
      <c r="G109" s="51" t="s">
        <v>890</v>
      </c>
      <c r="H109" s="52" t="s">
        <v>127</v>
      </c>
      <c r="I109" s="52" t="s">
        <v>611</v>
      </c>
      <c r="J109" s="52" t="s">
        <v>611</v>
      </c>
      <c r="K109" s="52" t="s">
        <v>605</v>
      </c>
      <c r="L109" s="52" t="s">
        <v>605</v>
      </c>
      <c r="N109" s="52" t="s">
        <v>605</v>
      </c>
      <c r="O109" s="52" t="s">
        <v>612</v>
      </c>
      <c r="Q109" s="52" t="s">
        <v>522</v>
      </c>
      <c r="T109" s="51" t="s">
        <v>605</v>
      </c>
      <c r="U109" s="51" t="s">
        <v>613</v>
      </c>
      <c r="V109" s="51" t="s">
        <v>605</v>
      </c>
      <c r="W109" s="51" t="s">
        <v>605</v>
      </c>
      <c r="Y109" s="53" t="s">
        <v>614</v>
      </c>
      <c r="Z109" s="52" t="s">
        <v>611</v>
      </c>
      <c r="AA109" s="51" t="s">
        <v>611</v>
      </c>
      <c r="AB109" s="51" t="s">
        <v>611</v>
      </c>
      <c r="AC109" s="51" t="s">
        <v>611</v>
      </c>
      <c r="AD109" s="51" t="s">
        <v>611</v>
      </c>
      <c r="AE109" s="51" t="s">
        <v>611</v>
      </c>
      <c r="AF109" s="51" t="s">
        <v>605</v>
      </c>
      <c r="AG109" s="51" t="s">
        <v>510</v>
      </c>
      <c r="AI109" s="51" t="s">
        <v>605</v>
      </c>
      <c r="AJ109" s="51" t="s">
        <v>605</v>
      </c>
      <c r="AK109" s="51" t="s">
        <v>605</v>
      </c>
      <c r="AL109" s="51" t="s">
        <v>119</v>
      </c>
      <c r="AM109" s="51" t="s">
        <v>611</v>
      </c>
      <c r="AN109" s="51" t="s">
        <v>605</v>
      </c>
      <c r="AO109" s="51" t="s">
        <v>615</v>
      </c>
      <c r="AP109" s="51" t="s">
        <v>504</v>
      </c>
      <c r="AQ109" s="51" t="s">
        <v>605</v>
      </c>
      <c r="AT109" s="158" t="s">
        <v>605</v>
      </c>
      <c r="AU109" s="51" t="s">
        <v>605</v>
      </c>
      <c r="AW109" s="51" t="s">
        <v>605</v>
      </c>
      <c r="AX109" s="51" t="s">
        <v>522</v>
      </c>
      <c r="AY109" s="51" t="s">
        <v>522</v>
      </c>
      <c r="AZ109" s="51" t="s">
        <v>522</v>
      </c>
      <c r="BB109" s="51" t="s">
        <v>140</v>
      </c>
    </row>
    <row r="110" spans="1:54" x14ac:dyDescent="0.25">
      <c r="A110" s="52" t="s">
        <v>891</v>
      </c>
      <c r="B110" s="332" t="s">
        <v>892</v>
      </c>
      <c r="C110" s="52" t="s">
        <v>486</v>
      </c>
      <c r="E110" s="52" t="s">
        <v>487</v>
      </c>
      <c r="F110" s="51" t="s">
        <v>436</v>
      </c>
      <c r="G110" s="51" t="s">
        <v>162</v>
      </c>
      <c r="H110" s="52" t="s">
        <v>504</v>
      </c>
      <c r="I110" s="52" t="s">
        <v>605</v>
      </c>
      <c r="J110" s="52" t="s">
        <v>605</v>
      </c>
      <c r="K110" s="52" t="s">
        <v>605</v>
      </c>
      <c r="L110" s="52" t="s">
        <v>605</v>
      </c>
      <c r="M110" s="53" t="s">
        <v>893</v>
      </c>
      <c r="N110" s="52" t="s">
        <v>605</v>
      </c>
      <c r="O110" s="52" t="s">
        <v>894</v>
      </c>
      <c r="Q110" s="52" t="s">
        <v>522</v>
      </c>
      <c r="R110" s="51" t="s">
        <v>895</v>
      </c>
      <c r="T110" s="51" t="s">
        <v>605</v>
      </c>
      <c r="U110" s="51" t="s">
        <v>522</v>
      </c>
      <c r="V110" s="51" t="s">
        <v>611</v>
      </c>
      <c r="W110" s="51" t="s">
        <v>605</v>
      </c>
      <c r="Y110" s="53" t="s">
        <v>614</v>
      </c>
      <c r="Z110" s="52" t="s">
        <v>611</v>
      </c>
      <c r="AA110" s="51" t="s">
        <v>611</v>
      </c>
      <c r="AB110" s="51" t="s">
        <v>605</v>
      </c>
      <c r="AC110" s="51" t="s">
        <v>605</v>
      </c>
      <c r="AD110" s="51" t="s">
        <v>605</v>
      </c>
      <c r="AE110" s="51" t="s">
        <v>605</v>
      </c>
      <c r="AF110" s="51" t="s">
        <v>611</v>
      </c>
      <c r="AG110" s="51" t="s">
        <v>510</v>
      </c>
      <c r="AI110" s="51" t="s">
        <v>611</v>
      </c>
      <c r="AJ110" s="51" t="s">
        <v>605</v>
      </c>
      <c r="AK110" s="51" t="s">
        <v>605</v>
      </c>
      <c r="AL110" s="51" t="s">
        <v>119</v>
      </c>
      <c r="AM110" s="51" t="s">
        <v>611</v>
      </c>
      <c r="AN110" s="51" t="s">
        <v>605</v>
      </c>
      <c r="AO110" s="51" t="s">
        <v>615</v>
      </c>
      <c r="AP110" s="51" t="s">
        <v>504</v>
      </c>
      <c r="AQ110" s="51" t="s">
        <v>605</v>
      </c>
      <c r="AT110" s="158" t="s">
        <v>605</v>
      </c>
      <c r="AU110" s="51" t="s">
        <v>605</v>
      </c>
      <c r="AW110" s="51" t="s">
        <v>605</v>
      </c>
      <c r="AX110" s="51" t="s">
        <v>522</v>
      </c>
      <c r="AY110" s="51" t="s">
        <v>522</v>
      </c>
      <c r="AZ110" s="51" t="s">
        <v>522</v>
      </c>
      <c r="BA110" s="51" t="s">
        <v>896</v>
      </c>
      <c r="BB110" s="51" t="s">
        <v>897</v>
      </c>
    </row>
    <row r="111" spans="1:54" x14ac:dyDescent="0.25">
      <c r="A111" s="52" t="s">
        <v>891</v>
      </c>
      <c r="B111" s="332" t="s">
        <v>898</v>
      </c>
      <c r="C111" s="52" t="s">
        <v>486</v>
      </c>
      <c r="E111" s="52" t="s">
        <v>490</v>
      </c>
      <c r="F111" s="51" t="s">
        <v>439</v>
      </c>
      <c r="G111" s="51" t="s">
        <v>165</v>
      </c>
      <c r="H111" s="52" t="s">
        <v>504</v>
      </c>
      <c r="I111" s="52" t="s">
        <v>605</v>
      </c>
      <c r="J111" s="52" t="s">
        <v>605</v>
      </c>
      <c r="K111" s="52" t="s">
        <v>605</v>
      </c>
      <c r="L111" s="52" t="s">
        <v>605</v>
      </c>
      <c r="M111" s="53" t="s">
        <v>893</v>
      </c>
      <c r="N111" s="52" t="s">
        <v>605</v>
      </c>
      <c r="O111" s="52" t="s">
        <v>894</v>
      </c>
      <c r="Q111" s="52" t="s">
        <v>522</v>
      </c>
      <c r="R111" s="51" t="s">
        <v>895</v>
      </c>
      <c r="T111" s="51" t="s">
        <v>605</v>
      </c>
      <c r="U111" s="51" t="s">
        <v>522</v>
      </c>
      <c r="V111" s="51" t="s">
        <v>611</v>
      </c>
      <c r="W111" s="51" t="s">
        <v>605</v>
      </c>
      <c r="Y111" s="53" t="s">
        <v>614</v>
      </c>
      <c r="Z111" s="52" t="s">
        <v>611</v>
      </c>
      <c r="AA111" s="51" t="s">
        <v>611</v>
      </c>
      <c r="AB111" s="51" t="s">
        <v>605</v>
      </c>
      <c r="AC111" s="51" t="s">
        <v>605</v>
      </c>
      <c r="AD111" s="51" t="s">
        <v>605</v>
      </c>
      <c r="AE111" s="51" t="s">
        <v>605</v>
      </c>
      <c r="AF111" s="51" t="s">
        <v>611</v>
      </c>
      <c r="AG111" s="51" t="s">
        <v>510</v>
      </c>
      <c r="AI111" s="51" t="s">
        <v>611</v>
      </c>
      <c r="AJ111" s="51" t="s">
        <v>605</v>
      </c>
      <c r="AK111" s="51" t="s">
        <v>605</v>
      </c>
      <c r="AL111" s="51" t="s">
        <v>119</v>
      </c>
      <c r="AM111" s="51" t="s">
        <v>611</v>
      </c>
      <c r="AN111" s="51" t="s">
        <v>605</v>
      </c>
      <c r="AO111" s="51" t="s">
        <v>615</v>
      </c>
      <c r="AP111" s="51" t="s">
        <v>504</v>
      </c>
      <c r="AQ111" s="51" t="s">
        <v>605</v>
      </c>
      <c r="AT111" s="158" t="s">
        <v>605</v>
      </c>
      <c r="AU111" s="51" t="s">
        <v>605</v>
      </c>
      <c r="AW111" s="51" t="s">
        <v>605</v>
      </c>
      <c r="AX111" s="51" t="s">
        <v>522</v>
      </c>
      <c r="AY111" s="51" t="s">
        <v>522</v>
      </c>
      <c r="AZ111" s="51" t="s">
        <v>522</v>
      </c>
      <c r="BA111" s="51" t="s">
        <v>896</v>
      </c>
      <c r="BB111" s="51" t="s">
        <v>897</v>
      </c>
    </row>
    <row r="112" spans="1:54" x14ac:dyDescent="0.25">
      <c r="A112" s="52" t="s">
        <v>891</v>
      </c>
      <c r="B112" s="332" t="s">
        <v>899</v>
      </c>
      <c r="C112" s="52" t="s">
        <v>486</v>
      </c>
      <c r="E112" s="52" t="s">
        <v>491</v>
      </c>
      <c r="F112" s="51" t="s">
        <v>441</v>
      </c>
      <c r="G112" s="51" t="s">
        <v>167</v>
      </c>
      <c r="H112" s="52" t="s">
        <v>504</v>
      </c>
      <c r="I112" s="52" t="s">
        <v>605</v>
      </c>
      <c r="J112" s="52" t="s">
        <v>605</v>
      </c>
      <c r="K112" s="52" t="s">
        <v>605</v>
      </c>
      <c r="L112" s="52" t="s">
        <v>605</v>
      </c>
      <c r="M112" s="53" t="s">
        <v>893</v>
      </c>
      <c r="N112" s="52" t="s">
        <v>605</v>
      </c>
      <c r="O112" s="52" t="s">
        <v>894</v>
      </c>
      <c r="Q112" s="52" t="s">
        <v>522</v>
      </c>
      <c r="R112" s="51" t="s">
        <v>895</v>
      </c>
      <c r="T112" s="51" t="s">
        <v>605</v>
      </c>
      <c r="U112" s="51" t="s">
        <v>522</v>
      </c>
      <c r="V112" s="51" t="s">
        <v>611</v>
      </c>
      <c r="W112" s="51" t="s">
        <v>605</v>
      </c>
      <c r="Y112" s="53" t="s">
        <v>614</v>
      </c>
      <c r="Z112" s="52" t="s">
        <v>611</v>
      </c>
      <c r="AA112" s="51" t="s">
        <v>611</v>
      </c>
      <c r="AB112" s="51" t="s">
        <v>605</v>
      </c>
      <c r="AC112" s="51" t="s">
        <v>605</v>
      </c>
      <c r="AD112" s="51" t="s">
        <v>605</v>
      </c>
      <c r="AE112" s="51" t="s">
        <v>605</v>
      </c>
      <c r="AF112" s="51" t="s">
        <v>611</v>
      </c>
      <c r="AG112" s="51" t="s">
        <v>510</v>
      </c>
      <c r="AI112" s="51" t="s">
        <v>611</v>
      </c>
      <c r="AJ112" s="51" t="s">
        <v>605</v>
      </c>
      <c r="AK112" s="51" t="s">
        <v>605</v>
      </c>
      <c r="AL112" s="51" t="s">
        <v>119</v>
      </c>
      <c r="AM112" s="51" t="s">
        <v>611</v>
      </c>
      <c r="AN112" s="51" t="s">
        <v>605</v>
      </c>
      <c r="AO112" s="51" t="s">
        <v>615</v>
      </c>
      <c r="AP112" s="51" t="s">
        <v>504</v>
      </c>
      <c r="AQ112" s="51" t="s">
        <v>605</v>
      </c>
      <c r="AT112" s="158" t="s">
        <v>605</v>
      </c>
      <c r="AU112" s="51" t="s">
        <v>605</v>
      </c>
      <c r="AW112" s="51" t="s">
        <v>605</v>
      </c>
      <c r="AX112" s="51" t="s">
        <v>522</v>
      </c>
      <c r="AY112" s="51" t="s">
        <v>522</v>
      </c>
      <c r="AZ112" s="51" t="s">
        <v>522</v>
      </c>
      <c r="BA112" s="51" t="s">
        <v>900</v>
      </c>
      <c r="BB112" s="51" t="s">
        <v>897</v>
      </c>
    </row>
    <row r="113" spans="1:54" x14ac:dyDescent="0.25">
      <c r="A113" s="52" t="s">
        <v>891</v>
      </c>
      <c r="B113" s="332" t="s">
        <v>901</v>
      </c>
      <c r="C113" s="52" t="s">
        <v>486</v>
      </c>
      <c r="E113" s="52" t="s">
        <v>493</v>
      </c>
      <c r="F113" s="51" t="s">
        <v>446</v>
      </c>
      <c r="G113" s="51" t="s">
        <v>172</v>
      </c>
      <c r="H113" s="52" t="s">
        <v>504</v>
      </c>
      <c r="I113" s="52" t="s">
        <v>605</v>
      </c>
      <c r="J113" s="52" t="s">
        <v>605</v>
      </c>
      <c r="K113" s="52" t="s">
        <v>605</v>
      </c>
      <c r="L113" s="52" t="s">
        <v>605</v>
      </c>
      <c r="M113" s="53" t="s">
        <v>893</v>
      </c>
      <c r="N113" s="52" t="s">
        <v>605</v>
      </c>
      <c r="O113" s="52" t="s">
        <v>894</v>
      </c>
      <c r="Q113" s="52" t="s">
        <v>522</v>
      </c>
      <c r="R113" s="51" t="s">
        <v>895</v>
      </c>
      <c r="T113" s="51" t="s">
        <v>605</v>
      </c>
      <c r="U113" s="51" t="s">
        <v>522</v>
      </c>
      <c r="V113" s="51" t="s">
        <v>611</v>
      </c>
      <c r="W113" s="51" t="s">
        <v>605</v>
      </c>
      <c r="Y113" s="53" t="s">
        <v>614</v>
      </c>
      <c r="Z113" s="52" t="s">
        <v>611</v>
      </c>
      <c r="AA113" s="51" t="s">
        <v>611</v>
      </c>
      <c r="AB113" s="51" t="s">
        <v>605</v>
      </c>
      <c r="AC113" s="51" t="s">
        <v>605</v>
      </c>
      <c r="AD113" s="51" t="s">
        <v>605</v>
      </c>
      <c r="AE113" s="51" t="s">
        <v>605</v>
      </c>
      <c r="AF113" s="51" t="s">
        <v>611</v>
      </c>
      <c r="AG113" s="51" t="s">
        <v>510</v>
      </c>
      <c r="AI113" s="51" t="s">
        <v>611</v>
      </c>
      <c r="AJ113" s="51" t="s">
        <v>605</v>
      </c>
      <c r="AK113" s="51" t="s">
        <v>605</v>
      </c>
      <c r="AL113" s="51" t="s">
        <v>119</v>
      </c>
      <c r="AM113" s="51" t="s">
        <v>611</v>
      </c>
      <c r="AN113" s="51" t="s">
        <v>605</v>
      </c>
      <c r="AO113" s="51" t="s">
        <v>615</v>
      </c>
      <c r="AP113" s="51" t="s">
        <v>504</v>
      </c>
      <c r="AQ113" s="51" t="s">
        <v>605</v>
      </c>
      <c r="AT113" s="158" t="s">
        <v>605</v>
      </c>
      <c r="AU113" s="51" t="s">
        <v>605</v>
      </c>
      <c r="AW113" s="51" t="s">
        <v>605</v>
      </c>
      <c r="AX113" s="51" t="s">
        <v>522</v>
      </c>
      <c r="AY113" s="51" t="s">
        <v>522</v>
      </c>
      <c r="AZ113" s="51" t="s">
        <v>522</v>
      </c>
      <c r="BA113" s="51" t="s">
        <v>900</v>
      </c>
      <c r="BB113" s="51" t="s">
        <v>897</v>
      </c>
    </row>
    <row r="114" spans="1:54" x14ac:dyDescent="0.25">
      <c r="A114" s="52" t="s">
        <v>891</v>
      </c>
      <c r="B114" s="332" t="s">
        <v>902</v>
      </c>
      <c r="C114" s="52" t="s">
        <v>492</v>
      </c>
      <c r="E114" s="52" t="s">
        <v>487</v>
      </c>
      <c r="F114" s="51" t="s">
        <v>903</v>
      </c>
      <c r="G114" s="51" t="s">
        <v>904</v>
      </c>
      <c r="H114" s="52" t="s">
        <v>504</v>
      </c>
      <c r="I114" s="52" t="s">
        <v>605</v>
      </c>
      <c r="J114" s="52" t="s">
        <v>605</v>
      </c>
      <c r="K114" s="52" t="s">
        <v>605</v>
      </c>
      <c r="L114" s="52" t="s">
        <v>605</v>
      </c>
      <c r="M114" s="53" t="s">
        <v>893</v>
      </c>
      <c r="N114" s="52" t="s">
        <v>605</v>
      </c>
      <c r="O114" s="52" t="s">
        <v>894</v>
      </c>
      <c r="Q114" s="52" t="s">
        <v>522</v>
      </c>
      <c r="R114" s="51" t="s">
        <v>895</v>
      </c>
      <c r="T114" s="51" t="s">
        <v>605</v>
      </c>
      <c r="U114" s="51" t="s">
        <v>522</v>
      </c>
      <c r="V114" s="51" t="s">
        <v>605</v>
      </c>
      <c r="W114" s="51" t="s">
        <v>605</v>
      </c>
      <c r="Y114" s="53" t="s">
        <v>614</v>
      </c>
      <c r="Z114" s="52" t="s">
        <v>611</v>
      </c>
      <c r="AA114" s="51" t="s">
        <v>611</v>
      </c>
      <c r="AB114" s="51" t="s">
        <v>605</v>
      </c>
      <c r="AC114" s="51" t="s">
        <v>605</v>
      </c>
      <c r="AD114" s="51" t="s">
        <v>605</v>
      </c>
      <c r="AE114" s="51" t="s">
        <v>605</v>
      </c>
      <c r="AF114" s="51" t="s">
        <v>611</v>
      </c>
      <c r="AG114" s="51" t="s">
        <v>510</v>
      </c>
      <c r="AI114" s="51" t="s">
        <v>611</v>
      </c>
      <c r="AJ114" s="51" t="s">
        <v>605</v>
      </c>
      <c r="AK114" s="51" t="s">
        <v>605</v>
      </c>
      <c r="AL114" s="51" t="s">
        <v>119</v>
      </c>
      <c r="AM114" s="51" t="s">
        <v>611</v>
      </c>
      <c r="AN114" s="51" t="s">
        <v>605</v>
      </c>
      <c r="AO114" s="51" t="s">
        <v>615</v>
      </c>
      <c r="AP114" s="51" t="s">
        <v>504</v>
      </c>
      <c r="AQ114" s="51" t="s">
        <v>605</v>
      </c>
      <c r="AT114" s="158" t="s">
        <v>605</v>
      </c>
      <c r="AU114" s="51" t="s">
        <v>605</v>
      </c>
      <c r="AW114" s="51" t="s">
        <v>605</v>
      </c>
      <c r="AX114" s="51" t="s">
        <v>522</v>
      </c>
      <c r="AY114" s="51" t="s">
        <v>522</v>
      </c>
      <c r="AZ114" s="51" t="s">
        <v>522</v>
      </c>
      <c r="BA114" s="51" t="s">
        <v>905</v>
      </c>
      <c r="BB114" s="51" t="s">
        <v>897</v>
      </c>
    </row>
    <row r="115" spans="1:54" x14ac:dyDescent="0.25">
      <c r="A115" s="52" t="s">
        <v>891</v>
      </c>
      <c r="B115" s="332" t="s">
        <v>906</v>
      </c>
      <c r="C115" s="52" t="s">
        <v>492</v>
      </c>
      <c r="E115" s="52" t="s">
        <v>490</v>
      </c>
      <c r="F115" s="51" t="s">
        <v>907</v>
      </c>
      <c r="G115" s="51" t="s">
        <v>908</v>
      </c>
      <c r="H115" s="52" t="s">
        <v>504</v>
      </c>
      <c r="I115" s="52" t="s">
        <v>605</v>
      </c>
      <c r="J115" s="52" t="s">
        <v>605</v>
      </c>
      <c r="K115" s="52" t="s">
        <v>605</v>
      </c>
      <c r="L115" s="52" t="s">
        <v>605</v>
      </c>
      <c r="M115" s="53" t="s">
        <v>893</v>
      </c>
      <c r="N115" s="52" t="s">
        <v>605</v>
      </c>
      <c r="O115" s="52" t="s">
        <v>894</v>
      </c>
      <c r="Q115" s="52" t="s">
        <v>522</v>
      </c>
      <c r="R115" s="51" t="s">
        <v>895</v>
      </c>
      <c r="T115" s="51" t="s">
        <v>605</v>
      </c>
      <c r="U115" s="51" t="s">
        <v>522</v>
      </c>
      <c r="V115" s="51" t="s">
        <v>611</v>
      </c>
      <c r="W115" s="51" t="s">
        <v>605</v>
      </c>
      <c r="Y115" s="53" t="s">
        <v>614</v>
      </c>
      <c r="Z115" s="52" t="s">
        <v>611</v>
      </c>
      <c r="AA115" s="51" t="s">
        <v>611</v>
      </c>
      <c r="AB115" s="51" t="s">
        <v>605</v>
      </c>
      <c r="AC115" s="51" t="s">
        <v>605</v>
      </c>
      <c r="AD115" s="51" t="s">
        <v>605</v>
      </c>
      <c r="AE115" s="51" t="s">
        <v>605</v>
      </c>
      <c r="AF115" s="51" t="s">
        <v>611</v>
      </c>
      <c r="AG115" s="51" t="s">
        <v>510</v>
      </c>
      <c r="AI115" s="51" t="s">
        <v>611</v>
      </c>
      <c r="AJ115" s="51" t="s">
        <v>605</v>
      </c>
      <c r="AK115" s="51" t="s">
        <v>605</v>
      </c>
      <c r="AL115" s="51" t="s">
        <v>119</v>
      </c>
      <c r="AM115" s="51" t="s">
        <v>611</v>
      </c>
      <c r="AN115" s="51" t="s">
        <v>605</v>
      </c>
      <c r="AO115" s="51" t="s">
        <v>615</v>
      </c>
      <c r="AP115" s="51" t="s">
        <v>504</v>
      </c>
      <c r="AQ115" s="51" t="s">
        <v>605</v>
      </c>
      <c r="AT115" s="158" t="s">
        <v>605</v>
      </c>
      <c r="AU115" s="51" t="s">
        <v>605</v>
      </c>
      <c r="AW115" s="51" t="s">
        <v>605</v>
      </c>
      <c r="AX115" s="51" t="s">
        <v>522</v>
      </c>
      <c r="AY115" s="51" t="s">
        <v>522</v>
      </c>
      <c r="AZ115" s="51" t="s">
        <v>522</v>
      </c>
      <c r="BA115" s="51" t="s">
        <v>900</v>
      </c>
      <c r="BB115" s="51" t="s">
        <v>897</v>
      </c>
    </row>
    <row r="116" spans="1:54" x14ac:dyDescent="0.25">
      <c r="A116" s="52" t="s">
        <v>891</v>
      </c>
      <c r="B116" s="332" t="s">
        <v>909</v>
      </c>
      <c r="C116" s="52" t="s">
        <v>492</v>
      </c>
      <c r="E116" s="52" t="s">
        <v>491</v>
      </c>
      <c r="F116" s="51" t="s">
        <v>442</v>
      </c>
      <c r="G116" s="51" t="s">
        <v>168</v>
      </c>
      <c r="H116" s="52" t="s">
        <v>504</v>
      </c>
      <c r="I116" s="52" t="s">
        <v>605</v>
      </c>
      <c r="J116" s="52" t="s">
        <v>605</v>
      </c>
      <c r="K116" s="52" t="s">
        <v>605</v>
      </c>
      <c r="L116" s="52" t="s">
        <v>605</v>
      </c>
      <c r="M116" s="53" t="s">
        <v>893</v>
      </c>
      <c r="N116" s="52" t="s">
        <v>605</v>
      </c>
      <c r="O116" s="52" t="s">
        <v>894</v>
      </c>
      <c r="Q116" s="52" t="s">
        <v>522</v>
      </c>
      <c r="R116" s="51" t="s">
        <v>895</v>
      </c>
      <c r="T116" s="51" t="s">
        <v>605</v>
      </c>
      <c r="U116" s="51" t="s">
        <v>522</v>
      </c>
      <c r="V116" s="51" t="s">
        <v>611</v>
      </c>
      <c r="W116" s="51" t="s">
        <v>605</v>
      </c>
      <c r="Y116" s="53" t="s">
        <v>614</v>
      </c>
      <c r="Z116" s="52" t="s">
        <v>611</v>
      </c>
      <c r="AA116" s="51" t="s">
        <v>611</v>
      </c>
      <c r="AB116" s="51" t="s">
        <v>605</v>
      </c>
      <c r="AC116" s="51" t="s">
        <v>605</v>
      </c>
      <c r="AD116" s="51" t="s">
        <v>605</v>
      </c>
      <c r="AE116" s="51" t="s">
        <v>605</v>
      </c>
      <c r="AF116" s="51" t="s">
        <v>611</v>
      </c>
      <c r="AG116" s="51" t="s">
        <v>510</v>
      </c>
      <c r="AI116" s="51" t="s">
        <v>611</v>
      </c>
      <c r="AJ116" s="51" t="s">
        <v>605</v>
      </c>
      <c r="AK116" s="51" t="s">
        <v>605</v>
      </c>
      <c r="AL116" s="51" t="s">
        <v>119</v>
      </c>
      <c r="AM116" s="51" t="s">
        <v>611</v>
      </c>
      <c r="AN116" s="51" t="s">
        <v>605</v>
      </c>
      <c r="AO116" s="51" t="s">
        <v>615</v>
      </c>
      <c r="AP116" s="51" t="s">
        <v>504</v>
      </c>
      <c r="AQ116" s="51" t="s">
        <v>605</v>
      </c>
      <c r="AT116" s="158" t="s">
        <v>605</v>
      </c>
      <c r="AU116" s="51" t="s">
        <v>605</v>
      </c>
      <c r="AW116" s="51" t="s">
        <v>605</v>
      </c>
      <c r="AX116" s="51" t="s">
        <v>522</v>
      </c>
      <c r="AY116" s="51" t="s">
        <v>522</v>
      </c>
      <c r="AZ116" s="51" t="s">
        <v>522</v>
      </c>
      <c r="BA116" s="51" t="s">
        <v>910</v>
      </c>
      <c r="BB116" s="51" t="s">
        <v>897</v>
      </c>
    </row>
    <row r="117" spans="1:54" x14ac:dyDescent="0.25">
      <c r="A117" s="52" t="s">
        <v>891</v>
      </c>
      <c r="B117" s="332" t="s">
        <v>911</v>
      </c>
      <c r="C117" s="52" t="s">
        <v>492</v>
      </c>
      <c r="E117" s="52" t="s">
        <v>493</v>
      </c>
      <c r="F117" s="51" t="s">
        <v>912</v>
      </c>
      <c r="G117" s="51" t="s">
        <v>913</v>
      </c>
      <c r="H117" s="52" t="s">
        <v>119</v>
      </c>
      <c r="I117" s="52" t="s">
        <v>605</v>
      </c>
      <c r="J117" s="52" t="s">
        <v>605</v>
      </c>
      <c r="K117" s="52" t="s">
        <v>605</v>
      </c>
      <c r="L117" s="52" t="s">
        <v>605</v>
      </c>
      <c r="M117" s="53" t="s">
        <v>893</v>
      </c>
      <c r="N117" s="52" t="s">
        <v>605</v>
      </c>
      <c r="O117" s="52" t="s">
        <v>894</v>
      </c>
      <c r="Q117" s="52" t="s">
        <v>522</v>
      </c>
      <c r="R117" s="51" t="s">
        <v>895</v>
      </c>
      <c r="T117" s="51" t="s">
        <v>605</v>
      </c>
      <c r="U117" s="51" t="s">
        <v>522</v>
      </c>
      <c r="V117" s="51" t="s">
        <v>605</v>
      </c>
      <c r="W117" s="51" t="s">
        <v>605</v>
      </c>
      <c r="Y117" s="53" t="s">
        <v>614</v>
      </c>
      <c r="Z117" s="52" t="s">
        <v>611</v>
      </c>
      <c r="AA117" s="51" t="s">
        <v>611</v>
      </c>
      <c r="AB117" s="51" t="s">
        <v>605</v>
      </c>
      <c r="AC117" s="51" t="s">
        <v>605</v>
      </c>
      <c r="AD117" s="51" t="s">
        <v>605</v>
      </c>
      <c r="AE117" s="51" t="s">
        <v>605</v>
      </c>
      <c r="AF117" s="51" t="s">
        <v>611</v>
      </c>
      <c r="AG117" s="51" t="s">
        <v>510</v>
      </c>
      <c r="AI117" s="51" t="s">
        <v>611</v>
      </c>
      <c r="AJ117" s="51" t="s">
        <v>605</v>
      </c>
      <c r="AK117" s="51" t="s">
        <v>605</v>
      </c>
      <c r="AL117" s="51" t="s">
        <v>119</v>
      </c>
      <c r="AM117" s="51" t="s">
        <v>611</v>
      </c>
      <c r="AN117" s="51" t="s">
        <v>605</v>
      </c>
      <c r="AO117" s="51" t="s">
        <v>615</v>
      </c>
      <c r="AP117" s="51" t="s">
        <v>504</v>
      </c>
      <c r="AQ117" s="51" t="s">
        <v>605</v>
      </c>
      <c r="AT117" s="158" t="s">
        <v>605</v>
      </c>
      <c r="AU117" s="51" t="s">
        <v>605</v>
      </c>
      <c r="AW117" s="51" t="s">
        <v>605</v>
      </c>
      <c r="AX117" s="51" t="s">
        <v>522</v>
      </c>
      <c r="AY117" s="51" t="s">
        <v>522</v>
      </c>
      <c r="AZ117" s="51" t="s">
        <v>522</v>
      </c>
      <c r="BB117" s="51" t="s">
        <v>897</v>
      </c>
    </row>
    <row r="118" spans="1:54" x14ac:dyDescent="0.25">
      <c r="A118" s="52" t="s">
        <v>891</v>
      </c>
      <c r="B118" s="332" t="s">
        <v>914</v>
      </c>
      <c r="C118" s="52" t="s">
        <v>481</v>
      </c>
      <c r="E118" s="52" t="s">
        <v>487</v>
      </c>
      <c r="F118" s="51" t="s">
        <v>915</v>
      </c>
      <c r="G118" s="51" t="s">
        <v>916</v>
      </c>
      <c r="H118" s="52" t="s">
        <v>504</v>
      </c>
      <c r="I118" s="52" t="s">
        <v>605</v>
      </c>
      <c r="J118" s="52" t="s">
        <v>605</v>
      </c>
      <c r="K118" s="52" t="s">
        <v>605</v>
      </c>
      <c r="L118" s="52" t="s">
        <v>605</v>
      </c>
      <c r="M118" s="53" t="s">
        <v>893</v>
      </c>
      <c r="N118" s="52" t="s">
        <v>605</v>
      </c>
      <c r="O118" s="52" t="s">
        <v>894</v>
      </c>
      <c r="Q118" s="52" t="s">
        <v>522</v>
      </c>
      <c r="R118" s="51" t="s">
        <v>895</v>
      </c>
      <c r="T118" s="51" t="s">
        <v>605</v>
      </c>
      <c r="U118" s="51" t="s">
        <v>522</v>
      </c>
      <c r="V118" s="51" t="s">
        <v>605</v>
      </c>
      <c r="W118" s="51" t="s">
        <v>605</v>
      </c>
      <c r="Y118" s="53" t="s">
        <v>614</v>
      </c>
      <c r="Z118" s="52" t="s">
        <v>611</v>
      </c>
      <c r="AA118" s="51" t="s">
        <v>611</v>
      </c>
      <c r="AB118" s="51" t="s">
        <v>605</v>
      </c>
      <c r="AC118" s="51" t="s">
        <v>605</v>
      </c>
      <c r="AD118" s="51" t="s">
        <v>605</v>
      </c>
      <c r="AE118" s="51" t="s">
        <v>605</v>
      </c>
      <c r="AF118" s="51" t="s">
        <v>611</v>
      </c>
      <c r="AG118" s="51" t="s">
        <v>510</v>
      </c>
      <c r="AI118" s="51" t="s">
        <v>611</v>
      </c>
      <c r="AJ118" s="51" t="s">
        <v>605</v>
      </c>
      <c r="AK118" s="51" t="s">
        <v>605</v>
      </c>
      <c r="AL118" s="51" t="s">
        <v>119</v>
      </c>
      <c r="AM118" s="51" t="s">
        <v>611</v>
      </c>
      <c r="AN118" s="51" t="s">
        <v>605</v>
      </c>
      <c r="AO118" s="51" t="s">
        <v>615</v>
      </c>
      <c r="AP118" s="51" t="s">
        <v>504</v>
      </c>
      <c r="AQ118" s="51" t="s">
        <v>605</v>
      </c>
      <c r="AT118" s="158" t="s">
        <v>605</v>
      </c>
      <c r="AU118" s="51" t="s">
        <v>605</v>
      </c>
      <c r="AW118" s="51" t="s">
        <v>605</v>
      </c>
      <c r="AX118" s="51" t="s">
        <v>522</v>
      </c>
      <c r="AY118" s="51" t="s">
        <v>522</v>
      </c>
      <c r="AZ118" s="51" t="s">
        <v>522</v>
      </c>
      <c r="BA118" s="51" t="s">
        <v>905</v>
      </c>
      <c r="BB118" s="51" t="s">
        <v>897</v>
      </c>
    </row>
    <row r="119" spans="1:54" x14ac:dyDescent="0.25">
      <c r="A119" s="52" t="s">
        <v>891</v>
      </c>
      <c r="B119" s="332" t="s">
        <v>917</v>
      </c>
      <c r="C119" s="52" t="s">
        <v>481</v>
      </c>
      <c r="E119" s="52" t="s">
        <v>490</v>
      </c>
      <c r="F119" s="51" t="s">
        <v>918</v>
      </c>
      <c r="G119" s="51" t="s">
        <v>919</v>
      </c>
      <c r="H119" s="52" t="s">
        <v>119</v>
      </c>
      <c r="I119" s="52" t="s">
        <v>605</v>
      </c>
      <c r="J119" s="52" t="s">
        <v>605</v>
      </c>
      <c r="K119" s="52" t="s">
        <v>605</v>
      </c>
      <c r="L119" s="52" t="s">
        <v>605</v>
      </c>
      <c r="M119" s="53" t="s">
        <v>893</v>
      </c>
      <c r="N119" s="52" t="s">
        <v>605</v>
      </c>
      <c r="O119" s="52" t="s">
        <v>894</v>
      </c>
      <c r="Q119" s="52" t="s">
        <v>522</v>
      </c>
      <c r="R119" s="51" t="s">
        <v>895</v>
      </c>
      <c r="T119" s="51" t="s">
        <v>605</v>
      </c>
      <c r="U119" s="51" t="s">
        <v>522</v>
      </c>
      <c r="V119" s="51" t="s">
        <v>605</v>
      </c>
      <c r="W119" s="51" t="s">
        <v>605</v>
      </c>
      <c r="Y119" s="53" t="s">
        <v>614</v>
      </c>
      <c r="Z119" s="52" t="s">
        <v>611</v>
      </c>
      <c r="AA119" s="51" t="s">
        <v>611</v>
      </c>
      <c r="AB119" s="51" t="s">
        <v>605</v>
      </c>
      <c r="AC119" s="51" t="s">
        <v>605</v>
      </c>
      <c r="AD119" s="51" t="s">
        <v>605</v>
      </c>
      <c r="AE119" s="51" t="s">
        <v>605</v>
      </c>
      <c r="AF119" s="51" t="s">
        <v>611</v>
      </c>
      <c r="AG119" s="51" t="s">
        <v>510</v>
      </c>
      <c r="AI119" s="51" t="s">
        <v>611</v>
      </c>
      <c r="AJ119" s="51" t="s">
        <v>605</v>
      </c>
      <c r="AK119" s="51" t="s">
        <v>605</v>
      </c>
      <c r="AL119" s="51" t="s">
        <v>119</v>
      </c>
      <c r="AM119" s="51" t="s">
        <v>611</v>
      </c>
      <c r="AN119" s="51" t="s">
        <v>605</v>
      </c>
      <c r="AO119" s="51" t="s">
        <v>615</v>
      </c>
      <c r="AP119" s="51" t="s">
        <v>504</v>
      </c>
      <c r="AQ119" s="51" t="s">
        <v>605</v>
      </c>
      <c r="AT119" s="158" t="s">
        <v>605</v>
      </c>
      <c r="AU119" s="51" t="s">
        <v>605</v>
      </c>
      <c r="AW119" s="51" t="s">
        <v>605</v>
      </c>
      <c r="AX119" s="51" t="s">
        <v>522</v>
      </c>
      <c r="AY119" s="51" t="s">
        <v>522</v>
      </c>
      <c r="AZ119" s="51" t="s">
        <v>522</v>
      </c>
      <c r="BB119" s="51" t="s">
        <v>897</v>
      </c>
    </row>
    <row r="120" spans="1:54" x14ac:dyDescent="0.25">
      <c r="A120" s="52" t="s">
        <v>891</v>
      </c>
      <c r="B120" s="332" t="s">
        <v>920</v>
      </c>
      <c r="C120" s="52" t="s">
        <v>481</v>
      </c>
      <c r="E120" s="52" t="s">
        <v>491</v>
      </c>
      <c r="F120" s="51" t="s">
        <v>443</v>
      </c>
      <c r="G120" s="51" t="s">
        <v>169</v>
      </c>
      <c r="H120" s="52" t="s">
        <v>504</v>
      </c>
      <c r="I120" s="52" t="s">
        <v>605</v>
      </c>
      <c r="J120" s="52" t="s">
        <v>605</v>
      </c>
      <c r="K120" s="52" t="s">
        <v>605</v>
      </c>
      <c r="L120" s="52" t="s">
        <v>605</v>
      </c>
      <c r="M120" s="53" t="s">
        <v>893</v>
      </c>
      <c r="N120" s="52" t="s">
        <v>605</v>
      </c>
      <c r="O120" s="52" t="s">
        <v>894</v>
      </c>
      <c r="Q120" s="52" t="s">
        <v>522</v>
      </c>
      <c r="R120" s="51" t="s">
        <v>895</v>
      </c>
      <c r="T120" s="51" t="s">
        <v>605</v>
      </c>
      <c r="U120" s="51" t="s">
        <v>522</v>
      </c>
      <c r="V120" s="51" t="s">
        <v>611</v>
      </c>
      <c r="W120" s="51" t="s">
        <v>605</v>
      </c>
      <c r="Y120" s="53" t="s">
        <v>614</v>
      </c>
      <c r="Z120" s="52" t="s">
        <v>611</v>
      </c>
      <c r="AA120" s="51" t="s">
        <v>611</v>
      </c>
      <c r="AB120" s="51" t="s">
        <v>605</v>
      </c>
      <c r="AC120" s="51" t="s">
        <v>605</v>
      </c>
      <c r="AD120" s="51" t="s">
        <v>605</v>
      </c>
      <c r="AE120" s="51" t="s">
        <v>605</v>
      </c>
      <c r="AF120" s="51" t="s">
        <v>611</v>
      </c>
      <c r="AG120" s="51" t="s">
        <v>510</v>
      </c>
      <c r="AI120" s="51" t="s">
        <v>611</v>
      </c>
      <c r="AJ120" s="51" t="s">
        <v>605</v>
      </c>
      <c r="AK120" s="51" t="s">
        <v>605</v>
      </c>
      <c r="AL120" s="51" t="s">
        <v>119</v>
      </c>
      <c r="AM120" s="51" t="s">
        <v>611</v>
      </c>
      <c r="AN120" s="51" t="s">
        <v>605</v>
      </c>
      <c r="AO120" s="51" t="s">
        <v>615</v>
      </c>
      <c r="AP120" s="51" t="s">
        <v>504</v>
      </c>
      <c r="AQ120" s="51" t="s">
        <v>605</v>
      </c>
      <c r="AT120" s="158" t="s">
        <v>605</v>
      </c>
      <c r="AU120" s="51" t="s">
        <v>605</v>
      </c>
      <c r="AW120" s="51" t="s">
        <v>605</v>
      </c>
      <c r="AX120" s="51" t="s">
        <v>522</v>
      </c>
      <c r="AY120" s="51" t="s">
        <v>522</v>
      </c>
      <c r="AZ120" s="51" t="s">
        <v>522</v>
      </c>
      <c r="BA120" s="51" t="s">
        <v>910</v>
      </c>
      <c r="BB120" s="51" t="s">
        <v>897</v>
      </c>
    </row>
    <row r="121" spans="1:54" x14ac:dyDescent="0.25">
      <c r="A121" s="52" t="s">
        <v>891</v>
      </c>
      <c r="B121" s="332" t="s">
        <v>921</v>
      </c>
      <c r="C121" s="52" t="s">
        <v>481</v>
      </c>
      <c r="E121" s="52" t="s">
        <v>493</v>
      </c>
      <c r="F121" s="51" t="s">
        <v>447</v>
      </c>
      <c r="G121" s="51" t="s">
        <v>173</v>
      </c>
      <c r="H121" s="52" t="s">
        <v>504</v>
      </c>
      <c r="I121" s="52" t="s">
        <v>605</v>
      </c>
      <c r="J121" s="52" t="s">
        <v>605</v>
      </c>
      <c r="K121" s="52" t="s">
        <v>605</v>
      </c>
      <c r="L121" s="52" t="s">
        <v>605</v>
      </c>
      <c r="M121" s="53" t="s">
        <v>893</v>
      </c>
      <c r="N121" s="52" t="s">
        <v>605</v>
      </c>
      <c r="O121" s="52" t="s">
        <v>894</v>
      </c>
      <c r="Q121" s="52" t="s">
        <v>522</v>
      </c>
      <c r="R121" s="51" t="s">
        <v>895</v>
      </c>
      <c r="T121" s="51" t="s">
        <v>605</v>
      </c>
      <c r="U121" s="51" t="s">
        <v>522</v>
      </c>
      <c r="V121" s="51" t="s">
        <v>611</v>
      </c>
      <c r="W121" s="51" t="s">
        <v>605</v>
      </c>
      <c r="Y121" s="53" t="s">
        <v>614</v>
      </c>
      <c r="Z121" s="52" t="s">
        <v>611</v>
      </c>
      <c r="AA121" s="51" t="s">
        <v>611</v>
      </c>
      <c r="AB121" s="51" t="s">
        <v>605</v>
      </c>
      <c r="AC121" s="51" t="s">
        <v>605</v>
      </c>
      <c r="AD121" s="51" t="s">
        <v>605</v>
      </c>
      <c r="AE121" s="51" t="s">
        <v>605</v>
      </c>
      <c r="AF121" s="51" t="s">
        <v>611</v>
      </c>
      <c r="AG121" s="51" t="s">
        <v>510</v>
      </c>
      <c r="AI121" s="51" t="s">
        <v>611</v>
      </c>
      <c r="AJ121" s="51" t="s">
        <v>605</v>
      </c>
      <c r="AK121" s="51" t="s">
        <v>605</v>
      </c>
      <c r="AL121" s="51" t="s">
        <v>119</v>
      </c>
      <c r="AM121" s="51" t="s">
        <v>611</v>
      </c>
      <c r="AN121" s="51" t="s">
        <v>605</v>
      </c>
      <c r="AO121" s="51" t="s">
        <v>615</v>
      </c>
      <c r="AP121" s="51" t="s">
        <v>504</v>
      </c>
      <c r="AQ121" s="51" t="s">
        <v>605</v>
      </c>
      <c r="AT121" s="158" t="s">
        <v>605</v>
      </c>
      <c r="AU121" s="51" t="s">
        <v>605</v>
      </c>
      <c r="AW121" s="51" t="s">
        <v>605</v>
      </c>
      <c r="AX121" s="51" t="s">
        <v>522</v>
      </c>
      <c r="AY121" s="51" t="s">
        <v>522</v>
      </c>
      <c r="AZ121" s="51" t="s">
        <v>522</v>
      </c>
      <c r="BA121" s="51" t="s">
        <v>900</v>
      </c>
      <c r="BB121" s="51" t="s">
        <v>897</v>
      </c>
    </row>
    <row r="122" spans="1:54" x14ac:dyDescent="0.25">
      <c r="A122" s="52" t="s">
        <v>891</v>
      </c>
      <c r="B122" s="332" t="s">
        <v>922</v>
      </c>
      <c r="C122" s="52" t="s">
        <v>481</v>
      </c>
      <c r="E122" s="52" t="s">
        <v>478</v>
      </c>
      <c r="F122" s="51" t="s">
        <v>923</v>
      </c>
      <c r="G122" s="51" t="s">
        <v>924</v>
      </c>
      <c r="H122" s="52" t="s">
        <v>503</v>
      </c>
      <c r="I122" s="52" t="s">
        <v>605</v>
      </c>
      <c r="J122" s="52" t="s">
        <v>605</v>
      </c>
      <c r="K122" s="52" t="s">
        <v>605</v>
      </c>
      <c r="L122" s="52" t="s">
        <v>605</v>
      </c>
      <c r="M122" s="53" t="s">
        <v>925</v>
      </c>
      <c r="N122" s="52" t="s">
        <v>605</v>
      </c>
      <c r="O122" s="52" t="s">
        <v>894</v>
      </c>
      <c r="Q122" s="52" t="s">
        <v>522</v>
      </c>
      <c r="T122" s="51" t="s">
        <v>605</v>
      </c>
      <c r="U122" s="51" t="s">
        <v>522</v>
      </c>
      <c r="V122" s="51" t="s">
        <v>605</v>
      </c>
      <c r="W122" s="51" t="s">
        <v>605</v>
      </c>
      <c r="Y122" s="53" t="s">
        <v>614</v>
      </c>
      <c r="Z122" s="52" t="s">
        <v>611</v>
      </c>
      <c r="AA122" s="51" t="s">
        <v>611</v>
      </c>
      <c r="AB122" s="51" t="s">
        <v>605</v>
      </c>
      <c r="AC122" s="51" t="s">
        <v>605</v>
      </c>
      <c r="AD122" s="51" t="s">
        <v>605</v>
      </c>
      <c r="AE122" s="51" t="s">
        <v>605</v>
      </c>
      <c r="AF122" s="51" t="s">
        <v>611</v>
      </c>
      <c r="AG122" s="51" t="s">
        <v>510</v>
      </c>
      <c r="AI122" s="51" t="s">
        <v>611</v>
      </c>
      <c r="AJ122" s="51" t="s">
        <v>605</v>
      </c>
      <c r="AK122" s="51" t="s">
        <v>605</v>
      </c>
      <c r="AL122" s="51" t="s">
        <v>119</v>
      </c>
      <c r="AM122" s="51" t="s">
        <v>611</v>
      </c>
      <c r="AN122" s="51" t="s">
        <v>605</v>
      </c>
      <c r="AO122" s="51" t="s">
        <v>615</v>
      </c>
      <c r="AP122" s="51" t="s">
        <v>504</v>
      </c>
      <c r="AQ122" s="51" t="s">
        <v>605</v>
      </c>
      <c r="AT122" s="158" t="s">
        <v>605</v>
      </c>
      <c r="AU122" s="51" t="s">
        <v>605</v>
      </c>
      <c r="AW122" s="51" t="s">
        <v>605</v>
      </c>
      <c r="AX122" s="51" t="s">
        <v>522</v>
      </c>
      <c r="AY122" s="51" t="s">
        <v>522</v>
      </c>
      <c r="AZ122" s="51" t="s">
        <v>522</v>
      </c>
      <c r="BB122" s="51" t="s">
        <v>897</v>
      </c>
    </row>
    <row r="123" spans="1:54" x14ac:dyDescent="0.25">
      <c r="A123" s="52" t="s">
        <v>891</v>
      </c>
      <c r="B123" s="332" t="s">
        <v>926</v>
      </c>
      <c r="C123" s="52" t="s">
        <v>481</v>
      </c>
      <c r="E123" s="52" t="s">
        <v>641</v>
      </c>
      <c r="F123" s="51" t="s">
        <v>927</v>
      </c>
      <c r="G123" s="51" t="s">
        <v>928</v>
      </c>
      <c r="H123" s="52" t="s">
        <v>503</v>
      </c>
      <c r="I123" s="52" t="s">
        <v>605</v>
      </c>
      <c r="J123" s="52" t="s">
        <v>605</v>
      </c>
      <c r="K123" s="52" t="s">
        <v>605</v>
      </c>
      <c r="L123" s="52" t="s">
        <v>605</v>
      </c>
      <c r="M123" s="53" t="s">
        <v>925</v>
      </c>
      <c r="N123" s="52" t="s">
        <v>605</v>
      </c>
      <c r="O123" s="52" t="s">
        <v>894</v>
      </c>
      <c r="Q123" s="52" t="s">
        <v>522</v>
      </c>
      <c r="T123" s="51" t="s">
        <v>605</v>
      </c>
      <c r="U123" s="51" t="s">
        <v>522</v>
      </c>
      <c r="V123" s="51" t="s">
        <v>605</v>
      </c>
      <c r="W123" s="51" t="s">
        <v>605</v>
      </c>
      <c r="Y123" s="53" t="s">
        <v>614</v>
      </c>
      <c r="Z123" s="52" t="s">
        <v>611</v>
      </c>
      <c r="AA123" s="51" t="s">
        <v>611</v>
      </c>
      <c r="AB123" s="51" t="s">
        <v>605</v>
      </c>
      <c r="AC123" s="51" t="s">
        <v>605</v>
      </c>
      <c r="AD123" s="51" t="s">
        <v>605</v>
      </c>
      <c r="AE123" s="51" t="s">
        <v>605</v>
      </c>
      <c r="AF123" s="51" t="s">
        <v>611</v>
      </c>
      <c r="AG123" s="51" t="s">
        <v>510</v>
      </c>
      <c r="AI123" s="51" t="s">
        <v>611</v>
      </c>
      <c r="AJ123" s="51" t="s">
        <v>605</v>
      </c>
      <c r="AK123" s="51" t="s">
        <v>605</v>
      </c>
      <c r="AL123" s="51" t="s">
        <v>119</v>
      </c>
      <c r="AM123" s="51" t="s">
        <v>611</v>
      </c>
      <c r="AN123" s="51" t="s">
        <v>605</v>
      </c>
      <c r="AO123" s="51" t="s">
        <v>615</v>
      </c>
      <c r="AP123" s="51" t="s">
        <v>504</v>
      </c>
      <c r="AQ123" s="51" t="s">
        <v>605</v>
      </c>
      <c r="AT123" s="158" t="s">
        <v>605</v>
      </c>
      <c r="AU123" s="51" t="s">
        <v>605</v>
      </c>
      <c r="AW123" s="51" t="s">
        <v>605</v>
      </c>
      <c r="AX123" s="51" t="s">
        <v>522</v>
      </c>
      <c r="AY123" s="51" t="s">
        <v>522</v>
      </c>
      <c r="AZ123" s="51" t="s">
        <v>522</v>
      </c>
      <c r="BB123" s="51" t="s">
        <v>897</v>
      </c>
    </row>
    <row r="124" spans="1:54" x14ac:dyDescent="0.25">
      <c r="A124" s="52" t="s">
        <v>891</v>
      </c>
      <c r="B124" s="332" t="s">
        <v>929</v>
      </c>
      <c r="C124" s="52" t="s">
        <v>481</v>
      </c>
      <c r="E124" s="52" t="s">
        <v>480</v>
      </c>
      <c r="F124" s="51" t="s">
        <v>930</v>
      </c>
      <c r="G124" s="51" t="s">
        <v>931</v>
      </c>
      <c r="H124" s="52" t="s">
        <v>503</v>
      </c>
      <c r="I124" s="52" t="s">
        <v>605</v>
      </c>
      <c r="J124" s="52" t="s">
        <v>605</v>
      </c>
      <c r="K124" s="52" t="s">
        <v>605</v>
      </c>
      <c r="L124" s="52" t="s">
        <v>605</v>
      </c>
      <c r="M124" s="53" t="s">
        <v>925</v>
      </c>
      <c r="N124" s="52" t="s">
        <v>605</v>
      </c>
      <c r="O124" s="52" t="s">
        <v>894</v>
      </c>
      <c r="Q124" s="52" t="s">
        <v>522</v>
      </c>
      <c r="T124" s="51" t="s">
        <v>605</v>
      </c>
      <c r="U124" s="51" t="s">
        <v>522</v>
      </c>
      <c r="V124" s="51" t="s">
        <v>605</v>
      </c>
      <c r="W124" s="51" t="s">
        <v>605</v>
      </c>
      <c r="Y124" s="53" t="s">
        <v>614</v>
      </c>
      <c r="Z124" s="52" t="s">
        <v>611</v>
      </c>
      <c r="AA124" s="51" t="s">
        <v>611</v>
      </c>
      <c r="AB124" s="51" t="s">
        <v>605</v>
      </c>
      <c r="AC124" s="51" t="s">
        <v>605</v>
      </c>
      <c r="AD124" s="51" t="s">
        <v>605</v>
      </c>
      <c r="AE124" s="51" t="s">
        <v>605</v>
      </c>
      <c r="AF124" s="51" t="s">
        <v>611</v>
      </c>
      <c r="AG124" s="51" t="s">
        <v>510</v>
      </c>
      <c r="AI124" s="51" t="s">
        <v>611</v>
      </c>
      <c r="AJ124" s="51" t="s">
        <v>605</v>
      </c>
      <c r="AK124" s="51" t="s">
        <v>605</v>
      </c>
      <c r="AL124" s="51" t="s">
        <v>119</v>
      </c>
      <c r="AM124" s="51" t="s">
        <v>611</v>
      </c>
      <c r="AN124" s="51" t="s">
        <v>605</v>
      </c>
      <c r="AO124" s="51" t="s">
        <v>615</v>
      </c>
      <c r="AP124" s="51" t="s">
        <v>504</v>
      </c>
      <c r="AQ124" s="51" t="s">
        <v>605</v>
      </c>
      <c r="AT124" s="158" t="s">
        <v>605</v>
      </c>
      <c r="AU124" s="51" t="s">
        <v>605</v>
      </c>
      <c r="AW124" s="51" t="s">
        <v>605</v>
      </c>
      <c r="AX124" s="51" t="s">
        <v>522</v>
      </c>
      <c r="AY124" s="51" t="s">
        <v>522</v>
      </c>
      <c r="AZ124" s="51" t="s">
        <v>522</v>
      </c>
      <c r="BA124" s="51" t="s">
        <v>896</v>
      </c>
      <c r="BB124" s="51" t="s">
        <v>897</v>
      </c>
    </row>
    <row r="125" spans="1:54" x14ac:dyDescent="0.25">
      <c r="A125" s="52" t="s">
        <v>891</v>
      </c>
      <c r="B125" s="332" t="s">
        <v>932</v>
      </c>
      <c r="C125" s="52" t="s">
        <v>481</v>
      </c>
      <c r="E125" s="52" t="s">
        <v>648</v>
      </c>
      <c r="F125" s="51" t="s">
        <v>933</v>
      </c>
      <c r="G125" s="51" t="s">
        <v>934</v>
      </c>
      <c r="H125" s="52" t="s">
        <v>503</v>
      </c>
      <c r="I125" s="52" t="s">
        <v>605</v>
      </c>
      <c r="J125" s="52" t="s">
        <v>605</v>
      </c>
      <c r="K125" s="52" t="s">
        <v>605</v>
      </c>
      <c r="L125" s="52" t="s">
        <v>605</v>
      </c>
      <c r="M125" s="53" t="s">
        <v>925</v>
      </c>
      <c r="N125" s="52" t="s">
        <v>605</v>
      </c>
      <c r="O125" s="52" t="s">
        <v>894</v>
      </c>
      <c r="Q125" s="52" t="s">
        <v>522</v>
      </c>
      <c r="T125" s="51" t="s">
        <v>605</v>
      </c>
      <c r="U125" s="51" t="s">
        <v>522</v>
      </c>
      <c r="V125" s="51" t="s">
        <v>605</v>
      </c>
      <c r="W125" s="51" t="s">
        <v>605</v>
      </c>
      <c r="Y125" s="53" t="s">
        <v>614</v>
      </c>
      <c r="Z125" s="52" t="s">
        <v>611</v>
      </c>
      <c r="AA125" s="51" t="s">
        <v>611</v>
      </c>
      <c r="AB125" s="51" t="s">
        <v>605</v>
      </c>
      <c r="AC125" s="51" t="s">
        <v>605</v>
      </c>
      <c r="AD125" s="51" t="s">
        <v>605</v>
      </c>
      <c r="AE125" s="51" t="s">
        <v>605</v>
      </c>
      <c r="AF125" s="51" t="s">
        <v>611</v>
      </c>
      <c r="AG125" s="51" t="s">
        <v>510</v>
      </c>
      <c r="AI125" s="51" t="s">
        <v>611</v>
      </c>
      <c r="AJ125" s="51" t="s">
        <v>605</v>
      </c>
      <c r="AK125" s="51" t="s">
        <v>605</v>
      </c>
      <c r="AL125" s="51" t="s">
        <v>119</v>
      </c>
      <c r="AM125" s="51" t="s">
        <v>611</v>
      </c>
      <c r="AN125" s="51" t="s">
        <v>605</v>
      </c>
      <c r="AO125" s="51" t="s">
        <v>615</v>
      </c>
      <c r="AP125" s="51" t="s">
        <v>504</v>
      </c>
      <c r="AQ125" s="51" t="s">
        <v>605</v>
      </c>
      <c r="AT125" s="158" t="s">
        <v>605</v>
      </c>
      <c r="AU125" s="51" t="s">
        <v>605</v>
      </c>
      <c r="AW125" s="51" t="s">
        <v>605</v>
      </c>
      <c r="AX125" s="51" t="s">
        <v>522</v>
      </c>
      <c r="AY125" s="51" t="s">
        <v>522</v>
      </c>
      <c r="AZ125" s="51" t="s">
        <v>522</v>
      </c>
      <c r="BB125" s="51" t="s">
        <v>897</v>
      </c>
    </row>
    <row r="126" spans="1:54" x14ac:dyDescent="0.25">
      <c r="A126" s="52" t="s">
        <v>891</v>
      </c>
      <c r="B126" s="332" t="s">
        <v>935</v>
      </c>
      <c r="C126" s="52" t="s">
        <v>652</v>
      </c>
      <c r="E126" s="52" t="s">
        <v>653</v>
      </c>
      <c r="F126" s="51" t="s">
        <v>936</v>
      </c>
      <c r="G126" s="51" t="s">
        <v>936</v>
      </c>
      <c r="H126" s="52" t="s">
        <v>504</v>
      </c>
      <c r="I126" s="52" t="s">
        <v>605</v>
      </c>
      <c r="J126" s="52" t="s">
        <v>605</v>
      </c>
      <c r="K126" s="52" t="s">
        <v>605</v>
      </c>
      <c r="L126" s="52" t="s">
        <v>605</v>
      </c>
      <c r="N126" s="52" t="s">
        <v>605</v>
      </c>
      <c r="O126" s="52" t="s">
        <v>937</v>
      </c>
      <c r="Q126" s="52" t="s">
        <v>522</v>
      </c>
      <c r="T126" s="51" t="s">
        <v>605</v>
      </c>
      <c r="U126" s="51" t="s">
        <v>613</v>
      </c>
      <c r="V126" s="51" t="s">
        <v>605</v>
      </c>
      <c r="W126" s="51" t="s">
        <v>605</v>
      </c>
      <c r="Y126" s="53" t="s">
        <v>614</v>
      </c>
      <c r="Z126" s="52" t="s">
        <v>611</v>
      </c>
      <c r="AA126" s="51" t="s">
        <v>605</v>
      </c>
      <c r="AB126" s="51" t="s">
        <v>605</v>
      </c>
      <c r="AC126" s="51" t="s">
        <v>605</v>
      </c>
      <c r="AD126" s="51" t="s">
        <v>605</v>
      </c>
      <c r="AE126" s="51" t="s">
        <v>605</v>
      </c>
      <c r="AF126" s="51" t="s">
        <v>605</v>
      </c>
      <c r="AG126" s="51" t="s">
        <v>510</v>
      </c>
      <c r="AI126" s="51" t="s">
        <v>605</v>
      </c>
      <c r="AJ126" s="51" t="s">
        <v>605</v>
      </c>
      <c r="AK126" s="51" t="s">
        <v>605</v>
      </c>
      <c r="AL126" s="51" t="s">
        <v>119</v>
      </c>
      <c r="AM126" s="51" t="s">
        <v>611</v>
      </c>
      <c r="AN126" s="51" t="s">
        <v>605</v>
      </c>
      <c r="AO126" s="51" t="s">
        <v>615</v>
      </c>
      <c r="AP126" s="51" t="s">
        <v>504</v>
      </c>
      <c r="AQ126" s="51" t="s">
        <v>605</v>
      </c>
      <c r="AT126" s="158" t="s">
        <v>605</v>
      </c>
      <c r="AU126" s="51" t="s">
        <v>605</v>
      </c>
      <c r="AW126" s="51" t="s">
        <v>605</v>
      </c>
      <c r="AX126" s="51" t="s">
        <v>522</v>
      </c>
      <c r="AY126" s="51" t="s">
        <v>522</v>
      </c>
      <c r="AZ126" s="51" t="s">
        <v>522</v>
      </c>
      <c r="BA126" s="51" t="s">
        <v>938</v>
      </c>
      <c r="BB126" s="51" t="s">
        <v>897</v>
      </c>
    </row>
    <row r="127" spans="1:54" x14ac:dyDescent="0.25">
      <c r="A127" s="52" t="s">
        <v>891</v>
      </c>
      <c r="B127" s="332" t="s">
        <v>939</v>
      </c>
      <c r="C127" s="52" t="s">
        <v>488</v>
      </c>
      <c r="E127" s="52" t="s">
        <v>487</v>
      </c>
      <c r="F127" s="51" t="s">
        <v>437</v>
      </c>
      <c r="G127" s="51" t="s">
        <v>163</v>
      </c>
      <c r="H127" s="52" t="s">
        <v>504</v>
      </c>
      <c r="I127" s="52" t="s">
        <v>605</v>
      </c>
      <c r="J127" s="52" t="s">
        <v>605</v>
      </c>
      <c r="K127" s="52" t="s">
        <v>605</v>
      </c>
      <c r="L127" s="52" t="s">
        <v>605</v>
      </c>
      <c r="M127" s="53" t="s">
        <v>893</v>
      </c>
      <c r="N127" s="52" t="s">
        <v>605</v>
      </c>
      <c r="O127" s="52" t="s">
        <v>894</v>
      </c>
      <c r="Q127" s="52" t="s">
        <v>522</v>
      </c>
      <c r="R127" s="51" t="s">
        <v>895</v>
      </c>
      <c r="T127" s="51" t="s">
        <v>605</v>
      </c>
      <c r="U127" s="51" t="s">
        <v>522</v>
      </c>
      <c r="V127" s="51" t="s">
        <v>611</v>
      </c>
      <c r="W127" s="51" t="s">
        <v>605</v>
      </c>
      <c r="Y127" s="53" t="s">
        <v>614</v>
      </c>
      <c r="Z127" s="52" t="s">
        <v>611</v>
      </c>
      <c r="AA127" s="51" t="s">
        <v>611</v>
      </c>
      <c r="AB127" s="51" t="s">
        <v>605</v>
      </c>
      <c r="AC127" s="51" t="s">
        <v>605</v>
      </c>
      <c r="AD127" s="51" t="s">
        <v>605</v>
      </c>
      <c r="AE127" s="51" t="s">
        <v>605</v>
      </c>
      <c r="AF127" s="51" t="s">
        <v>611</v>
      </c>
      <c r="AG127" s="51" t="s">
        <v>510</v>
      </c>
      <c r="AI127" s="51" t="s">
        <v>611</v>
      </c>
      <c r="AJ127" s="51" t="s">
        <v>605</v>
      </c>
      <c r="AK127" s="51" t="s">
        <v>605</v>
      </c>
      <c r="AL127" s="51" t="s">
        <v>119</v>
      </c>
      <c r="AM127" s="51" t="s">
        <v>611</v>
      </c>
      <c r="AN127" s="51" t="s">
        <v>605</v>
      </c>
      <c r="AO127" s="51" t="s">
        <v>615</v>
      </c>
      <c r="AP127" s="51" t="s">
        <v>504</v>
      </c>
      <c r="AQ127" s="51" t="s">
        <v>605</v>
      </c>
      <c r="AT127" s="158" t="s">
        <v>605</v>
      </c>
      <c r="AU127" s="51" t="s">
        <v>605</v>
      </c>
      <c r="AW127" s="51" t="s">
        <v>605</v>
      </c>
      <c r="AX127" s="51" t="s">
        <v>522</v>
      </c>
      <c r="AY127" s="51" t="s">
        <v>522</v>
      </c>
      <c r="AZ127" s="51" t="s">
        <v>522</v>
      </c>
      <c r="BA127" s="51" t="s">
        <v>896</v>
      </c>
      <c r="BB127" s="51" t="s">
        <v>897</v>
      </c>
    </row>
    <row r="128" spans="1:54" x14ac:dyDescent="0.25">
      <c r="A128" s="52" t="s">
        <v>891</v>
      </c>
      <c r="B128" s="332" t="s">
        <v>940</v>
      </c>
      <c r="C128" s="52" t="s">
        <v>488</v>
      </c>
      <c r="E128" s="52" t="s">
        <v>490</v>
      </c>
      <c r="F128" s="51" t="s">
        <v>941</v>
      </c>
      <c r="G128" s="51" t="s">
        <v>942</v>
      </c>
      <c r="H128" s="52" t="s">
        <v>504</v>
      </c>
      <c r="I128" s="52" t="s">
        <v>605</v>
      </c>
      <c r="J128" s="52" t="s">
        <v>605</v>
      </c>
      <c r="K128" s="52" t="s">
        <v>605</v>
      </c>
      <c r="L128" s="52" t="s">
        <v>605</v>
      </c>
      <c r="M128" s="53" t="s">
        <v>893</v>
      </c>
      <c r="N128" s="52" t="s">
        <v>605</v>
      </c>
      <c r="O128" s="52" t="s">
        <v>894</v>
      </c>
      <c r="Q128" s="52" t="s">
        <v>522</v>
      </c>
      <c r="R128" s="51" t="s">
        <v>895</v>
      </c>
      <c r="T128" s="51" t="s">
        <v>605</v>
      </c>
      <c r="U128" s="51" t="s">
        <v>522</v>
      </c>
      <c r="V128" s="51" t="s">
        <v>611</v>
      </c>
      <c r="W128" s="51" t="s">
        <v>605</v>
      </c>
      <c r="Y128" s="53" t="s">
        <v>614</v>
      </c>
      <c r="Z128" s="52" t="s">
        <v>611</v>
      </c>
      <c r="AA128" s="51" t="s">
        <v>611</v>
      </c>
      <c r="AB128" s="51" t="s">
        <v>605</v>
      </c>
      <c r="AC128" s="51" t="s">
        <v>605</v>
      </c>
      <c r="AD128" s="51" t="s">
        <v>605</v>
      </c>
      <c r="AE128" s="51" t="s">
        <v>605</v>
      </c>
      <c r="AF128" s="51" t="s">
        <v>611</v>
      </c>
      <c r="AG128" s="51" t="s">
        <v>510</v>
      </c>
      <c r="AI128" s="51" t="s">
        <v>611</v>
      </c>
      <c r="AJ128" s="51" t="s">
        <v>605</v>
      </c>
      <c r="AK128" s="51" t="s">
        <v>605</v>
      </c>
      <c r="AL128" s="51" t="s">
        <v>119</v>
      </c>
      <c r="AM128" s="51" t="s">
        <v>611</v>
      </c>
      <c r="AN128" s="51" t="s">
        <v>605</v>
      </c>
      <c r="AO128" s="51" t="s">
        <v>615</v>
      </c>
      <c r="AP128" s="51" t="s">
        <v>504</v>
      </c>
      <c r="AQ128" s="51" t="s">
        <v>605</v>
      </c>
      <c r="AT128" s="158" t="s">
        <v>605</v>
      </c>
      <c r="AU128" s="51" t="s">
        <v>605</v>
      </c>
      <c r="AW128" s="51" t="s">
        <v>605</v>
      </c>
      <c r="AX128" s="51" t="s">
        <v>522</v>
      </c>
      <c r="AY128" s="51" t="s">
        <v>522</v>
      </c>
      <c r="AZ128" s="51" t="s">
        <v>522</v>
      </c>
      <c r="BA128" s="51" t="s">
        <v>905</v>
      </c>
      <c r="BB128" s="51" t="s">
        <v>897</v>
      </c>
    </row>
    <row r="129" spans="1:54" x14ac:dyDescent="0.25">
      <c r="A129" s="52" t="s">
        <v>891</v>
      </c>
      <c r="B129" s="332" t="s">
        <v>943</v>
      </c>
      <c r="C129" s="52" t="s">
        <v>488</v>
      </c>
      <c r="E129" s="52" t="s">
        <v>491</v>
      </c>
      <c r="F129" s="51" t="s">
        <v>444</v>
      </c>
      <c r="G129" s="51" t="s">
        <v>170</v>
      </c>
      <c r="H129" s="52" t="s">
        <v>504</v>
      </c>
      <c r="I129" s="52" t="s">
        <v>605</v>
      </c>
      <c r="J129" s="52" t="s">
        <v>605</v>
      </c>
      <c r="K129" s="52" t="s">
        <v>605</v>
      </c>
      <c r="L129" s="52" t="s">
        <v>605</v>
      </c>
      <c r="M129" s="53" t="s">
        <v>893</v>
      </c>
      <c r="N129" s="52" t="s">
        <v>605</v>
      </c>
      <c r="O129" s="52" t="s">
        <v>894</v>
      </c>
      <c r="Q129" s="52" t="s">
        <v>522</v>
      </c>
      <c r="R129" s="51" t="s">
        <v>895</v>
      </c>
      <c r="T129" s="51" t="s">
        <v>605</v>
      </c>
      <c r="U129" s="51" t="s">
        <v>522</v>
      </c>
      <c r="V129" s="51" t="s">
        <v>611</v>
      </c>
      <c r="W129" s="51" t="s">
        <v>605</v>
      </c>
      <c r="Y129" s="53" t="s">
        <v>614</v>
      </c>
      <c r="Z129" s="52" t="s">
        <v>611</v>
      </c>
      <c r="AA129" s="51" t="s">
        <v>611</v>
      </c>
      <c r="AB129" s="51" t="s">
        <v>605</v>
      </c>
      <c r="AC129" s="51" t="s">
        <v>605</v>
      </c>
      <c r="AD129" s="51" t="s">
        <v>605</v>
      </c>
      <c r="AE129" s="51" t="s">
        <v>605</v>
      </c>
      <c r="AF129" s="51" t="s">
        <v>611</v>
      </c>
      <c r="AG129" s="51" t="s">
        <v>510</v>
      </c>
      <c r="AI129" s="51" t="s">
        <v>611</v>
      </c>
      <c r="AJ129" s="51" t="s">
        <v>605</v>
      </c>
      <c r="AK129" s="51" t="s">
        <v>605</v>
      </c>
      <c r="AL129" s="51" t="s">
        <v>119</v>
      </c>
      <c r="AM129" s="51" t="s">
        <v>611</v>
      </c>
      <c r="AN129" s="51" t="s">
        <v>605</v>
      </c>
      <c r="AO129" s="51" t="s">
        <v>615</v>
      </c>
      <c r="AP129" s="51" t="s">
        <v>504</v>
      </c>
      <c r="AQ129" s="51" t="s">
        <v>605</v>
      </c>
      <c r="AT129" s="158" t="s">
        <v>605</v>
      </c>
      <c r="AU129" s="51" t="s">
        <v>605</v>
      </c>
      <c r="AW129" s="51" t="s">
        <v>605</v>
      </c>
      <c r="AX129" s="51" t="s">
        <v>522</v>
      </c>
      <c r="AY129" s="51" t="s">
        <v>522</v>
      </c>
      <c r="AZ129" s="51" t="s">
        <v>522</v>
      </c>
      <c r="BA129" s="51" t="s">
        <v>896</v>
      </c>
      <c r="BB129" s="51" t="s">
        <v>897</v>
      </c>
    </row>
    <row r="130" spans="1:54" x14ac:dyDescent="0.25">
      <c r="A130" s="52" t="s">
        <v>891</v>
      </c>
      <c r="B130" s="332" t="s">
        <v>944</v>
      </c>
      <c r="C130" s="52" t="s">
        <v>488</v>
      </c>
      <c r="E130" s="52" t="s">
        <v>493</v>
      </c>
      <c r="F130" s="51" t="s">
        <v>448</v>
      </c>
      <c r="G130" s="51" t="s">
        <v>174</v>
      </c>
      <c r="H130" s="52" t="s">
        <v>504</v>
      </c>
      <c r="I130" s="52" t="s">
        <v>605</v>
      </c>
      <c r="J130" s="52" t="s">
        <v>605</v>
      </c>
      <c r="K130" s="52" t="s">
        <v>605</v>
      </c>
      <c r="L130" s="52" t="s">
        <v>605</v>
      </c>
      <c r="M130" s="53" t="s">
        <v>893</v>
      </c>
      <c r="N130" s="52" t="s">
        <v>605</v>
      </c>
      <c r="O130" s="52" t="s">
        <v>894</v>
      </c>
      <c r="Q130" s="52" t="s">
        <v>522</v>
      </c>
      <c r="R130" s="51" t="s">
        <v>895</v>
      </c>
      <c r="T130" s="51" t="s">
        <v>605</v>
      </c>
      <c r="U130" s="51" t="s">
        <v>522</v>
      </c>
      <c r="V130" s="51" t="s">
        <v>611</v>
      </c>
      <c r="W130" s="51" t="s">
        <v>605</v>
      </c>
      <c r="Y130" s="53" t="s">
        <v>614</v>
      </c>
      <c r="Z130" s="52" t="s">
        <v>611</v>
      </c>
      <c r="AA130" s="51" t="s">
        <v>611</v>
      </c>
      <c r="AB130" s="51" t="s">
        <v>605</v>
      </c>
      <c r="AC130" s="51" t="s">
        <v>605</v>
      </c>
      <c r="AD130" s="51" t="s">
        <v>605</v>
      </c>
      <c r="AE130" s="51" t="s">
        <v>605</v>
      </c>
      <c r="AF130" s="51" t="s">
        <v>611</v>
      </c>
      <c r="AG130" s="51" t="s">
        <v>510</v>
      </c>
      <c r="AI130" s="51" t="s">
        <v>611</v>
      </c>
      <c r="AJ130" s="51" t="s">
        <v>605</v>
      </c>
      <c r="AK130" s="51" t="s">
        <v>605</v>
      </c>
      <c r="AL130" s="51" t="s">
        <v>119</v>
      </c>
      <c r="AM130" s="51" t="s">
        <v>611</v>
      </c>
      <c r="AN130" s="51" t="s">
        <v>605</v>
      </c>
      <c r="AO130" s="51" t="s">
        <v>615</v>
      </c>
      <c r="AP130" s="51" t="s">
        <v>504</v>
      </c>
      <c r="AQ130" s="51" t="s">
        <v>605</v>
      </c>
      <c r="AT130" s="158" t="s">
        <v>605</v>
      </c>
      <c r="AU130" s="51" t="s">
        <v>605</v>
      </c>
      <c r="AW130" s="51" t="s">
        <v>605</v>
      </c>
      <c r="AX130" s="51" t="s">
        <v>522</v>
      </c>
      <c r="AY130" s="51" t="s">
        <v>522</v>
      </c>
      <c r="AZ130" s="51" t="s">
        <v>522</v>
      </c>
      <c r="BA130" s="51" t="s">
        <v>900</v>
      </c>
      <c r="BB130" s="51" t="s">
        <v>897</v>
      </c>
    </row>
    <row r="131" spans="1:54" x14ac:dyDescent="0.25">
      <c r="A131" s="52" t="s">
        <v>891</v>
      </c>
      <c r="B131" s="332" t="s">
        <v>945</v>
      </c>
      <c r="C131" s="52" t="s">
        <v>477</v>
      </c>
      <c r="E131" s="52" t="s">
        <v>478</v>
      </c>
      <c r="F131" s="51" t="s">
        <v>429</v>
      </c>
      <c r="G131" s="51" t="s">
        <v>155</v>
      </c>
      <c r="H131" s="52" t="s">
        <v>504</v>
      </c>
      <c r="I131" s="52" t="s">
        <v>605</v>
      </c>
      <c r="J131" s="52" t="s">
        <v>605</v>
      </c>
      <c r="K131" s="52" t="s">
        <v>605</v>
      </c>
      <c r="L131" s="52" t="s">
        <v>605</v>
      </c>
      <c r="M131" s="53" t="s">
        <v>925</v>
      </c>
      <c r="N131" s="52" t="s">
        <v>605</v>
      </c>
      <c r="O131" s="52" t="s">
        <v>894</v>
      </c>
      <c r="Q131" s="52" t="s">
        <v>522</v>
      </c>
      <c r="T131" s="51" t="s">
        <v>605</v>
      </c>
      <c r="U131" s="51" t="s">
        <v>522</v>
      </c>
      <c r="V131" s="51" t="s">
        <v>605</v>
      </c>
      <c r="W131" s="51" t="s">
        <v>605</v>
      </c>
      <c r="Y131" s="53" t="s">
        <v>614</v>
      </c>
      <c r="Z131" s="52" t="s">
        <v>611</v>
      </c>
      <c r="AA131" s="51" t="s">
        <v>611</v>
      </c>
      <c r="AB131" s="51" t="s">
        <v>605</v>
      </c>
      <c r="AC131" s="51" t="s">
        <v>605</v>
      </c>
      <c r="AD131" s="51" t="s">
        <v>605</v>
      </c>
      <c r="AE131" s="51" t="s">
        <v>605</v>
      </c>
      <c r="AF131" s="51" t="s">
        <v>611</v>
      </c>
      <c r="AG131" s="51" t="s">
        <v>510</v>
      </c>
      <c r="AI131" s="51" t="s">
        <v>611</v>
      </c>
      <c r="AJ131" s="51" t="s">
        <v>605</v>
      </c>
      <c r="AK131" s="51" t="s">
        <v>605</v>
      </c>
      <c r="AL131" s="51" t="s">
        <v>119</v>
      </c>
      <c r="AM131" s="51" t="s">
        <v>611</v>
      </c>
      <c r="AN131" s="51" t="s">
        <v>605</v>
      </c>
      <c r="AO131" s="51" t="s">
        <v>615</v>
      </c>
      <c r="AP131" s="51" t="s">
        <v>504</v>
      </c>
      <c r="AQ131" s="51" t="s">
        <v>605</v>
      </c>
      <c r="AT131" s="158" t="s">
        <v>605</v>
      </c>
      <c r="AU131" s="51" t="s">
        <v>605</v>
      </c>
      <c r="AW131" s="51" t="s">
        <v>605</v>
      </c>
      <c r="AX131" s="51" t="s">
        <v>522</v>
      </c>
      <c r="AY131" s="51" t="s">
        <v>522</v>
      </c>
      <c r="AZ131" s="51" t="s">
        <v>522</v>
      </c>
      <c r="BA131" s="51" t="s">
        <v>900</v>
      </c>
      <c r="BB131" s="51" t="s">
        <v>897</v>
      </c>
    </row>
    <row r="132" spans="1:54" x14ac:dyDescent="0.25">
      <c r="A132" s="52" t="s">
        <v>891</v>
      </c>
      <c r="B132" s="332" t="s">
        <v>946</v>
      </c>
      <c r="C132" s="52" t="s">
        <v>477</v>
      </c>
      <c r="E132" s="52" t="s">
        <v>641</v>
      </c>
      <c r="F132" s="51" t="s">
        <v>947</v>
      </c>
      <c r="G132" s="51" t="s">
        <v>948</v>
      </c>
      <c r="H132" s="52" t="s">
        <v>503</v>
      </c>
      <c r="I132" s="52" t="s">
        <v>605</v>
      </c>
      <c r="J132" s="52" t="s">
        <v>605</v>
      </c>
      <c r="K132" s="52" t="s">
        <v>605</v>
      </c>
      <c r="L132" s="52" t="s">
        <v>605</v>
      </c>
      <c r="M132" s="53" t="s">
        <v>925</v>
      </c>
      <c r="N132" s="52" t="s">
        <v>605</v>
      </c>
      <c r="O132" s="52" t="s">
        <v>894</v>
      </c>
      <c r="Q132" s="52" t="s">
        <v>522</v>
      </c>
      <c r="T132" s="51" t="s">
        <v>605</v>
      </c>
      <c r="U132" s="51" t="s">
        <v>522</v>
      </c>
      <c r="V132" s="51" t="s">
        <v>605</v>
      </c>
      <c r="W132" s="51" t="s">
        <v>605</v>
      </c>
      <c r="Y132" s="53" t="s">
        <v>614</v>
      </c>
      <c r="Z132" s="52" t="s">
        <v>611</v>
      </c>
      <c r="AA132" s="51" t="s">
        <v>611</v>
      </c>
      <c r="AB132" s="51" t="s">
        <v>605</v>
      </c>
      <c r="AC132" s="51" t="s">
        <v>605</v>
      </c>
      <c r="AD132" s="51" t="s">
        <v>605</v>
      </c>
      <c r="AE132" s="51" t="s">
        <v>605</v>
      </c>
      <c r="AF132" s="51" t="s">
        <v>611</v>
      </c>
      <c r="AG132" s="51" t="s">
        <v>510</v>
      </c>
      <c r="AI132" s="51" t="s">
        <v>611</v>
      </c>
      <c r="AJ132" s="51" t="s">
        <v>605</v>
      </c>
      <c r="AK132" s="51" t="s">
        <v>605</v>
      </c>
      <c r="AL132" s="51" t="s">
        <v>119</v>
      </c>
      <c r="AM132" s="51" t="s">
        <v>611</v>
      </c>
      <c r="AN132" s="51" t="s">
        <v>605</v>
      </c>
      <c r="AO132" s="51" t="s">
        <v>615</v>
      </c>
      <c r="AP132" s="51" t="s">
        <v>504</v>
      </c>
      <c r="AQ132" s="51" t="s">
        <v>605</v>
      </c>
      <c r="AT132" s="158" t="s">
        <v>605</v>
      </c>
      <c r="AU132" s="51" t="s">
        <v>605</v>
      </c>
      <c r="AW132" s="51" t="s">
        <v>605</v>
      </c>
      <c r="AX132" s="51" t="s">
        <v>522</v>
      </c>
      <c r="AY132" s="51" t="s">
        <v>522</v>
      </c>
      <c r="AZ132" s="51" t="s">
        <v>522</v>
      </c>
      <c r="BB132" s="51" t="s">
        <v>897</v>
      </c>
    </row>
    <row r="133" spans="1:54" x14ac:dyDescent="0.25">
      <c r="A133" s="52" t="s">
        <v>891</v>
      </c>
      <c r="B133" s="332" t="s">
        <v>949</v>
      </c>
      <c r="C133" s="52" t="s">
        <v>477</v>
      </c>
      <c r="E133" s="52" t="s">
        <v>480</v>
      </c>
      <c r="F133" s="51" t="s">
        <v>430</v>
      </c>
      <c r="G133" s="51" t="s">
        <v>156</v>
      </c>
      <c r="H133" s="52" t="s">
        <v>504</v>
      </c>
      <c r="I133" s="52" t="s">
        <v>605</v>
      </c>
      <c r="J133" s="52" t="s">
        <v>605</v>
      </c>
      <c r="K133" s="52" t="s">
        <v>605</v>
      </c>
      <c r="L133" s="52" t="s">
        <v>605</v>
      </c>
      <c r="M133" s="53" t="s">
        <v>925</v>
      </c>
      <c r="N133" s="52" t="s">
        <v>605</v>
      </c>
      <c r="O133" s="52" t="s">
        <v>894</v>
      </c>
      <c r="Q133" s="52" t="s">
        <v>522</v>
      </c>
      <c r="T133" s="51" t="s">
        <v>605</v>
      </c>
      <c r="U133" s="51" t="s">
        <v>522</v>
      </c>
      <c r="V133" s="51" t="s">
        <v>605</v>
      </c>
      <c r="W133" s="51" t="s">
        <v>605</v>
      </c>
      <c r="Y133" s="53" t="s">
        <v>614</v>
      </c>
      <c r="Z133" s="52" t="s">
        <v>611</v>
      </c>
      <c r="AA133" s="51" t="s">
        <v>611</v>
      </c>
      <c r="AB133" s="51" t="s">
        <v>605</v>
      </c>
      <c r="AC133" s="51" t="s">
        <v>605</v>
      </c>
      <c r="AD133" s="51" t="s">
        <v>605</v>
      </c>
      <c r="AE133" s="51" t="s">
        <v>605</v>
      </c>
      <c r="AF133" s="51" t="s">
        <v>611</v>
      </c>
      <c r="AG133" s="51" t="s">
        <v>510</v>
      </c>
      <c r="AI133" s="51" t="s">
        <v>611</v>
      </c>
      <c r="AJ133" s="51" t="s">
        <v>605</v>
      </c>
      <c r="AK133" s="51" t="s">
        <v>605</v>
      </c>
      <c r="AL133" s="51" t="s">
        <v>119</v>
      </c>
      <c r="AM133" s="51" t="s">
        <v>611</v>
      </c>
      <c r="AN133" s="51" t="s">
        <v>605</v>
      </c>
      <c r="AO133" s="51" t="s">
        <v>615</v>
      </c>
      <c r="AP133" s="51" t="s">
        <v>504</v>
      </c>
      <c r="AQ133" s="51" t="s">
        <v>605</v>
      </c>
      <c r="AT133" s="158" t="s">
        <v>605</v>
      </c>
      <c r="AU133" s="51" t="s">
        <v>605</v>
      </c>
      <c r="AW133" s="51" t="s">
        <v>605</v>
      </c>
      <c r="AX133" s="51" t="s">
        <v>522</v>
      </c>
      <c r="AY133" s="51" t="s">
        <v>522</v>
      </c>
      <c r="AZ133" s="51" t="s">
        <v>522</v>
      </c>
      <c r="BA133" s="51" t="s">
        <v>900</v>
      </c>
      <c r="BB133" s="51" t="s">
        <v>897</v>
      </c>
    </row>
    <row r="134" spans="1:54" x14ac:dyDescent="0.25">
      <c r="A134" s="52" t="s">
        <v>891</v>
      </c>
      <c r="B134" s="332" t="s">
        <v>950</v>
      </c>
      <c r="C134" s="52" t="s">
        <v>477</v>
      </c>
      <c r="E134" s="52" t="s">
        <v>648</v>
      </c>
      <c r="F134" s="51" t="s">
        <v>951</v>
      </c>
      <c r="G134" s="51" t="s">
        <v>952</v>
      </c>
      <c r="H134" s="52" t="s">
        <v>503</v>
      </c>
      <c r="I134" s="52" t="s">
        <v>605</v>
      </c>
      <c r="J134" s="52" t="s">
        <v>605</v>
      </c>
      <c r="K134" s="52" t="s">
        <v>605</v>
      </c>
      <c r="L134" s="52" t="s">
        <v>605</v>
      </c>
      <c r="M134" s="53" t="s">
        <v>925</v>
      </c>
      <c r="N134" s="52" t="s">
        <v>605</v>
      </c>
      <c r="O134" s="52" t="s">
        <v>894</v>
      </c>
      <c r="Q134" s="52" t="s">
        <v>522</v>
      </c>
      <c r="T134" s="51" t="s">
        <v>605</v>
      </c>
      <c r="U134" s="51" t="s">
        <v>522</v>
      </c>
      <c r="V134" s="51" t="s">
        <v>605</v>
      </c>
      <c r="W134" s="51" t="s">
        <v>605</v>
      </c>
      <c r="Y134" s="53" t="s">
        <v>614</v>
      </c>
      <c r="Z134" s="52" t="s">
        <v>611</v>
      </c>
      <c r="AA134" s="51" t="s">
        <v>611</v>
      </c>
      <c r="AB134" s="51" t="s">
        <v>605</v>
      </c>
      <c r="AC134" s="51" t="s">
        <v>605</v>
      </c>
      <c r="AD134" s="51" t="s">
        <v>605</v>
      </c>
      <c r="AE134" s="51" t="s">
        <v>605</v>
      </c>
      <c r="AF134" s="51" t="s">
        <v>611</v>
      </c>
      <c r="AG134" s="51" t="s">
        <v>510</v>
      </c>
      <c r="AI134" s="51" t="s">
        <v>611</v>
      </c>
      <c r="AJ134" s="51" t="s">
        <v>605</v>
      </c>
      <c r="AK134" s="51" t="s">
        <v>605</v>
      </c>
      <c r="AL134" s="51" t="s">
        <v>119</v>
      </c>
      <c r="AM134" s="51" t="s">
        <v>611</v>
      </c>
      <c r="AN134" s="51" t="s">
        <v>605</v>
      </c>
      <c r="AO134" s="51" t="s">
        <v>615</v>
      </c>
      <c r="AP134" s="51" t="s">
        <v>504</v>
      </c>
      <c r="AQ134" s="51" t="s">
        <v>605</v>
      </c>
      <c r="AT134" s="158" t="s">
        <v>605</v>
      </c>
      <c r="AU134" s="51" t="s">
        <v>605</v>
      </c>
      <c r="AW134" s="51" t="s">
        <v>605</v>
      </c>
      <c r="AX134" s="51" t="s">
        <v>522</v>
      </c>
      <c r="AY134" s="51" t="s">
        <v>522</v>
      </c>
      <c r="AZ134" s="51" t="s">
        <v>522</v>
      </c>
      <c r="BA134" s="51" t="s">
        <v>900</v>
      </c>
      <c r="BB134" s="51" t="s">
        <v>897</v>
      </c>
    </row>
    <row r="135" spans="1:54" x14ac:dyDescent="0.25">
      <c r="A135" s="52" t="s">
        <v>891</v>
      </c>
      <c r="B135" s="332" t="s">
        <v>953</v>
      </c>
      <c r="C135" s="52" t="s">
        <v>489</v>
      </c>
      <c r="E135" s="52" t="s">
        <v>487</v>
      </c>
      <c r="F135" s="51" t="s">
        <v>438</v>
      </c>
      <c r="G135" s="51" t="s">
        <v>164</v>
      </c>
      <c r="H135" s="52" t="s">
        <v>504</v>
      </c>
      <c r="I135" s="52" t="s">
        <v>605</v>
      </c>
      <c r="J135" s="52" t="s">
        <v>605</v>
      </c>
      <c r="K135" s="52" t="s">
        <v>605</v>
      </c>
      <c r="L135" s="52" t="s">
        <v>605</v>
      </c>
      <c r="M135" s="53" t="s">
        <v>893</v>
      </c>
      <c r="N135" s="52" t="s">
        <v>605</v>
      </c>
      <c r="O135" s="52" t="s">
        <v>894</v>
      </c>
      <c r="Q135" s="52" t="s">
        <v>522</v>
      </c>
      <c r="R135" s="51" t="s">
        <v>895</v>
      </c>
      <c r="T135" s="51" t="s">
        <v>605</v>
      </c>
      <c r="U135" s="51" t="s">
        <v>522</v>
      </c>
      <c r="V135" s="51" t="s">
        <v>611</v>
      </c>
      <c r="W135" s="51" t="s">
        <v>605</v>
      </c>
      <c r="Y135" s="53" t="s">
        <v>614</v>
      </c>
      <c r="Z135" s="52" t="s">
        <v>611</v>
      </c>
      <c r="AA135" s="51" t="s">
        <v>611</v>
      </c>
      <c r="AB135" s="51" t="s">
        <v>605</v>
      </c>
      <c r="AC135" s="51" t="s">
        <v>605</v>
      </c>
      <c r="AD135" s="51" t="s">
        <v>605</v>
      </c>
      <c r="AE135" s="51" t="s">
        <v>605</v>
      </c>
      <c r="AF135" s="51" t="s">
        <v>611</v>
      </c>
      <c r="AG135" s="51" t="s">
        <v>510</v>
      </c>
      <c r="AI135" s="51" t="s">
        <v>611</v>
      </c>
      <c r="AJ135" s="51" t="s">
        <v>605</v>
      </c>
      <c r="AK135" s="51" t="s">
        <v>605</v>
      </c>
      <c r="AL135" s="51" t="s">
        <v>119</v>
      </c>
      <c r="AM135" s="51" t="s">
        <v>611</v>
      </c>
      <c r="AN135" s="51" t="s">
        <v>605</v>
      </c>
      <c r="AO135" s="51" t="s">
        <v>615</v>
      </c>
      <c r="AP135" s="51" t="s">
        <v>504</v>
      </c>
      <c r="AQ135" s="51" t="s">
        <v>605</v>
      </c>
      <c r="AT135" s="158" t="s">
        <v>605</v>
      </c>
      <c r="AU135" s="51" t="s">
        <v>605</v>
      </c>
      <c r="AW135" s="51" t="s">
        <v>605</v>
      </c>
      <c r="AX135" s="51" t="s">
        <v>522</v>
      </c>
      <c r="AY135" s="51" t="s">
        <v>522</v>
      </c>
      <c r="AZ135" s="51" t="s">
        <v>522</v>
      </c>
      <c r="BA135" s="51" t="s">
        <v>896</v>
      </c>
      <c r="BB135" s="51" t="s">
        <v>897</v>
      </c>
    </row>
    <row r="136" spans="1:54" x14ac:dyDescent="0.25">
      <c r="A136" s="52" t="s">
        <v>891</v>
      </c>
      <c r="B136" s="332" t="s">
        <v>954</v>
      </c>
      <c r="C136" s="52" t="s">
        <v>489</v>
      </c>
      <c r="E136" s="52" t="s">
        <v>490</v>
      </c>
      <c r="F136" s="51" t="s">
        <v>440</v>
      </c>
      <c r="G136" s="51" t="s">
        <v>166</v>
      </c>
      <c r="H136" s="52" t="s">
        <v>504</v>
      </c>
      <c r="I136" s="52" t="s">
        <v>605</v>
      </c>
      <c r="J136" s="52" t="s">
        <v>605</v>
      </c>
      <c r="K136" s="52" t="s">
        <v>605</v>
      </c>
      <c r="L136" s="52" t="s">
        <v>605</v>
      </c>
      <c r="M136" s="53" t="s">
        <v>893</v>
      </c>
      <c r="N136" s="52" t="s">
        <v>605</v>
      </c>
      <c r="O136" s="52" t="s">
        <v>894</v>
      </c>
      <c r="Q136" s="52" t="s">
        <v>522</v>
      </c>
      <c r="R136" s="51" t="s">
        <v>895</v>
      </c>
      <c r="T136" s="51" t="s">
        <v>605</v>
      </c>
      <c r="U136" s="51" t="s">
        <v>522</v>
      </c>
      <c r="V136" s="51" t="s">
        <v>611</v>
      </c>
      <c r="W136" s="51" t="s">
        <v>605</v>
      </c>
      <c r="Y136" s="53" t="s">
        <v>614</v>
      </c>
      <c r="Z136" s="52" t="s">
        <v>611</v>
      </c>
      <c r="AA136" s="51" t="s">
        <v>611</v>
      </c>
      <c r="AB136" s="51" t="s">
        <v>605</v>
      </c>
      <c r="AC136" s="51" t="s">
        <v>605</v>
      </c>
      <c r="AD136" s="51" t="s">
        <v>605</v>
      </c>
      <c r="AE136" s="51" t="s">
        <v>605</v>
      </c>
      <c r="AF136" s="51" t="s">
        <v>611</v>
      </c>
      <c r="AG136" s="51" t="s">
        <v>510</v>
      </c>
      <c r="AI136" s="51" t="s">
        <v>611</v>
      </c>
      <c r="AJ136" s="51" t="s">
        <v>605</v>
      </c>
      <c r="AK136" s="51" t="s">
        <v>605</v>
      </c>
      <c r="AL136" s="51" t="s">
        <v>119</v>
      </c>
      <c r="AM136" s="51" t="s">
        <v>611</v>
      </c>
      <c r="AN136" s="51" t="s">
        <v>605</v>
      </c>
      <c r="AO136" s="51" t="s">
        <v>615</v>
      </c>
      <c r="AP136" s="51" t="s">
        <v>504</v>
      </c>
      <c r="AQ136" s="51" t="s">
        <v>605</v>
      </c>
      <c r="AT136" s="158" t="s">
        <v>605</v>
      </c>
      <c r="AU136" s="51" t="s">
        <v>605</v>
      </c>
      <c r="AW136" s="51" t="s">
        <v>605</v>
      </c>
      <c r="AX136" s="51" t="s">
        <v>522</v>
      </c>
      <c r="AY136" s="51" t="s">
        <v>522</v>
      </c>
      <c r="AZ136" s="51" t="s">
        <v>522</v>
      </c>
      <c r="BA136" s="51" t="s">
        <v>896</v>
      </c>
      <c r="BB136" s="51" t="s">
        <v>897</v>
      </c>
    </row>
    <row r="137" spans="1:54" x14ac:dyDescent="0.25">
      <c r="A137" s="52" t="s">
        <v>891</v>
      </c>
      <c r="B137" s="332" t="s">
        <v>395</v>
      </c>
      <c r="C137" s="52" t="s">
        <v>489</v>
      </c>
      <c r="E137" s="52" t="s">
        <v>491</v>
      </c>
      <c r="F137" s="51" t="s">
        <v>445</v>
      </c>
      <c r="G137" s="51" t="s">
        <v>171</v>
      </c>
      <c r="H137" s="52" t="s">
        <v>504</v>
      </c>
      <c r="I137" s="52" t="s">
        <v>605</v>
      </c>
      <c r="J137" s="52" t="s">
        <v>605</v>
      </c>
      <c r="K137" s="52" t="s">
        <v>605</v>
      </c>
      <c r="L137" s="52" t="s">
        <v>605</v>
      </c>
      <c r="M137" s="53" t="s">
        <v>893</v>
      </c>
      <c r="N137" s="52" t="s">
        <v>605</v>
      </c>
      <c r="O137" s="52" t="s">
        <v>894</v>
      </c>
      <c r="Q137" s="52" t="s">
        <v>522</v>
      </c>
      <c r="R137" s="51" t="s">
        <v>895</v>
      </c>
      <c r="T137" s="51" t="s">
        <v>605</v>
      </c>
      <c r="U137" s="51" t="s">
        <v>522</v>
      </c>
      <c r="V137" s="51" t="s">
        <v>611</v>
      </c>
      <c r="W137" s="51" t="s">
        <v>605</v>
      </c>
      <c r="Y137" s="53" t="s">
        <v>614</v>
      </c>
      <c r="Z137" s="52" t="s">
        <v>611</v>
      </c>
      <c r="AA137" s="51" t="s">
        <v>611</v>
      </c>
      <c r="AB137" s="51" t="s">
        <v>605</v>
      </c>
      <c r="AC137" s="51" t="s">
        <v>605</v>
      </c>
      <c r="AD137" s="51" t="s">
        <v>605</v>
      </c>
      <c r="AE137" s="51" t="s">
        <v>605</v>
      </c>
      <c r="AF137" s="51" t="s">
        <v>611</v>
      </c>
      <c r="AG137" s="51" t="s">
        <v>510</v>
      </c>
      <c r="AI137" s="51" t="s">
        <v>611</v>
      </c>
      <c r="AJ137" s="51" t="s">
        <v>605</v>
      </c>
      <c r="AK137" s="51" t="s">
        <v>605</v>
      </c>
      <c r="AL137" s="51" t="s">
        <v>119</v>
      </c>
      <c r="AM137" s="51" t="s">
        <v>611</v>
      </c>
      <c r="AN137" s="51" t="s">
        <v>605</v>
      </c>
      <c r="AO137" s="51" t="s">
        <v>615</v>
      </c>
      <c r="AP137" s="51" t="s">
        <v>504</v>
      </c>
      <c r="AQ137" s="51" t="s">
        <v>605</v>
      </c>
      <c r="AT137" s="158" t="s">
        <v>605</v>
      </c>
      <c r="AU137" s="51" t="s">
        <v>605</v>
      </c>
      <c r="AW137" s="51" t="s">
        <v>605</v>
      </c>
      <c r="AX137" s="51" t="s">
        <v>522</v>
      </c>
      <c r="AY137" s="51" t="s">
        <v>522</v>
      </c>
      <c r="AZ137" s="51" t="s">
        <v>522</v>
      </c>
      <c r="BA137" s="51" t="s">
        <v>910</v>
      </c>
      <c r="BB137" s="51" t="s">
        <v>897</v>
      </c>
    </row>
    <row r="138" spans="1:54" x14ac:dyDescent="0.25">
      <c r="A138" s="52" t="s">
        <v>891</v>
      </c>
      <c r="B138" s="332" t="s">
        <v>955</v>
      </c>
      <c r="C138" s="52" t="s">
        <v>489</v>
      </c>
      <c r="E138" s="52" t="s">
        <v>493</v>
      </c>
      <c r="F138" s="51" t="s">
        <v>956</v>
      </c>
      <c r="G138" s="51" t="s">
        <v>957</v>
      </c>
      <c r="H138" s="52" t="s">
        <v>119</v>
      </c>
      <c r="I138" s="52" t="s">
        <v>605</v>
      </c>
      <c r="J138" s="52" t="s">
        <v>605</v>
      </c>
      <c r="K138" s="52" t="s">
        <v>605</v>
      </c>
      <c r="L138" s="52" t="s">
        <v>605</v>
      </c>
      <c r="M138" s="53" t="s">
        <v>893</v>
      </c>
      <c r="N138" s="52" t="s">
        <v>605</v>
      </c>
      <c r="O138" s="52" t="s">
        <v>894</v>
      </c>
      <c r="Q138" s="52" t="s">
        <v>522</v>
      </c>
      <c r="R138" s="51" t="s">
        <v>895</v>
      </c>
      <c r="T138" s="51" t="s">
        <v>605</v>
      </c>
      <c r="U138" s="51" t="s">
        <v>522</v>
      </c>
      <c r="V138" s="51" t="s">
        <v>605</v>
      </c>
      <c r="W138" s="51" t="s">
        <v>605</v>
      </c>
      <c r="Y138" s="53" t="s">
        <v>614</v>
      </c>
      <c r="Z138" s="52" t="s">
        <v>611</v>
      </c>
      <c r="AA138" s="51" t="s">
        <v>611</v>
      </c>
      <c r="AB138" s="51" t="s">
        <v>605</v>
      </c>
      <c r="AC138" s="51" t="s">
        <v>605</v>
      </c>
      <c r="AD138" s="51" t="s">
        <v>605</v>
      </c>
      <c r="AE138" s="51" t="s">
        <v>605</v>
      </c>
      <c r="AF138" s="51" t="s">
        <v>611</v>
      </c>
      <c r="AG138" s="51" t="s">
        <v>510</v>
      </c>
      <c r="AI138" s="51" t="s">
        <v>611</v>
      </c>
      <c r="AJ138" s="51" t="s">
        <v>605</v>
      </c>
      <c r="AK138" s="51" t="s">
        <v>605</v>
      </c>
      <c r="AL138" s="51" t="s">
        <v>119</v>
      </c>
      <c r="AM138" s="51" t="s">
        <v>611</v>
      </c>
      <c r="AN138" s="51" t="s">
        <v>605</v>
      </c>
      <c r="AO138" s="51" t="s">
        <v>615</v>
      </c>
      <c r="AP138" s="51" t="s">
        <v>504</v>
      </c>
      <c r="AQ138" s="51" t="s">
        <v>605</v>
      </c>
      <c r="AT138" s="158" t="s">
        <v>605</v>
      </c>
      <c r="AU138" s="51" t="s">
        <v>605</v>
      </c>
      <c r="AW138" s="51" t="s">
        <v>605</v>
      </c>
      <c r="AX138" s="51" t="s">
        <v>522</v>
      </c>
      <c r="AY138" s="51" t="s">
        <v>522</v>
      </c>
      <c r="AZ138" s="51" t="s">
        <v>522</v>
      </c>
      <c r="BB138" s="51" t="s">
        <v>897</v>
      </c>
    </row>
    <row r="139" spans="1:54" x14ac:dyDescent="0.25">
      <c r="A139" s="52" t="s">
        <v>891</v>
      </c>
      <c r="B139" s="52" t="s">
        <v>424</v>
      </c>
      <c r="C139" s="52" t="s">
        <v>501</v>
      </c>
      <c r="D139" s="52" t="s">
        <v>479</v>
      </c>
      <c r="E139" s="52" t="s">
        <v>498</v>
      </c>
      <c r="F139" s="51" t="s">
        <v>471</v>
      </c>
      <c r="G139" s="51" t="s">
        <v>197</v>
      </c>
      <c r="H139" s="52" t="s">
        <v>503</v>
      </c>
      <c r="I139" s="52" t="s">
        <v>605</v>
      </c>
      <c r="J139" s="52" t="s">
        <v>611</v>
      </c>
      <c r="K139" s="52" t="s">
        <v>605</v>
      </c>
      <c r="L139" s="52" t="s">
        <v>605</v>
      </c>
      <c r="M139" s="53" t="s">
        <v>893</v>
      </c>
      <c r="N139" s="52" t="s">
        <v>605</v>
      </c>
      <c r="O139" s="52" t="s">
        <v>612</v>
      </c>
      <c r="Q139" s="52" t="s">
        <v>522</v>
      </c>
      <c r="R139" s="51" t="s">
        <v>895</v>
      </c>
      <c r="T139" s="51" t="s">
        <v>605</v>
      </c>
      <c r="U139" s="51" t="s">
        <v>522</v>
      </c>
      <c r="V139" s="51" t="s">
        <v>611</v>
      </c>
      <c r="W139" s="51" t="s">
        <v>605</v>
      </c>
      <c r="Y139" s="53" t="s">
        <v>614</v>
      </c>
      <c r="Z139" s="52" t="s">
        <v>611</v>
      </c>
      <c r="AA139" s="51" t="s">
        <v>611</v>
      </c>
      <c r="AB139" s="51" t="s">
        <v>605</v>
      </c>
      <c r="AC139" s="51" t="s">
        <v>605</v>
      </c>
      <c r="AD139" s="51" t="s">
        <v>605</v>
      </c>
      <c r="AE139" s="51" t="s">
        <v>605</v>
      </c>
      <c r="AF139" s="51" t="s">
        <v>611</v>
      </c>
      <c r="AG139" s="51" t="s">
        <v>510</v>
      </c>
      <c r="AI139" s="51" t="s">
        <v>611</v>
      </c>
      <c r="AJ139" s="51" t="s">
        <v>605</v>
      </c>
      <c r="AK139" s="51" t="s">
        <v>605</v>
      </c>
      <c r="AL139" s="51" t="s">
        <v>119</v>
      </c>
      <c r="AM139" s="51" t="s">
        <v>611</v>
      </c>
      <c r="AN139" s="51" t="s">
        <v>605</v>
      </c>
      <c r="AO139" s="51" t="s">
        <v>615</v>
      </c>
      <c r="AP139" s="51" t="s">
        <v>504</v>
      </c>
      <c r="AQ139" s="51" t="s">
        <v>605</v>
      </c>
      <c r="AT139" s="158" t="s">
        <v>605</v>
      </c>
      <c r="AU139" s="51" t="s">
        <v>605</v>
      </c>
      <c r="AW139" s="51" t="s">
        <v>605</v>
      </c>
      <c r="AX139" s="51" t="s">
        <v>522</v>
      </c>
      <c r="AY139" s="51" t="s">
        <v>522</v>
      </c>
      <c r="AZ139" s="51" t="s">
        <v>522</v>
      </c>
      <c r="BA139" s="51" t="s">
        <v>900</v>
      </c>
      <c r="BB139" s="51" t="s">
        <v>897</v>
      </c>
    </row>
    <row r="140" spans="1:54" x14ac:dyDescent="0.25">
      <c r="A140" s="52" t="s">
        <v>891</v>
      </c>
      <c r="B140" s="52" t="s">
        <v>383</v>
      </c>
      <c r="C140" s="52" t="s">
        <v>486</v>
      </c>
      <c r="D140" s="52" t="s">
        <v>479</v>
      </c>
      <c r="E140" s="52" t="s">
        <v>487</v>
      </c>
      <c r="F140" s="51" t="s">
        <v>958</v>
      </c>
      <c r="G140" s="51" t="s">
        <v>959</v>
      </c>
      <c r="H140" s="52" t="s">
        <v>119</v>
      </c>
      <c r="I140" s="52" t="s">
        <v>605</v>
      </c>
      <c r="J140" s="52" t="s">
        <v>605</v>
      </c>
      <c r="K140" s="52" t="s">
        <v>605</v>
      </c>
      <c r="L140" s="52" t="s">
        <v>605</v>
      </c>
      <c r="M140" s="53" t="s">
        <v>893</v>
      </c>
      <c r="N140" s="52" t="s">
        <v>605</v>
      </c>
      <c r="O140" s="52" t="s">
        <v>894</v>
      </c>
      <c r="Q140" s="52" t="s">
        <v>522</v>
      </c>
      <c r="R140" s="51" t="s">
        <v>895</v>
      </c>
      <c r="T140" s="51" t="s">
        <v>605</v>
      </c>
      <c r="U140" s="51" t="s">
        <v>522</v>
      </c>
      <c r="V140" s="51" t="s">
        <v>605</v>
      </c>
      <c r="W140" s="51" t="s">
        <v>605</v>
      </c>
      <c r="X140" s="51" t="s">
        <v>892</v>
      </c>
      <c r="Y140" s="53" t="s">
        <v>614</v>
      </c>
      <c r="Z140" s="52" t="s">
        <v>611</v>
      </c>
      <c r="AA140" s="51" t="s">
        <v>611</v>
      </c>
      <c r="AB140" s="51" t="s">
        <v>605</v>
      </c>
      <c r="AC140" s="51" t="s">
        <v>605</v>
      </c>
      <c r="AD140" s="51" t="s">
        <v>605</v>
      </c>
      <c r="AE140" s="51" t="s">
        <v>605</v>
      </c>
      <c r="AF140" s="51" t="s">
        <v>611</v>
      </c>
      <c r="AG140" s="51" t="s">
        <v>510</v>
      </c>
      <c r="AI140" s="51" t="s">
        <v>611</v>
      </c>
      <c r="AJ140" s="51" t="s">
        <v>605</v>
      </c>
      <c r="AK140" s="51" t="s">
        <v>605</v>
      </c>
      <c r="AL140" s="51" t="s">
        <v>119</v>
      </c>
      <c r="AM140" s="51" t="s">
        <v>611</v>
      </c>
      <c r="AN140" s="51" t="s">
        <v>605</v>
      </c>
      <c r="AO140" s="51" t="s">
        <v>615</v>
      </c>
      <c r="AP140" s="51" t="s">
        <v>504</v>
      </c>
      <c r="AQ140" s="51" t="s">
        <v>605</v>
      </c>
      <c r="AT140" s="158" t="s">
        <v>605</v>
      </c>
      <c r="AU140" s="51" t="s">
        <v>605</v>
      </c>
      <c r="AW140" s="51" t="s">
        <v>605</v>
      </c>
      <c r="AX140" s="51" t="s">
        <v>522</v>
      </c>
      <c r="AY140" s="51" t="s">
        <v>522</v>
      </c>
      <c r="AZ140" s="51" t="s">
        <v>522</v>
      </c>
      <c r="BB140" s="51" t="s">
        <v>897</v>
      </c>
    </row>
    <row r="141" spans="1:54" x14ac:dyDescent="0.25">
      <c r="A141" s="52" t="s">
        <v>891</v>
      </c>
      <c r="B141" s="52" t="s">
        <v>386</v>
      </c>
      <c r="C141" s="52" t="s">
        <v>486</v>
      </c>
      <c r="D141" s="52" t="s">
        <v>479</v>
      </c>
      <c r="E141" s="52" t="s">
        <v>490</v>
      </c>
      <c r="F141" s="51" t="s">
        <v>960</v>
      </c>
      <c r="G141" s="51" t="s">
        <v>961</v>
      </c>
      <c r="H141" s="52" t="s">
        <v>119</v>
      </c>
      <c r="I141" s="52" t="s">
        <v>605</v>
      </c>
      <c r="J141" s="52" t="s">
        <v>605</v>
      </c>
      <c r="K141" s="52" t="s">
        <v>605</v>
      </c>
      <c r="L141" s="52" t="s">
        <v>605</v>
      </c>
      <c r="M141" s="53" t="s">
        <v>893</v>
      </c>
      <c r="N141" s="52" t="s">
        <v>605</v>
      </c>
      <c r="O141" s="52" t="s">
        <v>894</v>
      </c>
      <c r="Q141" s="52" t="s">
        <v>522</v>
      </c>
      <c r="R141" s="51" t="s">
        <v>895</v>
      </c>
      <c r="T141" s="51" t="s">
        <v>605</v>
      </c>
      <c r="U141" s="51" t="s">
        <v>522</v>
      </c>
      <c r="V141" s="51" t="s">
        <v>605</v>
      </c>
      <c r="W141" s="51" t="s">
        <v>605</v>
      </c>
      <c r="X141" s="51" t="s">
        <v>898</v>
      </c>
      <c r="Y141" s="53" t="s">
        <v>614</v>
      </c>
      <c r="Z141" s="52" t="s">
        <v>611</v>
      </c>
      <c r="AA141" s="51" t="s">
        <v>611</v>
      </c>
      <c r="AB141" s="51" t="s">
        <v>605</v>
      </c>
      <c r="AC141" s="51" t="s">
        <v>605</v>
      </c>
      <c r="AD141" s="51" t="s">
        <v>605</v>
      </c>
      <c r="AE141" s="51" t="s">
        <v>605</v>
      </c>
      <c r="AF141" s="51" t="s">
        <v>611</v>
      </c>
      <c r="AG141" s="51" t="s">
        <v>510</v>
      </c>
      <c r="AI141" s="51" t="s">
        <v>611</v>
      </c>
      <c r="AJ141" s="51" t="s">
        <v>605</v>
      </c>
      <c r="AK141" s="51" t="s">
        <v>605</v>
      </c>
      <c r="AL141" s="51" t="s">
        <v>119</v>
      </c>
      <c r="AM141" s="51" t="s">
        <v>611</v>
      </c>
      <c r="AN141" s="51" t="s">
        <v>605</v>
      </c>
      <c r="AO141" s="51" t="s">
        <v>615</v>
      </c>
      <c r="AP141" s="51" t="s">
        <v>504</v>
      </c>
      <c r="AQ141" s="51" t="s">
        <v>605</v>
      </c>
      <c r="AT141" s="158" t="s">
        <v>605</v>
      </c>
      <c r="AU141" s="51" t="s">
        <v>605</v>
      </c>
      <c r="AW141" s="51" t="s">
        <v>605</v>
      </c>
      <c r="AX141" s="51" t="s">
        <v>522</v>
      </c>
      <c r="AY141" s="51" t="s">
        <v>522</v>
      </c>
      <c r="AZ141" s="51" t="s">
        <v>522</v>
      </c>
      <c r="BB141" s="51" t="s">
        <v>897</v>
      </c>
    </row>
    <row r="142" spans="1:54" x14ac:dyDescent="0.25">
      <c r="A142" s="52" t="s">
        <v>891</v>
      </c>
      <c r="B142" s="52" t="s">
        <v>388</v>
      </c>
      <c r="C142" s="52" t="s">
        <v>486</v>
      </c>
      <c r="D142" s="52" t="s">
        <v>479</v>
      </c>
      <c r="E142" s="52" t="s">
        <v>491</v>
      </c>
      <c r="F142" s="51" t="s">
        <v>962</v>
      </c>
      <c r="G142" s="51" t="s">
        <v>963</v>
      </c>
      <c r="H142" s="52" t="s">
        <v>119</v>
      </c>
      <c r="I142" s="52" t="s">
        <v>605</v>
      </c>
      <c r="J142" s="52" t="s">
        <v>605</v>
      </c>
      <c r="K142" s="52" t="s">
        <v>605</v>
      </c>
      <c r="L142" s="52" t="s">
        <v>605</v>
      </c>
      <c r="M142" s="53" t="s">
        <v>893</v>
      </c>
      <c r="N142" s="52" t="s">
        <v>605</v>
      </c>
      <c r="O142" s="52" t="s">
        <v>894</v>
      </c>
      <c r="Q142" s="52" t="s">
        <v>522</v>
      </c>
      <c r="R142" s="51" t="s">
        <v>895</v>
      </c>
      <c r="T142" s="51" t="s">
        <v>605</v>
      </c>
      <c r="U142" s="51" t="s">
        <v>522</v>
      </c>
      <c r="V142" s="51" t="s">
        <v>605</v>
      </c>
      <c r="W142" s="51" t="s">
        <v>605</v>
      </c>
      <c r="X142" s="51" t="s">
        <v>899</v>
      </c>
      <c r="Y142" s="53" t="s">
        <v>614</v>
      </c>
      <c r="Z142" s="52" t="s">
        <v>611</v>
      </c>
      <c r="AA142" s="51" t="s">
        <v>611</v>
      </c>
      <c r="AB142" s="51" t="s">
        <v>605</v>
      </c>
      <c r="AC142" s="51" t="s">
        <v>605</v>
      </c>
      <c r="AD142" s="51" t="s">
        <v>605</v>
      </c>
      <c r="AE142" s="51" t="s">
        <v>605</v>
      </c>
      <c r="AF142" s="51" t="s">
        <v>611</v>
      </c>
      <c r="AG142" s="51" t="s">
        <v>510</v>
      </c>
      <c r="AI142" s="51" t="s">
        <v>611</v>
      </c>
      <c r="AJ142" s="51" t="s">
        <v>605</v>
      </c>
      <c r="AK142" s="51" t="s">
        <v>605</v>
      </c>
      <c r="AL142" s="51" t="s">
        <v>119</v>
      </c>
      <c r="AM142" s="51" t="s">
        <v>611</v>
      </c>
      <c r="AN142" s="51" t="s">
        <v>605</v>
      </c>
      <c r="AO142" s="51" t="s">
        <v>615</v>
      </c>
      <c r="AP142" s="51" t="s">
        <v>504</v>
      </c>
      <c r="AQ142" s="51" t="s">
        <v>605</v>
      </c>
      <c r="AT142" s="158" t="s">
        <v>605</v>
      </c>
      <c r="AU142" s="51" t="s">
        <v>605</v>
      </c>
      <c r="AW142" s="51" t="s">
        <v>605</v>
      </c>
      <c r="AX142" s="51" t="s">
        <v>522</v>
      </c>
      <c r="AY142" s="51" t="s">
        <v>522</v>
      </c>
      <c r="AZ142" s="51" t="s">
        <v>522</v>
      </c>
      <c r="BB142" s="51" t="s">
        <v>897</v>
      </c>
    </row>
    <row r="143" spans="1:54" x14ac:dyDescent="0.25">
      <c r="A143" s="52" t="s">
        <v>891</v>
      </c>
      <c r="B143" s="52" t="s">
        <v>964</v>
      </c>
      <c r="C143" s="52" t="s">
        <v>486</v>
      </c>
      <c r="D143" s="52" t="s">
        <v>479</v>
      </c>
      <c r="E143" s="52" t="s">
        <v>493</v>
      </c>
      <c r="F143" s="51" t="s">
        <v>965</v>
      </c>
      <c r="G143" s="51" t="s">
        <v>966</v>
      </c>
      <c r="H143" s="52" t="s">
        <v>119</v>
      </c>
      <c r="I143" s="52" t="s">
        <v>605</v>
      </c>
      <c r="J143" s="52" t="s">
        <v>605</v>
      </c>
      <c r="K143" s="52" t="s">
        <v>605</v>
      </c>
      <c r="L143" s="52" t="s">
        <v>605</v>
      </c>
      <c r="M143" s="53" t="s">
        <v>893</v>
      </c>
      <c r="N143" s="52" t="s">
        <v>605</v>
      </c>
      <c r="O143" s="52" t="s">
        <v>894</v>
      </c>
      <c r="Q143" s="52" t="s">
        <v>522</v>
      </c>
      <c r="R143" s="51" t="s">
        <v>895</v>
      </c>
      <c r="T143" s="51" t="s">
        <v>605</v>
      </c>
      <c r="U143" s="51" t="s">
        <v>522</v>
      </c>
      <c r="V143" s="51" t="s">
        <v>605</v>
      </c>
      <c r="W143" s="51" t="s">
        <v>605</v>
      </c>
      <c r="X143" s="51" t="s">
        <v>901</v>
      </c>
      <c r="Y143" s="53" t="s">
        <v>614</v>
      </c>
      <c r="Z143" s="52" t="s">
        <v>611</v>
      </c>
      <c r="AA143" s="51" t="s">
        <v>611</v>
      </c>
      <c r="AB143" s="51" t="s">
        <v>605</v>
      </c>
      <c r="AC143" s="51" t="s">
        <v>605</v>
      </c>
      <c r="AD143" s="51" t="s">
        <v>605</v>
      </c>
      <c r="AE143" s="51" t="s">
        <v>605</v>
      </c>
      <c r="AF143" s="51" t="s">
        <v>611</v>
      </c>
      <c r="AG143" s="51" t="s">
        <v>510</v>
      </c>
      <c r="AI143" s="51" t="s">
        <v>611</v>
      </c>
      <c r="AJ143" s="51" t="s">
        <v>605</v>
      </c>
      <c r="AK143" s="51" t="s">
        <v>605</v>
      </c>
      <c r="AL143" s="51" t="s">
        <v>119</v>
      </c>
      <c r="AM143" s="51" t="s">
        <v>611</v>
      </c>
      <c r="AN143" s="51" t="s">
        <v>605</v>
      </c>
      <c r="AO143" s="51" t="s">
        <v>615</v>
      </c>
      <c r="AP143" s="51" t="s">
        <v>504</v>
      </c>
      <c r="AQ143" s="51" t="s">
        <v>605</v>
      </c>
      <c r="AT143" s="158" t="s">
        <v>605</v>
      </c>
      <c r="AU143" s="51" t="s">
        <v>605</v>
      </c>
      <c r="AW143" s="51" t="s">
        <v>605</v>
      </c>
      <c r="AX143" s="51" t="s">
        <v>522</v>
      </c>
      <c r="AY143" s="51" t="s">
        <v>522</v>
      </c>
      <c r="AZ143" s="51" t="s">
        <v>522</v>
      </c>
      <c r="BB143" s="51" t="s">
        <v>897</v>
      </c>
    </row>
    <row r="144" spans="1:54" x14ac:dyDescent="0.25">
      <c r="A144" s="52" t="s">
        <v>891</v>
      </c>
      <c r="B144" s="52" t="s">
        <v>403</v>
      </c>
      <c r="C144" s="52" t="s">
        <v>486</v>
      </c>
      <c r="D144" s="52" t="s">
        <v>479</v>
      </c>
      <c r="E144" s="52" t="s">
        <v>494</v>
      </c>
      <c r="F144" s="51" t="s">
        <v>450</v>
      </c>
      <c r="G144" s="51" t="s">
        <v>176</v>
      </c>
      <c r="H144" s="52" t="s">
        <v>504</v>
      </c>
      <c r="I144" s="52" t="s">
        <v>605</v>
      </c>
      <c r="J144" s="52" t="s">
        <v>611</v>
      </c>
      <c r="K144" s="52" t="s">
        <v>605</v>
      </c>
      <c r="L144" s="52" t="s">
        <v>605</v>
      </c>
      <c r="M144" s="53" t="s">
        <v>893</v>
      </c>
      <c r="N144" s="52" t="s">
        <v>605</v>
      </c>
      <c r="O144" s="52" t="s">
        <v>894</v>
      </c>
      <c r="Q144" s="52" t="s">
        <v>522</v>
      </c>
      <c r="R144" s="51" t="s">
        <v>895</v>
      </c>
      <c r="T144" s="51" t="s">
        <v>605</v>
      </c>
      <c r="U144" s="51" t="s">
        <v>522</v>
      </c>
      <c r="V144" s="51" t="s">
        <v>611</v>
      </c>
      <c r="W144" s="51" t="s">
        <v>605</v>
      </c>
      <c r="Y144" s="53" t="s">
        <v>614</v>
      </c>
      <c r="Z144" s="52" t="s">
        <v>611</v>
      </c>
      <c r="AA144" s="51" t="s">
        <v>611</v>
      </c>
      <c r="AB144" s="51" t="s">
        <v>605</v>
      </c>
      <c r="AC144" s="51" t="s">
        <v>605</v>
      </c>
      <c r="AD144" s="51" t="s">
        <v>605</v>
      </c>
      <c r="AE144" s="51" t="s">
        <v>605</v>
      </c>
      <c r="AF144" s="51" t="s">
        <v>611</v>
      </c>
      <c r="AG144" s="51" t="s">
        <v>510</v>
      </c>
      <c r="AI144" s="51" t="s">
        <v>611</v>
      </c>
      <c r="AJ144" s="51" t="s">
        <v>605</v>
      </c>
      <c r="AK144" s="51" t="s">
        <v>605</v>
      </c>
      <c r="AL144" s="51" t="s">
        <v>119</v>
      </c>
      <c r="AM144" s="51" t="s">
        <v>611</v>
      </c>
      <c r="AN144" s="51" t="s">
        <v>605</v>
      </c>
      <c r="AO144" s="51" t="s">
        <v>615</v>
      </c>
      <c r="AP144" s="51" t="s">
        <v>504</v>
      </c>
      <c r="AQ144" s="51" t="s">
        <v>605</v>
      </c>
      <c r="AT144" s="158" t="s">
        <v>605</v>
      </c>
      <c r="AU144" s="51" t="s">
        <v>605</v>
      </c>
      <c r="AW144" s="51" t="s">
        <v>605</v>
      </c>
      <c r="AX144" s="51" t="s">
        <v>522</v>
      </c>
      <c r="AY144" s="51" t="s">
        <v>522</v>
      </c>
      <c r="AZ144" s="51" t="s">
        <v>522</v>
      </c>
      <c r="BA144" s="51" t="s">
        <v>896</v>
      </c>
      <c r="BB144" s="51" t="s">
        <v>897</v>
      </c>
    </row>
    <row r="145" spans="1:54" x14ac:dyDescent="0.25">
      <c r="A145" s="52" t="s">
        <v>891</v>
      </c>
      <c r="B145" s="52" t="s">
        <v>409</v>
      </c>
      <c r="C145" s="52" t="s">
        <v>486</v>
      </c>
      <c r="D145" s="52" t="s">
        <v>479</v>
      </c>
      <c r="E145" s="52" t="s">
        <v>496</v>
      </c>
      <c r="F145" s="51" t="s">
        <v>456</v>
      </c>
      <c r="G145" s="51" t="s">
        <v>182</v>
      </c>
      <c r="H145" s="52" t="s">
        <v>503</v>
      </c>
      <c r="I145" s="52" t="s">
        <v>605</v>
      </c>
      <c r="J145" s="52" t="s">
        <v>611</v>
      </c>
      <c r="K145" s="52" t="s">
        <v>605</v>
      </c>
      <c r="L145" s="52" t="s">
        <v>605</v>
      </c>
      <c r="M145" s="53" t="s">
        <v>893</v>
      </c>
      <c r="N145" s="52" t="s">
        <v>605</v>
      </c>
      <c r="O145" s="52" t="s">
        <v>894</v>
      </c>
      <c r="Q145" s="52" t="s">
        <v>522</v>
      </c>
      <c r="R145" s="51" t="s">
        <v>895</v>
      </c>
      <c r="T145" s="51" t="s">
        <v>605</v>
      </c>
      <c r="U145" s="51" t="s">
        <v>522</v>
      </c>
      <c r="V145" s="51" t="s">
        <v>611</v>
      </c>
      <c r="W145" s="51" t="s">
        <v>605</v>
      </c>
      <c r="Y145" s="53" t="s">
        <v>614</v>
      </c>
      <c r="Z145" s="52" t="s">
        <v>611</v>
      </c>
      <c r="AA145" s="51" t="s">
        <v>611</v>
      </c>
      <c r="AB145" s="51" t="s">
        <v>605</v>
      </c>
      <c r="AC145" s="51" t="s">
        <v>605</v>
      </c>
      <c r="AD145" s="51" t="s">
        <v>605</v>
      </c>
      <c r="AE145" s="51" t="s">
        <v>605</v>
      </c>
      <c r="AF145" s="51" t="s">
        <v>611</v>
      </c>
      <c r="AG145" s="51" t="s">
        <v>510</v>
      </c>
      <c r="AI145" s="51" t="s">
        <v>611</v>
      </c>
      <c r="AJ145" s="51" t="s">
        <v>605</v>
      </c>
      <c r="AK145" s="51" t="s">
        <v>605</v>
      </c>
      <c r="AL145" s="51" t="s">
        <v>119</v>
      </c>
      <c r="AM145" s="51" t="s">
        <v>611</v>
      </c>
      <c r="AN145" s="51" t="s">
        <v>605</v>
      </c>
      <c r="AO145" s="51" t="s">
        <v>615</v>
      </c>
      <c r="AP145" s="51" t="s">
        <v>504</v>
      </c>
      <c r="AQ145" s="51" t="s">
        <v>605</v>
      </c>
      <c r="AT145" s="158" t="s">
        <v>605</v>
      </c>
      <c r="AU145" s="51" t="s">
        <v>605</v>
      </c>
      <c r="AW145" s="51" t="s">
        <v>605</v>
      </c>
      <c r="AX145" s="51" t="s">
        <v>522</v>
      </c>
      <c r="AY145" s="51" t="s">
        <v>522</v>
      </c>
      <c r="AZ145" s="51" t="s">
        <v>522</v>
      </c>
      <c r="BA145" s="51" t="s">
        <v>896</v>
      </c>
      <c r="BB145" s="51" t="s">
        <v>897</v>
      </c>
    </row>
    <row r="146" spans="1:54" x14ac:dyDescent="0.25">
      <c r="A146" s="52" t="s">
        <v>891</v>
      </c>
      <c r="B146" s="52" t="s">
        <v>417</v>
      </c>
      <c r="C146" s="52" t="s">
        <v>486</v>
      </c>
      <c r="D146" s="52" t="s">
        <v>479</v>
      </c>
      <c r="E146" s="52" t="s">
        <v>497</v>
      </c>
      <c r="F146" s="51" t="s">
        <v>464</v>
      </c>
      <c r="G146" s="51" t="s">
        <v>190</v>
      </c>
      <c r="H146" s="52" t="s">
        <v>503</v>
      </c>
      <c r="I146" s="52" t="s">
        <v>605</v>
      </c>
      <c r="J146" s="52" t="s">
        <v>611</v>
      </c>
      <c r="K146" s="52" t="s">
        <v>605</v>
      </c>
      <c r="L146" s="52" t="s">
        <v>605</v>
      </c>
      <c r="M146" s="53" t="s">
        <v>893</v>
      </c>
      <c r="N146" s="52" t="s">
        <v>605</v>
      </c>
      <c r="O146" s="52" t="s">
        <v>894</v>
      </c>
      <c r="Q146" s="52" t="s">
        <v>522</v>
      </c>
      <c r="R146" s="51" t="s">
        <v>895</v>
      </c>
      <c r="T146" s="51" t="s">
        <v>605</v>
      </c>
      <c r="U146" s="51" t="s">
        <v>522</v>
      </c>
      <c r="V146" s="51" t="s">
        <v>611</v>
      </c>
      <c r="W146" s="51" t="s">
        <v>605</v>
      </c>
      <c r="Y146" s="53" t="s">
        <v>614</v>
      </c>
      <c r="Z146" s="52" t="s">
        <v>611</v>
      </c>
      <c r="AA146" s="51" t="s">
        <v>611</v>
      </c>
      <c r="AB146" s="51" t="s">
        <v>605</v>
      </c>
      <c r="AC146" s="51" t="s">
        <v>605</v>
      </c>
      <c r="AD146" s="51" t="s">
        <v>605</v>
      </c>
      <c r="AE146" s="51" t="s">
        <v>605</v>
      </c>
      <c r="AF146" s="51" t="s">
        <v>611</v>
      </c>
      <c r="AG146" s="51" t="s">
        <v>510</v>
      </c>
      <c r="AI146" s="51" t="s">
        <v>611</v>
      </c>
      <c r="AJ146" s="51" t="s">
        <v>605</v>
      </c>
      <c r="AK146" s="51" t="s">
        <v>605</v>
      </c>
      <c r="AL146" s="51" t="s">
        <v>119</v>
      </c>
      <c r="AM146" s="51" t="s">
        <v>611</v>
      </c>
      <c r="AN146" s="51" t="s">
        <v>605</v>
      </c>
      <c r="AO146" s="51" t="s">
        <v>615</v>
      </c>
      <c r="AP146" s="51" t="s">
        <v>504</v>
      </c>
      <c r="AQ146" s="51" t="s">
        <v>605</v>
      </c>
      <c r="AT146" s="158" t="s">
        <v>605</v>
      </c>
      <c r="AU146" s="51" t="s">
        <v>605</v>
      </c>
      <c r="AW146" s="51" t="s">
        <v>605</v>
      </c>
      <c r="AX146" s="51" t="s">
        <v>522</v>
      </c>
      <c r="AY146" s="51" t="s">
        <v>522</v>
      </c>
      <c r="AZ146" s="51" t="s">
        <v>522</v>
      </c>
      <c r="BA146" s="51" t="s">
        <v>910</v>
      </c>
      <c r="BB146" s="51" t="s">
        <v>897</v>
      </c>
    </row>
    <row r="147" spans="1:54" x14ac:dyDescent="0.25">
      <c r="A147" s="52" t="s">
        <v>891</v>
      </c>
      <c r="B147" s="52" t="s">
        <v>425</v>
      </c>
      <c r="C147" s="52" t="s">
        <v>486</v>
      </c>
      <c r="D147" s="52" t="s">
        <v>479</v>
      </c>
      <c r="E147" s="52" t="s">
        <v>498</v>
      </c>
      <c r="F147" s="51" t="s">
        <v>472</v>
      </c>
      <c r="G147" s="51" t="s">
        <v>198</v>
      </c>
      <c r="H147" s="52" t="s">
        <v>503</v>
      </c>
      <c r="I147" s="52" t="s">
        <v>605</v>
      </c>
      <c r="J147" s="52" t="s">
        <v>611</v>
      </c>
      <c r="K147" s="52" t="s">
        <v>605</v>
      </c>
      <c r="L147" s="52" t="s">
        <v>605</v>
      </c>
      <c r="M147" s="53" t="s">
        <v>893</v>
      </c>
      <c r="N147" s="52" t="s">
        <v>605</v>
      </c>
      <c r="O147" s="52" t="s">
        <v>612</v>
      </c>
      <c r="Q147" s="52" t="s">
        <v>522</v>
      </c>
      <c r="R147" s="51" t="s">
        <v>895</v>
      </c>
      <c r="T147" s="51" t="s">
        <v>605</v>
      </c>
      <c r="U147" s="51" t="s">
        <v>522</v>
      </c>
      <c r="V147" s="51" t="s">
        <v>611</v>
      </c>
      <c r="W147" s="51" t="s">
        <v>605</v>
      </c>
      <c r="Y147" s="53" t="s">
        <v>614</v>
      </c>
      <c r="Z147" s="52" t="s">
        <v>611</v>
      </c>
      <c r="AA147" s="51" t="s">
        <v>611</v>
      </c>
      <c r="AB147" s="51" t="s">
        <v>605</v>
      </c>
      <c r="AC147" s="51" t="s">
        <v>605</v>
      </c>
      <c r="AD147" s="51" t="s">
        <v>605</v>
      </c>
      <c r="AE147" s="51" t="s">
        <v>605</v>
      </c>
      <c r="AF147" s="51" t="s">
        <v>611</v>
      </c>
      <c r="AG147" s="51" t="s">
        <v>510</v>
      </c>
      <c r="AI147" s="51" t="s">
        <v>611</v>
      </c>
      <c r="AJ147" s="51" t="s">
        <v>605</v>
      </c>
      <c r="AK147" s="51" t="s">
        <v>605</v>
      </c>
      <c r="AL147" s="51" t="s">
        <v>119</v>
      </c>
      <c r="AM147" s="51" t="s">
        <v>611</v>
      </c>
      <c r="AN147" s="51" t="s">
        <v>605</v>
      </c>
      <c r="AO147" s="51" t="s">
        <v>615</v>
      </c>
      <c r="AP147" s="51" t="s">
        <v>504</v>
      </c>
      <c r="AQ147" s="51" t="s">
        <v>605</v>
      </c>
      <c r="AT147" s="158" t="s">
        <v>605</v>
      </c>
      <c r="AU147" s="51" t="s">
        <v>605</v>
      </c>
      <c r="AW147" s="51" t="s">
        <v>605</v>
      </c>
      <c r="AX147" s="51" t="s">
        <v>522</v>
      </c>
      <c r="AY147" s="51" t="s">
        <v>522</v>
      </c>
      <c r="AZ147" s="51" t="s">
        <v>522</v>
      </c>
      <c r="BA147" s="51" t="s">
        <v>896</v>
      </c>
      <c r="BB147" s="51" t="s">
        <v>897</v>
      </c>
    </row>
    <row r="148" spans="1:54" x14ac:dyDescent="0.25">
      <c r="A148" s="52" t="s">
        <v>891</v>
      </c>
      <c r="B148" s="52" t="s">
        <v>967</v>
      </c>
      <c r="C148" s="52" t="s">
        <v>492</v>
      </c>
      <c r="D148" s="52" t="s">
        <v>479</v>
      </c>
      <c r="E148" s="52" t="s">
        <v>487</v>
      </c>
      <c r="F148" s="51" t="s">
        <v>968</v>
      </c>
      <c r="G148" s="51" t="s">
        <v>969</v>
      </c>
      <c r="H148" s="52" t="s">
        <v>119</v>
      </c>
      <c r="I148" s="52" t="s">
        <v>605</v>
      </c>
      <c r="J148" s="52" t="s">
        <v>605</v>
      </c>
      <c r="K148" s="52" t="s">
        <v>605</v>
      </c>
      <c r="L148" s="52" t="s">
        <v>605</v>
      </c>
      <c r="M148" s="53" t="s">
        <v>893</v>
      </c>
      <c r="N148" s="52" t="s">
        <v>605</v>
      </c>
      <c r="O148" s="52" t="s">
        <v>894</v>
      </c>
      <c r="Q148" s="52" t="s">
        <v>522</v>
      </c>
      <c r="R148" s="51" t="s">
        <v>895</v>
      </c>
      <c r="T148" s="51" t="s">
        <v>605</v>
      </c>
      <c r="U148" s="51" t="s">
        <v>522</v>
      </c>
      <c r="V148" s="51" t="s">
        <v>605</v>
      </c>
      <c r="W148" s="51" t="s">
        <v>605</v>
      </c>
      <c r="X148" s="51" t="s">
        <v>902</v>
      </c>
      <c r="Y148" s="53" t="s">
        <v>614</v>
      </c>
      <c r="Z148" s="52" t="s">
        <v>611</v>
      </c>
      <c r="AA148" s="51" t="s">
        <v>611</v>
      </c>
      <c r="AB148" s="51" t="s">
        <v>605</v>
      </c>
      <c r="AC148" s="51" t="s">
        <v>605</v>
      </c>
      <c r="AD148" s="51" t="s">
        <v>605</v>
      </c>
      <c r="AE148" s="51" t="s">
        <v>605</v>
      </c>
      <c r="AF148" s="51" t="s">
        <v>611</v>
      </c>
      <c r="AG148" s="51" t="s">
        <v>510</v>
      </c>
      <c r="AI148" s="51" t="s">
        <v>611</v>
      </c>
      <c r="AJ148" s="51" t="s">
        <v>605</v>
      </c>
      <c r="AK148" s="51" t="s">
        <v>605</v>
      </c>
      <c r="AL148" s="51" t="s">
        <v>119</v>
      </c>
      <c r="AM148" s="51" t="s">
        <v>611</v>
      </c>
      <c r="AN148" s="51" t="s">
        <v>605</v>
      </c>
      <c r="AO148" s="51" t="s">
        <v>615</v>
      </c>
      <c r="AP148" s="51" t="s">
        <v>504</v>
      </c>
      <c r="AQ148" s="51" t="s">
        <v>605</v>
      </c>
      <c r="AT148" s="158" t="s">
        <v>605</v>
      </c>
      <c r="AU148" s="51" t="s">
        <v>605</v>
      </c>
      <c r="AW148" s="51" t="s">
        <v>605</v>
      </c>
      <c r="AX148" s="51" t="s">
        <v>522</v>
      </c>
      <c r="AY148" s="51" t="s">
        <v>522</v>
      </c>
      <c r="AZ148" s="51" t="s">
        <v>522</v>
      </c>
      <c r="BB148" s="51" t="s">
        <v>897</v>
      </c>
    </row>
    <row r="149" spans="1:54" x14ac:dyDescent="0.25">
      <c r="A149" s="52" t="s">
        <v>891</v>
      </c>
      <c r="B149" s="52" t="s">
        <v>970</v>
      </c>
      <c r="C149" s="52" t="s">
        <v>492</v>
      </c>
      <c r="D149" s="52" t="s">
        <v>479</v>
      </c>
      <c r="E149" s="52" t="s">
        <v>490</v>
      </c>
      <c r="F149" s="51" t="s">
        <v>971</v>
      </c>
      <c r="G149" s="51" t="s">
        <v>972</v>
      </c>
      <c r="H149" s="52" t="s">
        <v>119</v>
      </c>
      <c r="I149" s="52" t="s">
        <v>605</v>
      </c>
      <c r="J149" s="52" t="s">
        <v>605</v>
      </c>
      <c r="K149" s="52" t="s">
        <v>605</v>
      </c>
      <c r="L149" s="52" t="s">
        <v>605</v>
      </c>
      <c r="M149" s="53" t="s">
        <v>893</v>
      </c>
      <c r="N149" s="52" t="s">
        <v>605</v>
      </c>
      <c r="O149" s="52" t="s">
        <v>894</v>
      </c>
      <c r="Q149" s="52" t="s">
        <v>522</v>
      </c>
      <c r="R149" s="51" t="s">
        <v>895</v>
      </c>
      <c r="T149" s="51" t="s">
        <v>605</v>
      </c>
      <c r="U149" s="51" t="s">
        <v>522</v>
      </c>
      <c r="V149" s="51" t="s">
        <v>605</v>
      </c>
      <c r="W149" s="51" t="s">
        <v>605</v>
      </c>
      <c r="X149" s="51" t="s">
        <v>906</v>
      </c>
      <c r="Y149" s="53" t="s">
        <v>614</v>
      </c>
      <c r="Z149" s="52" t="s">
        <v>611</v>
      </c>
      <c r="AA149" s="51" t="s">
        <v>611</v>
      </c>
      <c r="AB149" s="51" t="s">
        <v>605</v>
      </c>
      <c r="AC149" s="51" t="s">
        <v>605</v>
      </c>
      <c r="AD149" s="51" t="s">
        <v>605</v>
      </c>
      <c r="AE149" s="51" t="s">
        <v>605</v>
      </c>
      <c r="AF149" s="51" t="s">
        <v>611</v>
      </c>
      <c r="AG149" s="51" t="s">
        <v>510</v>
      </c>
      <c r="AI149" s="51" t="s">
        <v>611</v>
      </c>
      <c r="AJ149" s="51" t="s">
        <v>605</v>
      </c>
      <c r="AK149" s="51" t="s">
        <v>605</v>
      </c>
      <c r="AL149" s="51" t="s">
        <v>119</v>
      </c>
      <c r="AM149" s="51" t="s">
        <v>611</v>
      </c>
      <c r="AN149" s="51" t="s">
        <v>605</v>
      </c>
      <c r="AO149" s="51" t="s">
        <v>615</v>
      </c>
      <c r="AP149" s="51" t="s">
        <v>504</v>
      </c>
      <c r="AQ149" s="51" t="s">
        <v>605</v>
      </c>
      <c r="AT149" s="158" t="s">
        <v>605</v>
      </c>
      <c r="AU149" s="51" t="s">
        <v>605</v>
      </c>
      <c r="AW149" s="51" t="s">
        <v>605</v>
      </c>
      <c r="AX149" s="51" t="s">
        <v>522</v>
      </c>
      <c r="AY149" s="51" t="s">
        <v>522</v>
      </c>
      <c r="AZ149" s="51" t="s">
        <v>522</v>
      </c>
      <c r="BB149" s="51" t="s">
        <v>897</v>
      </c>
    </row>
    <row r="150" spans="1:54" x14ac:dyDescent="0.25">
      <c r="A150" s="52" t="s">
        <v>891</v>
      </c>
      <c r="B150" s="52" t="s">
        <v>390</v>
      </c>
      <c r="C150" s="52" t="s">
        <v>492</v>
      </c>
      <c r="D150" s="52" t="s">
        <v>479</v>
      </c>
      <c r="E150" s="52" t="s">
        <v>491</v>
      </c>
      <c r="F150" s="51" t="s">
        <v>973</v>
      </c>
      <c r="G150" s="51" t="s">
        <v>974</v>
      </c>
      <c r="H150" s="52" t="s">
        <v>119</v>
      </c>
      <c r="I150" s="52" t="s">
        <v>605</v>
      </c>
      <c r="J150" s="52" t="s">
        <v>605</v>
      </c>
      <c r="K150" s="52" t="s">
        <v>605</v>
      </c>
      <c r="L150" s="52" t="s">
        <v>605</v>
      </c>
      <c r="M150" s="53" t="s">
        <v>893</v>
      </c>
      <c r="N150" s="52" t="s">
        <v>605</v>
      </c>
      <c r="O150" s="52" t="s">
        <v>894</v>
      </c>
      <c r="Q150" s="52" t="s">
        <v>522</v>
      </c>
      <c r="R150" s="51" t="s">
        <v>895</v>
      </c>
      <c r="T150" s="51" t="s">
        <v>605</v>
      </c>
      <c r="U150" s="51" t="s">
        <v>522</v>
      </c>
      <c r="V150" s="51" t="s">
        <v>605</v>
      </c>
      <c r="W150" s="51" t="s">
        <v>605</v>
      </c>
      <c r="X150" s="51" t="s">
        <v>909</v>
      </c>
      <c r="Y150" s="53" t="s">
        <v>614</v>
      </c>
      <c r="Z150" s="52" t="s">
        <v>611</v>
      </c>
      <c r="AA150" s="51" t="s">
        <v>611</v>
      </c>
      <c r="AB150" s="51" t="s">
        <v>605</v>
      </c>
      <c r="AC150" s="51" t="s">
        <v>605</v>
      </c>
      <c r="AD150" s="51" t="s">
        <v>605</v>
      </c>
      <c r="AE150" s="51" t="s">
        <v>605</v>
      </c>
      <c r="AF150" s="51" t="s">
        <v>611</v>
      </c>
      <c r="AG150" s="51" t="s">
        <v>510</v>
      </c>
      <c r="AI150" s="51" t="s">
        <v>611</v>
      </c>
      <c r="AJ150" s="51" t="s">
        <v>605</v>
      </c>
      <c r="AK150" s="51" t="s">
        <v>605</v>
      </c>
      <c r="AL150" s="51" t="s">
        <v>119</v>
      </c>
      <c r="AM150" s="51" t="s">
        <v>611</v>
      </c>
      <c r="AN150" s="51" t="s">
        <v>605</v>
      </c>
      <c r="AO150" s="51" t="s">
        <v>615</v>
      </c>
      <c r="AP150" s="51" t="s">
        <v>504</v>
      </c>
      <c r="AQ150" s="51" t="s">
        <v>605</v>
      </c>
      <c r="AT150" s="158" t="s">
        <v>605</v>
      </c>
      <c r="AU150" s="51" t="s">
        <v>605</v>
      </c>
      <c r="AW150" s="51" t="s">
        <v>605</v>
      </c>
      <c r="AX150" s="51" t="s">
        <v>522</v>
      </c>
      <c r="AY150" s="51" t="s">
        <v>522</v>
      </c>
      <c r="AZ150" s="51" t="s">
        <v>522</v>
      </c>
      <c r="BB150" s="51" t="s">
        <v>897</v>
      </c>
    </row>
    <row r="151" spans="1:54" x14ac:dyDescent="0.25">
      <c r="A151" s="52" t="s">
        <v>891</v>
      </c>
      <c r="B151" s="52" t="s">
        <v>975</v>
      </c>
      <c r="C151" s="52" t="s">
        <v>492</v>
      </c>
      <c r="D151" s="52" t="s">
        <v>479</v>
      </c>
      <c r="E151" s="52" t="s">
        <v>493</v>
      </c>
      <c r="F151" s="51" t="s">
        <v>976</v>
      </c>
      <c r="G151" s="51" t="s">
        <v>977</v>
      </c>
      <c r="H151" s="52" t="s">
        <v>119</v>
      </c>
      <c r="I151" s="52" t="s">
        <v>605</v>
      </c>
      <c r="J151" s="52" t="s">
        <v>605</v>
      </c>
      <c r="K151" s="52" t="s">
        <v>605</v>
      </c>
      <c r="L151" s="52" t="s">
        <v>605</v>
      </c>
      <c r="M151" s="53" t="s">
        <v>893</v>
      </c>
      <c r="N151" s="52" t="s">
        <v>605</v>
      </c>
      <c r="O151" s="52" t="s">
        <v>894</v>
      </c>
      <c r="Q151" s="52" t="s">
        <v>522</v>
      </c>
      <c r="R151" s="51" t="s">
        <v>895</v>
      </c>
      <c r="T151" s="51" t="s">
        <v>605</v>
      </c>
      <c r="U151" s="51" t="s">
        <v>522</v>
      </c>
      <c r="V151" s="51" t="s">
        <v>605</v>
      </c>
      <c r="W151" s="51" t="s">
        <v>605</v>
      </c>
      <c r="X151" s="51" t="s">
        <v>911</v>
      </c>
      <c r="Y151" s="53" t="s">
        <v>614</v>
      </c>
      <c r="Z151" s="52" t="s">
        <v>611</v>
      </c>
      <c r="AA151" s="51" t="s">
        <v>611</v>
      </c>
      <c r="AB151" s="51" t="s">
        <v>605</v>
      </c>
      <c r="AC151" s="51" t="s">
        <v>605</v>
      </c>
      <c r="AD151" s="51" t="s">
        <v>605</v>
      </c>
      <c r="AE151" s="51" t="s">
        <v>605</v>
      </c>
      <c r="AF151" s="51" t="s">
        <v>611</v>
      </c>
      <c r="AG151" s="51" t="s">
        <v>510</v>
      </c>
      <c r="AI151" s="51" t="s">
        <v>611</v>
      </c>
      <c r="AJ151" s="51" t="s">
        <v>605</v>
      </c>
      <c r="AK151" s="51" t="s">
        <v>605</v>
      </c>
      <c r="AL151" s="51" t="s">
        <v>119</v>
      </c>
      <c r="AM151" s="51" t="s">
        <v>611</v>
      </c>
      <c r="AN151" s="51" t="s">
        <v>605</v>
      </c>
      <c r="AO151" s="51" t="s">
        <v>615</v>
      </c>
      <c r="AP151" s="51" t="s">
        <v>504</v>
      </c>
      <c r="AQ151" s="51" t="s">
        <v>605</v>
      </c>
      <c r="AT151" s="158" t="s">
        <v>605</v>
      </c>
      <c r="AU151" s="51" t="s">
        <v>605</v>
      </c>
      <c r="AW151" s="51" t="s">
        <v>605</v>
      </c>
      <c r="AX151" s="51" t="s">
        <v>522</v>
      </c>
      <c r="AY151" s="51" t="s">
        <v>522</v>
      </c>
      <c r="AZ151" s="51" t="s">
        <v>522</v>
      </c>
      <c r="BB151" s="51" t="s">
        <v>897</v>
      </c>
    </row>
    <row r="152" spans="1:54" x14ac:dyDescent="0.25">
      <c r="A152" s="52" t="s">
        <v>891</v>
      </c>
      <c r="B152" s="52" t="s">
        <v>410</v>
      </c>
      <c r="C152" s="52" t="s">
        <v>492</v>
      </c>
      <c r="D152" s="52" t="s">
        <v>479</v>
      </c>
      <c r="E152" s="52" t="s">
        <v>496</v>
      </c>
      <c r="F152" s="51" t="s">
        <v>457</v>
      </c>
      <c r="G152" s="51" t="s">
        <v>183</v>
      </c>
      <c r="H152" s="52" t="s">
        <v>503</v>
      </c>
      <c r="I152" s="52" t="s">
        <v>605</v>
      </c>
      <c r="J152" s="52" t="s">
        <v>611</v>
      </c>
      <c r="K152" s="52" t="s">
        <v>605</v>
      </c>
      <c r="L152" s="52" t="s">
        <v>605</v>
      </c>
      <c r="M152" s="53" t="s">
        <v>893</v>
      </c>
      <c r="N152" s="52" t="s">
        <v>605</v>
      </c>
      <c r="O152" s="52" t="s">
        <v>894</v>
      </c>
      <c r="Q152" s="52" t="s">
        <v>522</v>
      </c>
      <c r="R152" s="51" t="s">
        <v>895</v>
      </c>
      <c r="T152" s="51" t="s">
        <v>605</v>
      </c>
      <c r="U152" s="51" t="s">
        <v>522</v>
      </c>
      <c r="V152" s="51" t="s">
        <v>611</v>
      </c>
      <c r="W152" s="51" t="s">
        <v>605</v>
      </c>
      <c r="Y152" s="53" t="s">
        <v>614</v>
      </c>
      <c r="Z152" s="52" t="s">
        <v>611</v>
      </c>
      <c r="AA152" s="51" t="s">
        <v>611</v>
      </c>
      <c r="AB152" s="51" t="s">
        <v>605</v>
      </c>
      <c r="AC152" s="51" t="s">
        <v>605</v>
      </c>
      <c r="AD152" s="51" t="s">
        <v>605</v>
      </c>
      <c r="AE152" s="51" t="s">
        <v>605</v>
      </c>
      <c r="AF152" s="51" t="s">
        <v>611</v>
      </c>
      <c r="AG152" s="51" t="s">
        <v>510</v>
      </c>
      <c r="AI152" s="51" t="s">
        <v>611</v>
      </c>
      <c r="AJ152" s="51" t="s">
        <v>605</v>
      </c>
      <c r="AK152" s="51" t="s">
        <v>605</v>
      </c>
      <c r="AL152" s="51" t="s">
        <v>119</v>
      </c>
      <c r="AM152" s="51" t="s">
        <v>611</v>
      </c>
      <c r="AN152" s="51" t="s">
        <v>605</v>
      </c>
      <c r="AO152" s="51" t="s">
        <v>615</v>
      </c>
      <c r="AP152" s="51" t="s">
        <v>504</v>
      </c>
      <c r="AQ152" s="51" t="s">
        <v>605</v>
      </c>
      <c r="AT152" s="158" t="s">
        <v>605</v>
      </c>
      <c r="AU152" s="51" t="s">
        <v>605</v>
      </c>
      <c r="AW152" s="51" t="s">
        <v>605</v>
      </c>
      <c r="AX152" s="51" t="s">
        <v>522</v>
      </c>
      <c r="AY152" s="51" t="s">
        <v>522</v>
      </c>
      <c r="AZ152" s="51" t="s">
        <v>522</v>
      </c>
      <c r="BA152" s="51" t="s">
        <v>910</v>
      </c>
      <c r="BB152" s="51" t="s">
        <v>897</v>
      </c>
    </row>
    <row r="153" spans="1:54" x14ac:dyDescent="0.25">
      <c r="A153" s="52" t="s">
        <v>891</v>
      </c>
      <c r="B153" s="52" t="s">
        <v>418</v>
      </c>
      <c r="C153" s="52" t="s">
        <v>492</v>
      </c>
      <c r="D153" s="52" t="s">
        <v>479</v>
      </c>
      <c r="E153" s="52" t="s">
        <v>497</v>
      </c>
      <c r="F153" s="51" t="s">
        <v>465</v>
      </c>
      <c r="G153" s="51" t="s">
        <v>191</v>
      </c>
      <c r="H153" s="52" t="s">
        <v>503</v>
      </c>
      <c r="I153" s="52" t="s">
        <v>605</v>
      </c>
      <c r="J153" s="52" t="s">
        <v>611</v>
      </c>
      <c r="K153" s="52" t="s">
        <v>605</v>
      </c>
      <c r="L153" s="52" t="s">
        <v>605</v>
      </c>
      <c r="M153" s="53" t="s">
        <v>893</v>
      </c>
      <c r="N153" s="52" t="s">
        <v>605</v>
      </c>
      <c r="O153" s="52" t="s">
        <v>894</v>
      </c>
      <c r="Q153" s="52" t="s">
        <v>522</v>
      </c>
      <c r="R153" s="51" t="s">
        <v>895</v>
      </c>
      <c r="T153" s="51" t="s">
        <v>605</v>
      </c>
      <c r="U153" s="51" t="s">
        <v>522</v>
      </c>
      <c r="V153" s="51" t="s">
        <v>611</v>
      </c>
      <c r="W153" s="51" t="s">
        <v>605</v>
      </c>
      <c r="Y153" s="53" t="s">
        <v>614</v>
      </c>
      <c r="Z153" s="52" t="s">
        <v>611</v>
      </c>
      <c r="AA153" s="51" t="s">
        <v>611</v>
      </c>
      <c r="AB153" s="51" t="s">
        <v>605</v>
      </c>
      <c r="AC153" s="51" t="s">
        <v>605</v>
      </c>
      <c r="AD153" s="51" t="s">
        <v>605</v>
      </c>
      <c r="AE153" s="51" t="s">
        <v>605</v>
      </c>
      <c r="AF153" s="51" t="s">
        <v>611</v>
      </c>
      <c r="AG153" s="51" t="s">
        <v>510</v>
      </c>
      <c r="AI153" s="51" t="s">
        <v>611</v>
      </c>
      <c r="AJ153" s="51" t="s">
        <v>605</v>
      </c>
      <c r="AK153" s="51" t="s">
        <v>605</v>
      </c>
      <c r="AL153" s="51" t="s">
        <v>119</v>
      </c>
      <c r="AM153" s="51" t="s">
        <v>611</v>
      </c>
      <c r="AN153" s="51" t="s">
        <v>605</v>
      </c>
      <c r="AO153" s="51" t="s">
        <v>615</v>
      </c>
      <c r="AP153" s="51" t="s">
        <v>504</v>
      </c>
      <c r="AQ153" s="51" t="s">
        <v>605</v>
      </c>
      <c r="AT153" s="158" t="s">
        <v>605</v>
      </c>
      <c r="AU153" s="51" t="s">
        <v>605</v>
      </c>
      <c r="AW153" s="51" t="s">
        <v>605</v>
      </c>
      <c r="AX153" s="51" t="s">
        <v>522</v>
      </c>
      <c r="AY153" s="51" t="s">
        <v>522</v>
      </c>
      <c r="AZ153" s="51" t="s">
        <v>522</v>
      </c>
      <c r="BA153" s="51" t="s">
        <v>910</v>
      </c>
      <c r="BB153" s="51" t="s">
        <v>897</v>
      </c>
    </row>
    <row r="154" spans="1:54" x14ac:dyDescent="0.25">
      <c r="A154" s="52" t="s">
        <v>891</v>
      </c>
      <c r="B154" s="52" t="s">
        <v>426</v>
      </c>
      <c r="C154" s="52" t="s">
        <v>492</v>
      </c>
      <c r="D154" s="52" t="s">
        <v>479</v>
      </c>
      <c r="E154" s="52" t="s">
        <v>498</v>
      </c>
      <c r="F154" s="51" t="s">
        <v>473</v>
      </c>
      <c r="G154" s="51" t="s">
        <v>199</v>
      </c>
      <c r="H154" s="52" t="s">
        <v>503</v>
      </c>
      <c r="I154" s="52" t="s">
        <v>605</v>
      </c>
      <c r="J154" s="52" t="s">
        <v>611</v>
      </c>
      <c r="K154" s="52" t="s">
        <v>605</v>
      </c>
      <c r="L154" s="52" t="s">
        <v>605</v>
      </c>
      <c r="M154" s="53" t="s">
        <v>893</v>
      </c>
      <c r="N154" s="52" t="s">
        <v>605</v>
      </c>
      <c r="O154" s="52" t="s">
        <v>612</v>
      </c>
      <c r="Q154" s="52" t="s">
        <v>522</v>
      </c>
      <c r="R154" s="51" t="s">
        <v>895</v>
      </c>
      <c r="T154" s="51" t="s">
        <v>605</v>
      </c>
      <c r="U154" s="51" t="s">
        <v>522</v>
      </c>
      <c r="V154" s="51" t="s">
        <v>611</v>
      </c>
      <c r="W154" s="51" t="s">
        <v>605</v>
      </c>
      <c r="Y154" s="53" t="s">
        <v>614</v>
      </c>
      <c r="Z154" s="52" t="s">
        <v>611</v>
      </c>
      <c r="AA154" s="51" t="s">
        <v>611</v>
      </c>
      <c r="AB154" s="51" t="s">
        <v>605</v>
      </c>
      <c r="AC154" s="51" t="s">
        <v>605</v>
      </c>
      <c r="AD154" s="51" t="s">
        <v>605</v>
      </c>
      <c r="AE154" s="51" t="s">
        <v>605</v>
      </c>
      <c r="AF154" s="51" t="s">
        <v>611</v>
      </c>
      <c r="AG154" s="51" t="s">
        <v>510</v>
      </c>
      <c r="AI154" s="51" t="s">
        <v>611</v>
      </c>
      <c r="AJ154" s="51" t="s">
        <v>605</v>
      </c>
      <c r="AK154" s="51" t="s">
        <v>605</v>
      </c>
      <c r="AL154" s="51" t="s">
        <v>119</v>
      </c>
      <c r="AM154" s="51" t="s">
        <v>611</v>
      </c>
      <c r="AN154" s="51" t="s">
        <v>605</v>
      </c>
      <c r="AO154" s="51" t="s">
        <v>615</v>
      </c>
      <c r="AP154" s="51" t="s">
        <v>504</v>
      </c>
      <c r="AQ154" s="51" t="s">
        <v>605</v>
      </c>
      <c r="AT154" s="158" t="s">
        <v>605</v>
      </c>
      <c r="AU154" s="51" t="s">
        <v>605</v>
      </c>
      <c r="AW154" s="51" t="s">
        <v>605</v>
      </c>
      <c r="AX154" s="51" t="s">
        <v>522</v>
      </c>
      <c r="AY154" s="51" t="s">
        <v>522</v>
      </c>
      <c r="AZ154" s="51" t="s">
        <v>522</v>
      </c>
      <c r="BA154" s="51" t="s">
        <v>896</v>
      </c>
      <c r="BB154" s="51" t="s">
        <v>897</v>
      </c>
    </row>
    <row r="155" spans="1:54" x14ac:dyDescent="0.25">
      <c r="A155" s="52" t="s">
        <v>891</v>
      </c>
      <c r="B155" s="52" t="s">
        <v>404</v>
      </c>
      <c r="C155" s="52" t="s">
        <v>495</v>
      </c>
      <c r="D155" s="52" t="s">
        <v>479</v>
      </c>
      <c r="E155" s="52" t="s">
        <v>494</v>
      </c>
      <c r="F155" s="51" t="s">
        <v>451</v>
      </c>
      <c r="G155" s="51" t="s">
        <v>177</v>
      </c>
      <c r="H155" s="52" t="s">
        <v>504</v>
      </c>
      <c r="I155" s="52" t="s">
        <v>605</v>
      </c>
      <c r="J155" s="52" t="s">
        <v>611</v>
      </c>
      <c r="K155" s="52" t="s">
        <v>605</v>
      </c>
      <c r="L155" s="52" t="s">
        <v>605</v>
      </c>
      <c r="M155" s="53" t="s">
        <v>893</v>
      </c>
      <c r="N155" s="52" t="s">
        <v>605</v>
      </c>
      <c r="O155" s="52" t="s">
        <v>894</v>
      </c>
      <c r="Q155" s="52" t="s">
        <v>522</v>
      </c>
      <c r="R155" s="51" t="s">
        <v>895</v>
      </c>
      <c r="T155" s="51" t="s">
        <v>605</v>
      </c>
      <c r="U155" s="51" t="s">
        <v>522</v>
      </c>
      <c r="V155" s="51" t="s">
        <v>611</v>
      </c>
      <c r="W155" s="51" t="s">
        <v>605</v>
      </c>
      <c r="Y155" s="53" t="s">
        <v>614</v>
      </c>
      <c r="Z155" s="52" t="s">
        <v>611</v>
      </c>
      <c r="AA155" s="51" t="s">
        <v>611</v>
      </c>
      <c r="AB155" s="51" t="s">
        <v>605</v>
      </c>
      <c r="AC155" s="51" t="s">
        <v>605</v>
      </c>
      <c r="AD155" s="51" t="s">
        <v>605</v>
      </c>
      <c r="AE155" s="51" t="s">
        <v>605</v>
      </c>
      <c r="AF155" s="51" t="s">
        <v>611</v>
      </c>
      <c r="AG155" s="51" t="s">
        <v>510</v>
      </c>
      <c r="AI155" s="51" t="s">
        <v>611</v>
      </c>
      <c r="AJ155" s="51" t="s">
        <v>605</v>
      </c>
      <c r="AK155" s="51" t="s">
        <v>605</v>
      </c>
      <c r="AL155" s="51" t="s">
        <v>119</v>
      </c>
      <c r="AM155" s="51" t="s">
        <v>611</v>
      </c>
      <c r="AN155" s="51" t="s">
        <v>605</v>
      </c>
      <c r="AO155" s="51" t="s">
        <v>615</v>
      </c>
      <c r="AP155" s="51" t="s">
        <v>504</v>
      </c>
      <c r="AQ155" s="51" t="s">
        <v>605</v>
      </c>
      <c r="AT155" s="158" t="s">
        <v>605</v>
      </c>
      <c r="AU155" s="51" t="s">
        <v>605</v>
      </c>
      <c r="AW155" s="51" t="s">
        <v>605</v>
      </c>
      <c r="AX155" s="51" t="s">
        <v>522</v>
      </c>
      <c r="AY155" s="51" t="s">
        <v>522</v>
      </c>
      <c r="AZ155" s="51" t="s">
        <v>522</v>
      </c>
      <c r="BA155" s="51" t="s">
        <v>896</v>
      </c>
      <c r="BB155" s="51" t="s">
        <v>897</v>
      </c>
    </row>
    <row r="156" spans="1:54" x14ac:dyDescent="0.25">
      <c r="A156" s="52" t="s">
        <v>891</v>
      </c>
      <c r="B156" s="52" t="s">
        <v>427</v>
      </c>
      <c r="C156" s="52" t="s">
        <v>499</v>
      </c>
      <c r="D156" s="52" t="s">
        <v>479</v>
      </c>
      <c r="E156" s="52" t="s">
        <v>498</v>
      </c>
      <c r="F156" s="51" t="s">
        <v>474</v>
      </c>
      <c r="G156" s="51" t="s">
        <v>200</v>
      </c>
      <c r="H156" s="52" t="s">
        <v>503</v>
      </c>
      <c r="I156" s="52" t="s">
        <v>605</v>
      </c>
      <c r="J156" s="52" t="s">
        <v>611</v>
      </c>
      <c r="K156" s="52" t="s">
        <v>605</v>
      </c>
      <c r="L156" s="52" t="s">
        <v>605</v>
      </c>
      <c r="M156" s="53" t="s">
        <v>893</v>
      </c>
      <c r="N156" s="52" t="s">
        <v>605</v>
      </c>
      <c r="O156" s="52" t="s">
        <v>612</v>
      </c>
      <c r="Q156" s="52" t="s">
        <v>522</v>
      </c>
      <c r="R156" s="51" t="s">
        <v>895</v>
      </c>
      <c r="T156" s="51" t="s">
        <v>605</v>
      </c>
      <c r="U156" s="51" t="s">
        <v>522</v>
      </c>
      <c r="V156" s="51" t="s">
        <v>611</v>
      </c>
      <c r="W156" s="51" t="s">
        <v>605</v>
      </c>
      <c r="Y156" s="53" t="s">
        <v>614</v>
      </c>
      <c r="Z156" s="52" t="s">
        <v>611</v>
      </c>
      <c r="AA156" s="51" t="s">
        <v>611</v>
      </c>
      <c r="AB156" s="51" t="s">
        <v>605</v>
      </c>
      <c r="AC156" s="51" t="s">
        <v>605</v>
      </c>
      <c r="AD156" s="51" t="s">
        <v>605</v>
      </c>
      <c r="AE156" s="51" t="s">
        <v>605</v>
      </c>
      <c r="AF156" s="51" t="s">
        <v>611</v>
      </c>
      <c r="AG156" s="51" t="s">
        <v>510</v>
      </c>
      <c r="AI156" s="51" t="s">
        <v>611</v>
      </c>
      <c r="AJ156" s="51" t="s">
        <v>605</v>
      </c>
      <c r="AK156" s="51" t="s">
        <v>605</v>
      </c>
      <c r="AL156" s="51" t="s">
        <v>119</v>
      </c>
      <c r="AM156" s="51" t="s">
        <v>611</v>
      </c>
      <c r="AN156" s="51" t="s">
        <v>605</v>
      </c>
      <c r="AO156" s="51" t="s">
        <v>615</v>
      </c>
      <c r="AP156" s="51" t="s">
        <v>504</v>
      </c>
      <c r="AQ156" s="51" t="s">
        <v>605</v>
      </c>
      <c r="AT156" s="158" t="s">
        <v>605</v>
      </c>
      <c r="AU156" s="51" t="s">
        <v>605</v>
      </c>
      <c r="AW156" s="51" t="s">
        <v>605</v>
      </c>
      <c r="AX156" s="51" t="s">
        <v>522</v>
      </c>
      <c r="AY156" s="51" t="s">
        <v>522</v>
      </c>
      <c r="AZ156" s="51" t="s">
        <v>522</v>
      </c>
      <c r="BA156" s="51" t="s">
        <v>896</v>
      </c>
      <c r="BB156" s="51" t="s">
        <v>897</v>
      </c>
    </row>
    <row r="157" spans="1:54" x14ac:dyDescent="0.25">
      <c r="A157" s="52" t="s">
        <v>891</v>
      </c>
      <c r="B157" s="52" t="s">
        <v>978</v>
      </c>
      <c r="C157" s="52" t="s">
        <v>481</v>
      </c>
      <c r="D157" s="52" t="s">
        <v>479</v>
      </c>
      <c r="E157" s="52" t="s">
        <v>487</v>
      </c>
      <c r="F157" s="51" t="s">
        <v>979</v>
      </c>
      <c r="G157" s="51" t="s">
        <v>980</v>
      </c>
      <c r="H157" s="52" t="s">
        <v>119</v>
      </c>
      <c r="I157" s="52" t="s">
        <v>605</v>
      </c>
      <c r="J157" s="52" t="s">
        <v>605</v>
      </c>
      <c r="K157" s="52" t="s">
        <v>605</v>
      </c>
      <c r="L157" s="52" t="s">
        <v>605</v>
      </c>
      <c r="M157" s="53" t="s">
        <v>893</v>
      </c>
      <c r="N157" s="52" t="s">
        <v>605</v>
      </c>
      <c r="O157" s="52" t="s">
        <v>894</v>
      </c>
      <c r="Q157" s="52" t="s">
        <v>522</v>
      </c>
      <c r="R157" s="51" t="s">
        <v>895</v>
      </c>
      <c r="T157" s="51" t="s">
        <v>605</v>
      </c>
      <c r="U157" s="51" t="s">
        <v>522</v>
      </c>
      <c r="V157" s="51" t="s">
        <v>605</v>
      </c>
      <c r="W157" s="51" t="s">
        <v>605</v>
      </c>
      <c r="X157" s="51" t="s">
        <v>914</v>
      </c>
      <c r="Y157" s="53" t="s">
        <v>614</v>
      </c>
      <c r="Z157" s="52" t="s">
        <v>611</v>
      </c>
      <c r="AA157" s="51" t="s">
        <v>611</v>
      </c>
      <c r="AB157" s="51" t="s">
        <v>605</v>
      </c>
      <c r="AC157" s="51" t="s">
        <v>605</v>
      </c>
      <c r="AD157" s="51" t="s">
        <v>605</v>
      </c>
      <c r="AE157" s="51" t="s">
        <v>605</v>
      </c>
      <c r="AF157" s="51" t="s">
        <v>611</v>
      </c>
      <c r="AG157" s="51" t="s">
        <v>510</v>
      </c>
      <c r="AI157" s="51" t="s">
        <v>611</v>
      </c>
      <c r="AJ157" s="51" t="s">
        <v>605</v>
      </c>
      <c r="AK157" s="51" t="s">
        <v>605</v>
      </c>
      <c r="AL157" s="51" t="s">
        <v>119</v>
      </c>
      <c r="AM157" s="51" t="s">
        <v>611</v>
      </c>
      <c r="AN157" s="51" t="s">
        <v>605</v>
      </c>
      <c r="AO157" s="51" t="s">
        <v>615</v>
      </c>
      <c r="AP157" s="51" t="s">
        <v>504</v>
      </c>
      <c r="AQ157" s="51" t="s">
        <v>605</v>
      </c>
      <c r="AT157" s="158" t="s">
        <v>605</v>
      </c>
      <c r="AU157" s="51" t="s">
        <v>605</v>
      </c>
      <c r="AW157" s="51" t="s">
        <v>605</v>
      </c>
      <c r="AX157" s="51" t="s">
        <v>522</v>
      </c>
      <c r="AY157" s="51" t="s">
        <v>522</v>
      </c>
      <c r="AZ157" s="51" t="s">
        <v>522</v>
      </c>
      <c r="BB157" s="51" t="s">
        <v>897</v>
      </c>
    </row>
    <row r="158" spans="1:54" x14ac:dyDescent="0.25">
      <c r="A158" s="52" t="s">
        <v>891</v>
      </c>
      <c r="B158" s="52" t="s">
        <v>981</v>
      </c>
      <c r="C158" s="52" t="s">
        <v>481</v>
      </c>
      <c r="D158" s="52" t="s">
        <v>479</v>
      </c>
      <c r="E158" s="52" t="s">
        <v>490</v>
      </c>
      <c r="F158" s="51" t="s">
        <v>982</v>
      </c>
      <c r="G158" s="51" t="s">
        <v>983</v>
      </c>
      <c r="H158" s="52" t="s">
        <v>119</v>
      </c>
      <c r="I158" s="52" t="s">
        <v>605</v>
      </c>
      <c r="J158" s="52" t="s">
        <v>605</v>
      </c>
      <c r="K158" s="52" t="s">
        <v>605</v>
      </c>
      <c r="L158" s="52" t="s">
        <v>605</v>
      </c>
      <c r="M158" s="53" t="s">
        <v>893</v>
      </c>
      <c r="N158" s="52" t="s">
        <v>605</v>
      </c>
      <c r="O158" s="52" t="s">
        <v>894</v>
      </c>
      <c r="Q158" s="52" t="s">
        <v>522</v>
      </c>
      <c r="R158" s="51" t="s">
        <v>895</v>
      </c>
      <c r="T158" s="51" t="s">
        <v>605</v>
      </c>
      <c r="U158" s="51" t="s">
        <v>522</v>
      </c>
      <c r="V158" s="51" t="s">
        <v>605</v>
      </c>
      <c r="W158" s="51" t="s">
        <v>605</v>
      </c>
      <c r="X158" s="51" t="s">
        <v>917</v>
      </c>
      <c r="Y158" s="53" t="s">
        <v>614</v>
      </c>
      <c r="Z158" s="52" t="s">
        <v>611</v>
      </c>
      <c r="AA158" s="51" t="s">
        <v>611</v>
      </c>
      <c r="AB158" s="51" t="s">
        <v>605</v>
      </c>
      <c r="AC158" s="51" t="s">
        <v>605</v>
      </c>
      <c r="AD158" s="51" t="s">
        <v>605</v>
      </c>
      <c r="AE158" s="51" t="s">
        <v>605</v>
      </c>
      <c r="AF158" s="51" t="s">
        <v>611</v>
      </c>
      <c r="AG158" s="51" t="s">
        <v>510</v>
      </c>
      <c r="AI158" s="51" t="s">
        <v>611</v>
      </c>
      <c r="AJ158" s="51" t="s">
        <v>605</v>
      </c>
      <c r="AK158" s="51" t="s">
        <v>605</v>
      </c>
      <c r="AL158" s="51" t="s">
        <v>119</v>
      </c>
      <c r="AM158" s="51" t="s">
        <v>611</v>
      </c>
      <c r="AN158" s="51" t="s">
        <v>605</v>
      </c>
      <c r="AO158" s="51" t="s">
        <v>615</v>
      </c>
      <c r="AP158" s="51" t="s">
        <v>504</v>
      </c>
      <c r="AQ158" s="51" t="s">
        <v>605</v>
      </c>
      <c r="AT158" s="158" t="s">
        <v>605</v>
      </c>
      <c r="AU158" s="51" t="s">
        <v>605</v>
      </c>
      <c r="AW158" s="51" t="s">
        <v>605</v>
      </c>
      <c r="AX158" s="51" t="s">
        <v>522</v>
      </c>
      <c r="AY158" s="51" t="s">
        <v>522</v>
      </c>
      <c r="AZ158" s="51" t="s">
        <v>522</v>
      </c>
      <c r="BB158" s="51" t="s">
        <v>897</v>
      </c>
    </row>
    <row r="159" spans="1:54" x14ac:dyDescent="0.25">
      <c r="A159" s="52" t="s">
        <v>891</v>
      </c>
      <c r="B159" s="52" t="s">
        <v>392</v>
      </c>
      <c r="C159" s="52" t="s">
        <v>481</v>
      </c>
      <c r="D159" s="52" t="s">
        <v>479</v>
      </c>
      <c r="E159" s="52" t="s">
        <v>491</v>
      </c>
      <c r="F159" s="51" t="s">
        <v>984</v>
      </c>
      <c r="G159" s="51" t="s">
        <v>985</v>
      </c>
      <c r="H159" s="52" t="s">
        <v>119</v>
      </c>
      <c r="I159" s="52" t="s">
        <v>605</v>
      </c>
      <c r="J159" s="52" t="s">
        <v>605</v>
      </c>
      <c r="K159" s="52" t="s">
        <v>605</v>
      </c>
      <c r="L159" s="52" t="s">
        <v>605</v>
      </c>
      <c r="M159" s="53" t="s">
        <v>893</v>
      </c>
      <c r="N159" s="52" t="s">
        <v>605</v>
      </c>
      <c r="O159" s="52" t="s">
        <v>894</v>
      </c>
      <c r="Q159" s="52" t="s">
        <v>522</v>
      </c>
      <c r="R159" s="51" t="s">
        <v>895</v>
      </c>
      <c r="T159" s="51" t="s">
        <v>605</v>
      </c>
      <c r="U159" s="51" t="s">
        <v>522</v>
      </c>
      <c r="V159" s="51" t="s">
        <v>605</v>
      </c>
      <c r="W159" s="51" t="s">
        <v>605</v>
      </c>
      <c r="X159" s="51" t="s">
        <v>920</v>
      </c>
      <c r="Y159" s="53" t="s">
        <v>614</v>
      </c>
      <c r="Z159" s="52" t="s">
        <v>611</v>
      </c>
      <c r="AA159" s="51" t="s">
        <v>611</v>
      </c>
      <c r="AB159" s="51" t="s">
        <v>605</v>
      </c>
      <c r="AC159" s="51" t="s">
        <v>605</v>
      </c>
      <c r="AD159" s="51" t="s">
        <v>605</v>
      </c>
      <c r="AE159" s="51" t="s">
        <v>605</v>
      </c>
      <c r="AF159" s="51" t="s">
        <v>611</v>
      </c>
      <c r="AG159" s="51" t="s">
        <v>510</v>
      </c>
      <c r="AI159" s="51" t="s">
        <v>611</v>
      </c>
      <c r="AJ159" s="51" t="s">
        <v>605</v>
      </c>
      <c r="AK159" s="51" t="s">
        <v>605</v>
      </c>
      <c r="AL159" s="51" t="s">
        <v>119</v>
      </c>
      <c r="AM159" s="51" t="s">
        <v>611</v>
      </c>
      <c r="AN159" s="51" t="s">
        <v>605</v>
      </c>
      <c r="AO159" s="51" t="s">
        <v>615</v>
      </c>
      <c r="AP159" s="51" t="s">
        <v>504</v>
      </c>
      <c r="AQ159" s="51" t="s">
        <v>605</v>
      </c>
      <c r="AT159" s="158" t="s">
        <v>605</v>
      </c>
      <c r="AU159" s="51" t="s">
        <v>605</v>
      </c>
      <c r="AW159" s="51" t="s">
        <v>605</v>
      </c>
      <c r="AX159" s="51" t="s">
        <v>522</v>
      </c>
      <c r="AY159" s="51" t="s">
        <v>522</v>
      </c>
      <c r="AZ159" s="51" t="s">
        <v>522</v>
      </c>
      <c r="BB159" s="51" t="s">
        <v>897</v>
      </c>
    </row>
    <row r="160" spans="1:54" x14ac:dyDescent="0.25">
      <c r="A160" s="52" t="s">
        <v>891</v>
      </c>
      <c r="B160" s="52" t="s">
        <v>399</v>
      </c>
      <c r="C160" s="52" t="s">
        <v>481</v>
      </c>
      <c r="D160" s="52" t="s">
        <v>479</v>
      </c>
      <c r="E160" s="52" t="s">
        <v>493</v>
      </c>
      <c r="F160" s="51" t="s">
        <v>986</v>
      </c>
      <c r="G160" s="51" t="s">
        <v>987</v>
      </c>
      <c r="H160" s="52" t="s">
        <v>119</v>
      </c>
      <c r="I160" s="52" t="s">
        <v>605</v>
      </c>
      <c r="J160" s="52" t="s">
        <v>605</v>
      </c>
      <c r="K160" s="52" t="s">
        <v>605</v>
      </c>
      <c r="L160" s="52" t="s">
        <v>605</v>
      </c>
      <c r="M160" s="53" t="s">
        <v>893</v>
      </c>
      <c r="N160" s="52" t="s">
        <v>605</v>
      </c>
      <c r="O160" s="52" t="s">
        <v>894</v>
      </c>
      <c r="Q160" s="52" t="s">
        <v>522</v>
      </c>
      <c r="R160" s="51" t="s">
        <v>895</v>
      </c>
      <c r="T160" s="51" t="s">
        <v>605</v>
      </c>
      <c r="U160" s="51" t="s">
        <v>522</v>
      </c>
      <c r="V160" s="51" t="s">
        <v>605</v>
      </c>
      <c r="W160" s="51" t="s">
        <v>605</v>
      </c>
      <c r="X160" s="51" t="s">
        <v>921</v>
      </c>
      <c r="Y160" s="53" t="s">
        <v>614</v>
      </c>
      <c r="Z160" s="52" t="s">
        <v>611</v>
      </c>
      <c r="AA160" s="51" t="s">
        <v>611</v>
      </c>
      <c r="AB160" s="51" t="s">
        <v>605</v>
      </c>
      <c r="AC160" s="51" t="s">
        <v>605</v>
      </c>
      <c r="AD160" s="51" t="s">
        <v>605</v>
      </c>
      <c r="AE160" s="51" t="s">
        <v>605</v>
      </c>
      <c r="AF160" s="51" t="s">
        <v>611</v>
      </c>
      <c r="AG160" s="51" t="s">
        <v>510</v>
      </c>
      <c r="AI160" s="51" t="s">
        <v>611</v>
      </c>
      <c r="AJ160" s="51" t="s">
        <v>605</v>
      </c>
      <c r="AK160" s="51" t="s">
        <v>605</v>
      </c>
      <c r="AL160" s="51" t="s">
        <v>119</v>
      </c>
      <c r="AM160" s="51" t="s">
        <v>611</v>
      </c>
      <c r="AN160" s="51" t="s">
        <v>605</v>
      </c>
      <c r="AO160" s="51" t="s">
        <v>615</v>
      </c>
      <c r="AP160" s="51" t="s">
        <v>504</v>
      </c>
      <c r="AQ160" s="51" t="s">
        <v>605</v>
      </c>
      <c r="AT160" s="158" t="s">
        <v>605</v>
      </c>
      <c r="AU160" s="51" t="s">
        <v>605</v>
      </c>
      <c r="AW160" s="51" t="s">
        <v>605</v>
      </c>
      <c r="AX160" s="51" t="s">
        <v>522</v>
      </c>
      <c r="AY160" s="51" t="s">
        <v>522</v>
      </c>
      <c r="AZ160" s="51" t="s">
        <v>522</v>
      </c>
      <c r="BB160" s="51" t="s">
        <v>897</v>
      </c>
    </row>
    <row r="161" spans="1:54" x14ac:dyDescent="0.25">
      <c r="A161" s="52" t="s">
        <v>891</v>
      </c>
      <c r="B161" s="52" t="s">
        <v>988</v>
      </c>
      <c r="C161" s="52" t="s">
        <v>481</v>
      </c>
      <c r="D161" s="52" t="s">
        <v>479</v>
      </c>
      <c r="E161" s="52" t="s">
        <v>478</v>
      </c>
      <c r="F161" s="51" t="s">
        <v>989</v>
      </c>
      <c r="G161" s="51" t="s">
        <v>990</v>
      </c>
      <c r="H161" s="52" t="s">
        <v>503</v>
      </c>
      <c r="I161" s="52" t="s">
        <v>605</v>
      </c>
      <c r="J161" s="52" t="s">
        <v>605</v>
      </c>
      <c r="K161" s="52" t="s">
        <v>605</v>
      </c>
      <c r="L161" s="52" t="s">
        <v>605</v>
      </c>
      <c r="M161" s="53" t="s">
        <v>925</v>
      </c>
      <c r="N161" s="52" t="s">
        <v>605</v>
      </c>
      <c r="O161" s="52" t="s">
        <v>894</v>
      </c>
      <c r="Q161" s="52" t="s">
        <v>522</v>
      </c>
      <c r="T161" s="51" t="s">
        <v>605</v>
      </c>
      <c r="U161" s="51" t="s">
        <v>522</v>
      </c>
      <c r="V161" s="51" t="s">
        <v>605</v>
      </c>
      <c r="W161" s="51" t="s">
        <v>605</v>
      </c>
      <c r="X161" s="51" t="s">
        <v>922</v>
      </c>
      <c r="Y161" s="53" t="s">
        <v>614</v>
      </c>
      <c r="Z161" s="52" t="s">
        <v>611</v>
      </c>
      <c r="AA161" s="51" t="s">
        <v>611</v>
      </c>
      <c r="AB161" s="51" t="s">
        <v>605</v>
      </c>
      <c r="AC161" s="51" t="s">
        <v>605</v>
      </c>
      <c r="AD161" s="51" t="s">
        <v>605</v>
      </c>
      <c r="AE161" s="51" t="s">
        <v>605</v>
      </c>
      <c r="AF161" s="51" t="s">
        <v>611</v>
      </c>
      <c r="AG161" s="51" t="s">
        <v>510</v>
      </c>
      <c r="AI161" s="51" t="s">
        <v>611</v>
      </c>
      <c r="AJ161" s="51" t="s">
        <v>605</v>
      </c>
      <c r="AK161" s="51" t="s">
        <v>605</v>
      </c>
      <c r="AL161" s="51" t="s">
        <v>119</v>
      </c>
      <c r="AM161" s="51" t="s">
        <v>611</v>
      </c>
      <c r="AN161" s="51" t="s">
        <v>605</v>
      </c>
      <c r="AO161" s="51" t="s">
        <v>615</v>
      </c>
      <c r="AP161" s="51" t="s">
        <v>504</v>
      </c>
      <c r="AQ161" s="51" t="s">
        <v>605</v>
      </c>
      <c r="AT161" s="158" t="s">
        <v>605</v>
      </c>
      <c r="AU161" s="51" t="s">
        <v>605</v>
      </c>
      <c r="AW161" s="51" t="s">
        <v>605</v>
      </c>
      <c r="AX161" s="51" t="s">
        <v>522</v>
      </c>
      <c r="AY161" s="51" t="s">
        <v>522</v>
      </c>
      <c r="AZ161" s="51" t="s">
        <v>522</v>
      </c>
      <c r="BB161" s="51" t="s">
        <v>897</v>
      </c>
    </row>
    <row r="162" spans="1:54" x14ac:dyDescent="0.25">
      <c r="A162" s="52" t="s">
        <v>891</v>
      </c>
      <c r="B162" s="52" t="s">
        <v>991</v>
      </c>
      <c r="C162" s="52" t="s">
        <v>481</v>
      </c>
      <c r="D162" s="52" t="s">
        <v>479</v>
      </c>
      <c r="E162" s="52" t="s">
        <v>641</v>
      </c>
      <c r="F162" s="51" t="s">
        <v>992</v>
      </c>
      <c r="G162" s="51" t="s">
        <v>993</v>
      </c>
      <c r="H162" s="52" t="s">
        <v>503</v>
      </c>
      <c r="I162" s="52" t="s">
        <v>605</v>
      </c>
      <c r="J162" s="52" t="s">
        <v>605</v>
      </c>
      <c r="K162" s="52" t="s">
        <v>605</v>
      </c>
      <c r="L162" s="52" t="s">
        <v>605</v>
      </c>
      <c r="M162" s="53" t="s">
        <v>925</v>
      </c>
      <c r="N162" s="52" t="s">
        <v>605</v>
      </c>
      <c r="O162" s="52" t="s">
        <v>894</v>
      </c>
      <c r="Q162" s="52" t="s">
        <v>522</v>
      </c>
      <c r="T162" s="51" t="s">
        <v>605</v>
      </c>
      <c r="U162" s="51" t="s">
        <v>522</v>
      </c>
      <c r="V162" s="51" t="s">
        <v>605</v>
      </c>
      <c r="W162" s="51" t="s">
        <v>605</v>
      </c>
      <c r="X162" s="51" t="s">
        <v>926</v>
      </c>
      <c r="Y162" s="53" t="s">
        <v>614</v>
      </c>
      <c r="Z162" s="52" t="s">
        <v>611</v>
      </c>
      <c r="AA162" s="51" t="s">
        <v>611</v>
      </c>
      <c r="AB162" s="51" t="s">
        <v>605</v>
      </c>
      <c r="AC162" s="51" t="s">
        <v>605</v>
      </c>
      <c r="AD162" s="51" t="s">
        <v>605</v>
      </c>
      <c r="AE162" s="51" t="s">
        <v>605</v>
      </c>
      <c r="AF162" s="51" t="s">
        <v>611</v>
      </c>
      <c r="AG162" s="51" t="s">
        <v>510</v>
      </c>
      <c r="AI162" s="51" t="s">
        <v>611</v>
      </c>
      <c r="AJ162" s="51" t="s">
        <v>605</v>
      </c>
      <c r="AK162" s="51" t="s">
        <v>605</v>
      </c>
      <c r="AL162" s="51" t="s">
        <v>119</v>
      </c>
      <c r="AM162" s="51" t="s">
        <v>611</v>
      </c>
      <c r="AN162" s="51" t="s">
        <v>605</v>
      </c>
      <c r="AO162" s="51" t="s">
        <v>615</v>
      </c>
      <c r="AP162" s="51" t="s">
        <v>504</v>
      </c>
      <c r="AQ162" s="51" t="s">
        <v>605</v>
      </c>
      <c r="AT162" s="158" t="s">
        <v>605</v>
      </c>
      <c r="AU162" s="51" t="s">
        <v>605</v>
      </c>
      <c r="AW162" s="51" t="s">
        <v>605</v>
      </c>
      <c r="AX162" s="51" t="s">
        <v>522</v>
      </c>
      <c r="AY162" s="51" t="s">
        <v>522</v>
      </c>
      <c r="AZ162" s="51" t="s">
        <v>522</v>
      </c>
      <c r="BB162" s="51" t="s">
        <v>897</v>
      </c>
    </row>
    <row r="163" spans="1:54" x14ac:dyDescent="0.25">
      <c r="A163" s="52" t="s">
        <v>891</v>
      </c>
      <c r="B163" s="52" t="s">
        <v>994</v>
      </c>
      <c r="C163" s="52" t="s">
        <v>481</v>
      </c>
      <c r="D163" s="52" t="s">
        <v>479</v>
      </c>
      <c r="E163" s="52" t="s">
        <v>480</v>
      </c>
      <c r="F163" s="51" t="s">
        <v>995</v>
      </c>
      <c r="G163" s="51" t="s">
        <v>996</v>
      </c>
      <c r="H163" s="52" t="s">
        <v>503</v>
      </c>
      <c r="I163" s="52" t="s">
        <v>605</v>
      </c>
      <c r="J163" s="52" t="s">
        <v>605</v>
      </c>
      <c r="K163" s="52" t="s">
        <v>605</v>
      </c>
      <c r="L163" s="52" t="s">
        <v>605</v>
      </c>
      <c r="M163" s="53" t="s">
        <v>925</v>
      </c>
      <c r="N163" s="52" t="s">
        <v>605</v>
      </c>
      <c r="O163" s="52" t="s">
        <v>894</v>
      </c>
      <c r="Q163" s="52" t="s">
        <v>522</v>
      </c>
      <c r="T163" s="51" t="s">
        <v>605</v>
      </c>
      <c r="U163" s="51" t="s">
        <v>522</v>
      </c>
      <c r="V163" s="51" t="s">
        <v>605</v>
      </c>
      <c r="W163" s="51" t="s">
        <v>605</v>
      </c>
      <c r="X163" s="51" t="s">
        <v>929</v>
      </c>
      <c r="Y163" s="53" t="s">
        <v>614</v>
      </c>
      <c r="Z163" s="52" t="s">
        <v>611</v>
      </c>
      <c r="AA163" s="51" t="s">
        <v>611</v>
      </c>
      <c r="AB163" s="51" t="s">
        <v>605</v>
      </c>
      <c r="AC163" s="51" t="s">
        <v>605</v>
      </c>
      <c r="AD163" s="51" t="s">
        <v>605</v>
      </c>
      <c r="AE163" s="51" t="s">
        <v>605</v>
      </c>
      <c r="AF163" s="51" t="s">
        <v>611</v>
      </c>
      <c r="AG163" s="51" t="s">
        <v>510</v>
      </c>
      <c r="AI163" s="51" t="s">
        <v>611</v>
      </c>
      <c r="AJ163" s="51" t="s">
        <v>605</v>
      </c>
      <c r="AK163" s="51" t="s">
        <v>605</v>
      </c>
      <c r="AL163" s="51" t="s">
        <v>119</v>
      </c>
      <c r="AM163" s="51" t="s">
        <v>611</v>
      </c>
      <c r="AN163" s="51" t="s">
        <v>605</v>
      </c>
      <c r="AO163" s="51" t="s">
        <v>615</v>
      </c>
      <c r="AP163" s="51" t="s">
        <v>504</v>
      </c>
      <c r="AQ163" s="51" t="s">
        <v>605</v>
      </c>
      <c r="AT163" s="158" t="s">
        <v>605</v>
      </c>
      <c r="AU163" s="51" t="s">
        <v>605</v>
      </c>
      <c r="AW163" s="51" t="s">
        <v>605</v>
      </c>
      <c r="AX163" s="51" t="s">
        <v>522</v>
      </c>
      <c r="AY163" s="51" t="s">
        <v>522</v>
      </c>
      <c r="AZ163" s="51" t="s">
        <v>522</v>
      </c>
      <c r="BB163" s="51" t="s">
        <v>897</v>
      </c>
    </row>
    <row r="164" spans="1:54" x14ac:dyDescent="0.25">
      <c r="A164" s="52" t="s">
        <v>891</v>
      </c>
      <c r="B164" s="52" t="s">
        <v>997</v>
      </c>
      <c r="C164" s="52" t="s">
        <v>481</v>
      </c>
      <c r="D164" s="52" t="s">
        <v>479</v>
      </c>
      <c r="E164" s="52" t="s">
        <v>648</v>
      </c>
      <c r="F164" s="51" t="s">
        <v>998</v>
      </c>
      <c r="G164" s="51" t="s">
        <v>999</v>
      </c>
      <c r="H164" s="52" t="s">
        <v>503</v>
      </c>
      <c r="I164" s="52" t="s">
        <v>605</v>
      </c>
      <c r="J164" s="52" t="s">
        <v>605</v>
      </c>
      <c r="K164" s="52" t="s">
        <v>605</v>
      </c>
      <c r="L164" s="52" t="s">
        <v>605</v>
      </c>
      <c r="M164" s="53" t="s">
        <v>925</v>
      </c>
      <c r="N164" s="52" t="s">
        <v>605</v>
      </c>
      <c r="O164" s="52" t="s">
        <v>894</v>
      </c>
      <c r="Q164" s="52" t="s">
        <v>522</v>
      </c>
      <c r="T164" s="51" t="s">
        <v>605</v>
      </c>
      <c r="U164" s="51" t="s">
        <v>522</v>
      </c>
      <c r="V164" s="51" t="s">
        <v>605</v>
      </c>
      <c r="W164" s="51" t="s">
        <v>605</v>
      </c>
      <c r="X164" s="51" t="s">
        <v>932</v>
      </c>
      <c r="Y164" s="53" t="s">
        <v>614</v>
      </c>
      <c r="Z164" s="52" t="s">
        <v>611</v>
      </c>
      <c r="AA164" s="51" t="s">
        <v>611</v>
      </c>
      <c r="AB164" s="51" t="s">
        <v>605</v>
      </c>
      <c r="AC164" s="51" t="s">
        <v>605</v>
      </c>
      <c r="AD164" s="51" t="s">
        <v>605</v>
      </c>
      <c r="AE164" s="51" t="s">
        <v>605</v>
      </c>
      <c r="AF164" s="51" t="s">
        <v>611</v>
      </c>
      <c r="AG164" s="51" t="s">
        <v>510</v>
      </c>
      <c r="AI164" s="51" t="s">
        <v>611</v>
      </c>
      <c r="AJ164" s="51" t="s">
        <v>605</v>
      </c>
      <c r="AK164" s="51" t="s">
        <v>605</v>
      </c>
      <c r="AL164" s="51" t="s">
        <v>119</v>
      </c>
      <c r="AM164" s="51" t="s">
        <v>611</v>
      </c>
      <c r="AN164" s="51" t="s">
        <v>605</v>
      </c>
      <c r="AO164" s="51" t="s">
        <v>615</v>
      </c>
      <c r="AP164" s="51" t="s">
        <v>504</v>
      </c>
      <c r="AQ164" s="51" t="s">
        <v>605</v>
      </c>
      <c r="AT164" s="158" t="s">
        <v>605</v>
      </c>
      <c r="AU164" s="51" t="s">
        <v>605</v>
      </c>
      <c r="AW164" s="51" t="s">
        <v>605</v>
      </c>
      <c r="AX164" s="51" t="s">
        <v>522</v>
      </c>
      <c r="AY164" s="51" t="s">
        <v>522</v>
      </c>
      <c r="AZ164" s="51" t="s">
        <v>522</v>
      </c>
      <c r="BB164" s="51" t="s">
        <v>897</v>
      </c>
    </row>
    <row r="165" spans="1:54" x14ac:dyDescent="0.25">
      <c r="A165" s="52" t="s">
        <v>891</v>
      </c>
      <c r="B165" s="52" t="s">
        <v>1000</v>
      </c>
      <c r="C165" s="52" t="s">
        <v>481</v>
      </c>
      <c r="D165" s="52" t="s">
        <v>479</v>
      </c>
      <c r="E165" s="52" t="s">
        <v>482</v>
      </c>
      <c r="F165" s="51" t="s">
        <v>1001</v>
      </c>
      <c r="G165" s="51" t="s">
        <v>1002</v>
      </c>
      <c r="H165" s="52" t="s">
        <v>503</v>
      </c>
      <c r="I165" s="52" t="s">
        <v>605</v>
      </c>
      <c r="J165" s="52" t="s">
        <v>611</v>
      </c>
      <c r="K165" s="52" t="s">
        <v>605</v>
      </c>
      <c r="L165" s="52" t="s">
        <v>605</v>
      </c>
      <c r="M165" s="53" t="s">
        <v>925</v>
      </c>
      <c r="N165" s="52" t="s">
        <v>605</v>
      </c>
      <c r="O165" s="52" t="s">
        <v>894</v>
      </c>
      <c r="Q165" s="52" t="s">
        <v>522</v>
      </c>
      <c r="T165" s="51" t="s">
        <v>605</v>
      </c>
      <c r="U165" s="51" t="s">
        <v>522</v>
      </c>
      <c r="V165" s="51" t="s">
        <v>605</v>
      </c>
      <c r="W165" s="51" t="s">
        <v>605</v>
      </c>
      <c r="Y165" s="53" t="s">
        <v>614</v>
      </c>
      <c r="Z165" s="52" t="s">
        <v>611</v>
      </c>
      <c r="AA165" s="51" t="s">
        <v>611</v>
      </c>
      <c r="AB165" s="51" t="s">
        <v>605</v>
      </c>
      <c r="AC165" s="51" t="s">
        <v>605</v>
      </c>
      <c r="AD165" s="51" t="s">
        <v>605</v>
      </c>
      <c r="AE165" s="51" t="s">
        <v>605</v>
      </c>
      <c r="AF165" s="51" t="s">
        <v>611</v>
      </c>
      <c r="AG165" s="51" t="s">
        <v>510</v>
      </c>
      <c r="AI165" s="51" t="s">
        <v>611</v>
      </c>
      <c r="AJ165" s="51" t="s">
        <v>605</v>
      </c>
      <c r="AK165" s="51" t="s">
        <v>605</v>
      </c>
      <c r="AL165" s="51" t="s">
        <v>119</v>
      </c>
      <c r="AM165" s="51" t="s">
        <v>611</v>
      </c>
      <c r="AN165" s="51" t="s">
        <v>605</v>
      </c>
      <c r="AO165" s="51" t="s">
        <v>615</v>
      </c>
      <c r="AP165" s="51" t="s">
        <v>504</v>
      </c>
      <c r="AQ165" s="51" t="s">
        <v>605</v>
      </c>
      <c r="AT165" s="158" t="s">
        <v>605</v>
      </c>
      <c r="AU165" s="51" t="s">
        <v>605</v>
      </c>
      <c r="AW165" s="51" t="s">
        <v>605</v>
      </c>
      <c r="AX165" s="51" t="s">
        <v>522</v>
      </c>
      <c r="AY165" s="51" t="s">
        <v>522</v>
      </c>
      <c r="AZ165" s="51" t="s">
        <v>522</v>
      </c>
      <c r="BB165" s="51" t="s">
        <v>897</v>
      </c>
    </row>
    <row r="166" spans="1:54" x14ac:dyDescent="0.25">
      <c r="A166" s="52" t="s">
        <v>891</v>
      </c>
      <c r="B166" s="52" t="s">
        <v>1003</v>
      </c>
      <c r="C166" s="52" t="s">
        <v>481</v>
      </c>
      <c r="D166" s="52" t="s">
        <v>479</v>
      </c>
      <c r="E166" s="52" t="s">
        <v>484</v>
      </c>
      <c r="F166" s="51" t="s">
        <v>1004</v>
      </c>
      <c r="G166" s="51" t="s">
        <v>1005</v>
      </c>
      <c r="H166" s="52" t="s">
        <v>503</v>
      </c>
      <c r="I166" s="52" t="s">
        <v>605</v>
      </c>
      <c r="J166" s="52" t="s">
        <v>611</v>
      </c>
      <c r="K166" s="52" t="s">
        <v>605</v>
      </c>
      <c r="L166" s="52" t="s">
        <v>605</v>
      </c>
      <c r="M166" s="53" t="s">
        <v>925</v>
      </c>
      <c r="N166" s="52" t="s">
        <v>605</v>
      </c>
      <c r="O166" s="52" t="s">
        <v>894</v>
      </c>
      <c r="Q166" s="52" t="s">
        <v>522</v>
      </c>
      <c r="T166" s="51" t="s">
        <v>605</v>
      </c>
      <c r="U166" s="51" t="s">
        <v>522</v>
      </c>
      <c r="V166" s="51" t="s">
        <v>605</v>
      </c>
      <c r="W166" s="51" t="s">
        <v>605</v>
      </c>
      <c r="Y166" s="53" t="s">
        <v>614</v>
      </c>
      <c r="Z166" s="52" t="s">
        <v>611</v>
      </c>
      <c r="AA166" s="51" t="s">
        <v>611</v>
      </c>
      <c r="AB166" s="51" t="s">
        <v>605</v>
      </c>
      <c r="AC166" s="51" t="s">
        <v>605</v>
      </c>
      <c r="AD166" s="51" t="s">
        <v>605</v>
      </c>
      <c r="AE166" s="51" t="s">
        <v>605</v>
      </c>
      <c r="AF166" s="51" t="s">
        <v>611</v>
      </c>
      <c r="AG166" s="51" t="s">
        <v>510</v>
      </c>
      <c r="AI166" s="51" t="s">
        <v>611</v>
      </c>
      <c r="AJ166" s="51" t="s">
        <v>605</v>
      </c>
      <c r="AK166" s="51" t="s">
        <v>605</v>
      </c>
      <c r="AL166" s="51" t="s">
        <v>119</v>
      </c>
      <c r="AM166" s="51" t="s">
        <v>611</v>
      </c>
      <c r="AN166" s="51" t="s">
        <v>605</v>
      </c>
      <c r="AO166" s="51" t="s">
        <v>615</v>
      </c>
      <c r="AP166" s="51" t="s">
        <v>504</v>
      </c>
      <c r="AQ166" s="51" t="s">
        <v>605</v>
      </c>
      <c r="AT166" s="158" t="s">
        <v>605</v>
      </c>
      <c r="AU166" s="51" t="s">
        <v>605</v>
      </c>
      <c r="AW166" s="51" t="s">
        <v>605</v>
      </c>
      <c r="AX166" s="51" t="s">
        <v>522</v>
      </c>
      <c r="AY166" s="51" t="s">
        <v>522</v>
      </c>
      <c r="AZ166" s="51" t="s">
        <v>522</v>
      </c>
      <c r="BB166" s="51" t="s">
        <v>897</v>
      </c>
    </row>
    <row r="167" spans="1:54" x14ac:dyDescent="0.25">
      <c r="A167" s="52" t="s">
        <v>891</v>
      </c>
      <c r="B167" s="52" t="s">
        <v>382</v>
      </c>
      <c r="C167" s="52" t="s">
        <v>481</v>
      </c>
      <c r="D167" s="52" t="s">
        <v>479</v>
      </c>
      <c r="E167" s="52" t="s">
        <v>485</v>
      </c>
      <c r="F167" s="51" t="s">
        <v>435</v>
      </c>
      <c r="G167" s="51" t="s">
        <v>161</v>
      </c>
      <c r="H167" s="52" t="s">
        <v>504</v>
      </c>
      <c r="I167" s="52" t="s">
        <v>605</v>
      </c>
      <c r="J167" s="52" t="s">
        <v>611</v>
      </c>
      <c r="K167" s="52" t="s">
        <v>605</v>
      </c>
      <c r="L167" s="52" t="s">
        <v>605</v>
      </c>
      <c r="M167" s="53" t="s">
        <v>925</v>
      </c>
      <c r="N167" s="52" t="s">
        <v>605</v>
      </c>
      <c r="O167" s="52" t="s">
        <v>894</v>
      </c>
      <c r="Q167" s="52" t="s">
        <v>522</v>
      </c>
      <c r="T167" s="51" t="s">
        <v>605</v>
      </c>
      <c r="U167" s="51" t="s">
        <v>522</v>
      </c>
      <c r="V167" s="51" t="s">
        <v>605</v>
      </c>
      <c r="W167" s="51" t="s">
        <v>605</v>
      </c>
      <c r="Y167" s="53" t="s">
        <v>614</v>
      </c>
      <c r="Z167" s="52" t="s">
        <v>611</v>
      </c>
      <c r="AA167" s="51" t="s">
        <v>611</v>
      </c>
      <c r="AB167" s="51" t="s">
        <v>605</v>
      </c>
      <c r="AC167" s="51" t="s">
        <v>605</v>
      </c>
      <c r="AD167" s="51" t="s">
        <v>605</v>
      </c>
      <c r="AE167" s="51" t="s">
        <v>605</v>
      </c>
      <c r="AF167" s="51" t="s">
        <v>611</v>
      </c>
      <c r="AG167" s="51" t="s">
        <v>510</v>
      </c>
      <c r="AI167" s="51" t="s">
        <v>611</v>
      </c>
      <c r="AJ167" s="51" t="s">
        <v>605</v>
      </c>
      <c r="AK167" s="51" t="s">
        <v>605</v>
      </c>
      <c r="AL167" s="51" t="s">
        <v>119</v>
      </c>
      <c r="AM167" s="51" t="s">
        <v>611</v>
      </c>
      <c r="AN167" s="51" t="s">
        <v>605</v>
      </c>
      <c r="AO167" s="51" t="s">
        <v>615</v>
      </c>
      <c r="AP167" s="51" t="s">
        <v>504</v>
      </c>
      <c r="AQ167" s="51" t="s">
        <v>605</v>
      </c>
      <c r="AT167" s="158" t="s">
        <v>605</v>
      </c>
      <c r="AU167" s="51" t="s">
        <v>605</v>
      </c>
      <c r="AW167" s="51" t="s">
        <v>605</v>
      </c>
      <c r="AX167" s="51" t="s">
        <v>522</v>
      </c>
      <c r="AY167" s="51" t="s">
        <v>522</v>
      </c>
      <c r="AZ167" s="51" t="s">
        <v>522</v>
      </c>
      <c r="BA167" s="51" t="s">
        <v>900</v>
      </c>
      <c r="BB167" s="51" t="s">
        <v>897</v>
      </c>
    </row>
    <row r="168" spans="1:54" x14ac:dyDescent="0.25">
      <c r="A168" s="52" t="s">
        <v>891</v>
      </c>
      <c r="B168" s="52" t="s">
        <v>1006</v>
      </c>
      <c r="C168" s="52" t="s">
        <v>481</v>
      </c>
      <c r="D168" s="52" t="s">
        <v>479</v>
      </c>
      <c r="E168" s="52" t="s">
        <v>727</v>
      </c>
      <c r="F168" s="51" t="s">
        <v>1007</v>
      </c>
      <c r="G168" s="51" t="s">
        <v>1008</v>
      </c>
      <c r="H168" s="52" t="s">
        <v>503</v>
      </c>
      <c r="I168" s="52" t="s">
        <v>605</v>
      </c>
      <c r="J168" s="52" t="s">
        <v>611</v>
      </c>
      <c r="K168" s="52" t="s">
        <v>605</v>
      </c>
      <c r="L168" s="52" t="s">
        <v>605</v>
      </c>
      <c r="M168" s="53" t="s">
        <v>925</v>
      </c>
      <c r="N168" s="52" t="s">
        <v>605</v>
      </c>
      <c r="O168" s="52" t="s">
        <v>894</v>
      </c>
      <c r="Q168" s="52" t="s">
        <v>522</v>
      </c>
      <c r="T168" s="51" t="s">
        <v>605</v>
      </c>
      <c r="U168" s="51" t="s">
        <v>522</v>
      </c>
      <c r="V168" s="51" t="s">
        <v>605</v>
      </c>
      <c r="W168" s="51" t="s">
        <v>605</v>
      </c>
      <c r="Y168" s="53" t="s">
        <v>614</v>
      </c>
      <c r="Z168" s="52" t="s">
        <v>611</v>
      </c>
      <c r="AA168" s="51" t="s">
        <v>611</v>
      </c>
      <c r="AB168" s="51" t="s">
        <v>605</v>
      </c>
      <c r="AC168" s="51" t="s">
        <v>605</v>
      </c>
      <c r="AD168" s="51" t="s">
        <v>605</v>
      </c>
      <c r="AE168" s="51" t="s">
        <v>605</v>
      </c>
      <c r="AF168" s="51" t="s">
        <v>611</v>
      </c>
      <c r="AG168" s="51" t="s">
        <v>510</v>
      </c>
      <c r="AI168" s="51" t="s">
        <v>611</v>
      </c>
      <c r="AJ168" s="51" t="s">
        <v>605</v>
      </c>
      <c r="AK168" s="51" t="s">
        <v>605</v>
      </c>
      <c r="AL168" s="51" t="s">
        <v>119</v>
      </c>
      <c r="AM168" s="51" t="s">
        <v>611</v>
      </c>
      <c r="AN168" s="51" t="s">
        <v>605</v>
      </c>
      <c r="AO168" s="51" t="s">
        <v>615</v>
      </c>
      <c r="AP168" s="51" t="s">
        <v>504</v>
      </c>
      <c r="AQ168" s="51" t="s">
        <v>605</v>
      </c>
      <c r="AT168" s="158" t="s">
        <v>605</v>
      </c>
      <c r="AU168" s="51" t="s">
        <v>605</v>
      </c>
      <c r="AW168" s="51" t="s">
        <v>605</v>
      </c>
      <c r="AX168" s="51" t="s">
        <v>522</v>
      </c>
      <c r="AY168" s="51" t="s">
        <v>522</v>
      </c>
      <c r="AZ168" s="51" t="s">
        <v>522</v>
      </c>
      <c r="BB168" s="51" t="s">
        <v>897</v>
      </c>
    </row>
    <row r="169" spans="1:54" x14ac:dyDescent="0.25">
      <c r="A169" s="52" t="s">
        <v>891</v>
      </c>
      <c r="B169" s="52" t="s">
        <v>411</v>
      </c>
      <c r="C169" s="52" t="s">
        <v>481</v>
      </c>
      <c r="D169" s="52" t="s">
        <v>479</v>
      </c>
      <c r="E169" s="52" t="s">
        <v>496</v>
      </c>
      <c r="F169" s="51" t="s">
        <v>458</v>
      </c>
      <c r="G169" s="51" t="s">
        <v>184</v>
      </c>
      <c r="H169" s="52" t="s">
        <v>503</v>
      </c>
      <c r="I169" s="52" t="s">
        <v>605</v>
      </c>
      <c r="J169" s="52" t="s">
        <v>611</v>
      </c>
      <c r="K169" s="52" t="s">
        <v>605</v>
      </c>
      <c r="L169" s="52" t="s">
        <v>605</v>
      </c>
      <c r="M169" s="53" t="s">
        <v>893</v>
      </c>
      <c r="N169" s="52" t="s">
        <v>605</v>
      </c>
      <c r="O169" s="52" t="s">
        <v>894</v>
      </c>
      <c r="Q169" s="52" t="s">
        <v>522</v>
      </c>
      <c r="R169" s="51" t="s">
        <v>895</v>
      </c>
      <c r="T169" s="51" t="s">
        <v>605</v>
      </c>
      <c r="U169" s="51" t="s">
        <v>522</v>
      </c>
      <c r="V169" s="51" t="s">
        <v>611</v>
      </c>
      <c r="W169" s="51" t="s">
        <v>605</v>
      </c>
      <c r="Y169" s="53" t="s">
        <v>614</v>
      </c>
      <c r="Z169" s="52" t="s">
        <v>611</v>
      </c>
      <c r="AA169" s="51" t="s">
        <v>611</v>
      </c>
      <c r="AB169" s="51" t="s">
        <v>605</v>
      </c>
      <c r="AC169" s="51" t="s">
        <v>605</v>
      </c>
      <c r="AD169" s="51" t="s">
        <v>605</v>
      </c>
      <c r="AE169" s="51" t="s">
        <v>605</v>
      </c>
      <c r="AF169" s="51" t="s">
        <v>611</v>
      </c>
      <c r="AG169" s="51" t="s">
        <v>510</v>
      </c>
      <c r="AI169" s="51" t="s">
        <v>611</v>
      </c>
      <c r="AJ169" s="51" t="s">
        <v>605</v>
      </c>
      <c r="AK169" s="51" t="s">
        <v>605</v>
      </c>
      <c r="AL169" s="51" t="s">
        <v>119</v>
      </c>
      <c r="AM169" s="51" t="s">
        <v>611</v>
      </c>
      <c r="AN169" s="51" t="s">
        <v>605</v>
      </c>
      <c r="AO169" s="51" t="s">
        <v>615</v>
      </c>
      <c r="AP169" s="51" t="s">
        <v>504</v>
      </c>
      <c r="AQ169" s="51" t="s">
        <v>605</v>
      </c>
      <c r="AT169" s="158" t="s">
        <v>605</v>
      </c>
      <c r="AU169" s="51" t="s">
        <v>605</v>
      </c>
      <c r="AW169" s="51" t="s">
        <v>605</v>
      </c>
      <c r="AX169" s="51" t="s">
        <v>522</v>
      </c>
      <c r="AY169" s="51" t="s">
        <v>522</v>
      </c>
      <c r="AZ169" s="51" t="s">
        <v>522</v>
      </c>
      <c r="BA169" s="51" t="s">
        <v>896</v>
      </c>
      <c r="BB169" s="51" t="s">
        <v>897</v>
      </c>
    </row>
    <row r="170" spans="1:54" x14ac:dyDescent="0.25">
      <c r="A170" s="52" t="s">
        <v>891</v>
      </c>
      <c r="B170" s="52" t="s">
        <v>419</v>
      </c>
      <c r="C170" s="52" t="s">
        <v>481</v>
      </c>
      <c r="D170" s="52" t="s">
        <v>479</v>
      </c>
      <c r="E170" s="52" t="s">
        <v>497</v>
      </c>
      <c r="F170" s="51" t="s">
        <v>466</v>
      </c>
      <c r="G170" s="51" t="s">
        <v>192</v>
      </c>
      <c r="H170" s="52" t="s">
        <v>503</v>
      </c>
      <c r="I170" s="52" t="s">
        <v>605</v>
      </c>
      <c r="J170" s="52" t="s">
        <v>611</v>
      </c>
      <c r="K170" s="52" t="s">
        <v>605</v>
      </c>
      <c r="L170" s="52" t="s">
        <v>605</v>
      </c>
      <c r="M170" s="53" t="s">
        <v>893</v>
      </c>
      <c r="N170" s="52" t="s">
        <v>605</v>
      </c>
      <c r="O170" s="52" t="s">
        <v>894</v>
      </c>
      <c r="Q170" s="52" t="s">
        <v>522</v>
      </c>
      <c r="R170" s="51" t="s">
        <v>895</v>
      </c>
      <c r="T170" s="51" t="s">
        <v>605</v>
      </c>
      <c r="U170" s="51" t="s">
        <v>522</v>
      </c>
      <c r="V170" s="51" t="s">
        <v>611</v>
      </c>
      <c r="W170" s="51" t="s">
        <v>605</v>
      </c>
      <c r="Y170" s="53" t="s">
        <v>614</v>
      </c>
      <c r="Z170" s="52" t="s">
        <v>611</v>
      </c>
      <c r="AA170" s="51" t="s">
        <v>611</v>
      </c>
      <c r="AB170" s="51" t="s">
        <v>605</v>
      </c>
      <c r="AC170" s="51" t="s">
        <v>605</v>
      </c>
      <c r="AD170" s="51" t="s">
        <v>605</v>
      </c>
      <c r="AE170" s="51" t="s">
        <v>605</v>
      </c>
      <c r="AF170" s="51" t="s">
        <v>611</v>
      </c>
      <c r="AG170" s="51" t="s">
        <v>510</v>
      </c>
      <c r="AI170" s="51" t="s">
        <v>611</v>
      </c>
      <c r="AJ170" s="51" t="s">
        <v>605</v>
      </c>
      <c r="AK170" s="51" t="s">
        <v>605</v>
      </c>
      <c r="AL170" s="51" t="s">
        <v>119</v>
      </c>
      <c r="AM170" s="51" t="s">
        <v>611</v>
      </c>
      <c r="AN170" s="51" t="s">
        <v>605</v>
      </c>
      <c r="AO170" s="51" t="s">
        <v>615</v>
      </c>
      <c r="AP170" s="51" t="s">
        <v>504</v>
      </c>
      <c r="AQ170" s="51" t="s">
        <v>605</v>
      </c>
      <c r="AT170" s="158" t="s">
        <v>605</v>
      </c>
      <c r="AU170" s="51" t="s">
        <v>605</v>
      </c>
      <c r="AW170" s="51" t="s">
        <v>605</v>
      </c>
      <c r="AX170" s="51" t="s">
        <v>522</v>
      </c>
      <c r="AY170" s="51" t="s">
        <v>522</v>
      </c>
      <c r="AZ170" s="51" t="s">
        <v>522</v>
      </c>
      <c r="BA170" s="51" t="s">
        <v>910</v>
      </c>
      <c r="BB170" s="51" t="s">
        <v>897</v>
      </c>
    </row>
    <row r="171" spans="1:54" x14ac:dyDescent="0.25">
      <c r="A171" s="52" t="s">
        <v>891</v>
      </c>
      <c r="B171" s="52" t="s">
        <v>428</v>
      </c>
      <c r="C171" s="52" t="s">
        <v>500</v>
      </c>
      <c r="D171" s="52" t="s">
        <v>479</v>
      </c>
      <c r="E171" s="52" t="s">
        <v>498</v>
      </c>
      <c r="F171" s="51" t="s">
        <v>475</v>
      </c>
      <c r="G171" s="51" t="s">
        <v>201</v>
      </c>
      <c r="H171" s="52" t="s">
        <v>503</v>
      </c>
      <c r="I171" s="52" t="s">
        <v>605</v>
      </c>
      <c r="J171" s="52" t="s">
        <v>611</v>
      </c>
      <c r="K171" s="52" t="s">
        <v>605</v>
      </c>
      <c r="L171" s="52" t="s">
        <v>605</v>
      </c>
      <c r="M171" s="53" t="s">
        <v>893</v>
      </c>
      <c r="N171" s="52" t="s">
        <v>605</v>
      </c>
      <c r="O171" s="52" t="s">
        <v>612</v>
      </c>
      <c r="Q171" s="52" t="s">
        <v>522</v>
      </c>
      <c r="R171" s="51" t="s">
        <v>895</v>
      </c>
      <c r="T171" s="51" t="s">
        <v>605</v>
      </c>
      <c r="U171" s="51" t="s">
        <v>522</v>
      </c>
      <c r="V171" s="51" t="s">
        <v>611</v>
      </c>
      <c r="W171" s="51" t="s">
        <v>605</v>
      </c>
      <c r="Y171" s="53" t="s">
        <v>614</v>
      </c>
      <c r="Z171" s="52" t="s">
        <v>611</v>
      </c>
      <c r="AA171" s="51" t="s">
        <v>611</v>
      </c>
      <c r="AB171" s="51" t="s">
        <v>605</v>
      </c>
      <c r="AC171" s="51" t="s">
        <v>605</v>
      </c>
      <c r="AD171" s="51" t="s">
        <v>605</v>
      </c>
      <c r="AE171" s="51" t="s">
        <v>605</v>
      </c>
      <c r="AF171" s="51" t="s">
        <v>611</v>
      </c>
      <c r="AG171" s="51" t="s">
        <v>510</v>
      </c>
      <c r="AI171" s="51" t="s">
        <v>611</v>
      </c>
      <c r="AJ171" s="51" t="s">
        <v>605</v>
      </c>
      <c r="AK171" s="51" t="s">
        <v>605</v>
      </c>
      <c r="AL171" s="51" t="s">
        <v>119</v>
      </c>
      <c r="AM171" s="51" t="s">
        <v>611</v>
      </c>
      <c r="AN171" s="51" t="s">
        <v>605</v>
      </c>
      <c r="AO171" s="51" t="s">
        <v>615</v>
      </c>
      <c r="AP171" s="51" t="s">
        <v>504</v>
      </c>
      <c r="AQ171" s="51" t="s">
        <v>605</v>
      </c>
      <c r="AT171" s="158" t="s">
        <v>605</v>
      </c>
      <c r="AU171" s="51" t="s">
        <v>605</v>
      </c>
      <c r="AW171" s="51" t="s">
        <v>605</v>
      </c>
      <c r="AX171" s="51" t="s">
        <v>522</v>
      </c>
      <c r="AY171" s="51" t="s">
        <v>522</v>
      </c>
      <c r="AZ171" s="51" t="s">
        <v>522</v>
      </c>
      <c r="BA171" s="51" t="s">
        <v>896</v>
      </c>
      <c r="BB171" s="51" t="s">
        <v>897</v>
      </c>
    </row>
    <row r="172" spans="1:54" x14ac:dyDescent="0.25">
      <c r="A172" s="52" t="s">
        <v>891</v>
      </c>
      <c r="B172" s="52" t="s">
        <v>1009</v>
      </c>
      <c r="C172" s="52" t="s">
        <v>652</v>
      </c>
      <c r="D172" s="52" t="s">
        <v>479</v>
      </c>
      <c r="E172" s="52" t="s">
        <v>653</v>
      </c>
      <c r="F172" s="51" t="s">
        <v>1010</v>
      </c>
      <c r="G172" s="51" t="s">
        <v>1010</v>
      </c>
      <c r="H172" s="52" t="s">
        <v>127</v>
      </c>
      <c r="I172" s="52" t="s">
        <v>605</v>
      </c>
      <c r="J172" s="52" t="s">
        <v>605</v>
      </c>
      <c r="K172" s="52" t="s">
        <v>605</v>
      </c>
      <c r="L172" s="52" t="s">
        <v>605</v>
      </c>
      <c r="N172" s="52" t="s">
        <v>605</v>
      </c>
      <c r="O172" s="52" t="s">
        <v>612</v>
      </c>
      <c r="Q172" s="52" t="s">
        <v>522</v>
      </c>
      <c r="T172" s="51" t="s">
        <v>605</v>
      </c>
      <c r="U172" s="51" t="s">
        <v>613</v>
      </c>
      <c r="V172" s="51" t="s">
        <v>605</v>
      </c>
      <c r="W172" s="51" t="s">
        <v>605</v>
      </c>
      <c r="X172" s="51" t="s">
        <v>935</v>
      </c>
      <c r="Y172" s="53" t="s">
        <v>614</v>
      </c>
      <c r="Z172" s="52" t="s">
        <v>611</v>
      </c>
      <c r="AA172" s="51" t="s">
        <v>605</v>
      </c>
      <c r="AB172" s="51" t="s">
        <v>605</v>
      </c>
      <c r="AC172" s="51" t="s">
        <v>605</v>
      </c>
      <c r="AD172" s="51" t="s">
        <v>605</v>
      </c>
      <c r="AE172" s="51" t="s">
        <v>605</v>
      </c>
      <c r="AF172" s="51" t="s">
        <v>605</v>
      </c>
      <c r="AG172" s="51" t="s">
        <v>510</v>
      </c>
      <c r="AI172" s="51" t="s">
        <v>605</v>
      </c>
      <c r="AJ172" s="51" t="s">
        <v>605</v>
      </c>
      <c r="AK172" s="51" t="s">
        <v>605</v>
      </c>
      <c r="AL172" s="51" t="s">
        <v>119</v>
      </c>
      <c r="AM172" s="51" t="s">
        <v>611</v>
      </c>
      <c r="AN172" s="51" t="s">
        <v>605</v>
      </c>
      <c r="AO172" s="51" t="s">
        <v>615</v>
      </c>
      <c r="AP172" s="51" t="s">
        <v>504</v>
      </c>
      <c r="AQ172" s="51" t="s">
        <v>605</v>
      </c>
      <c r="AT172" s="158" t="s">
        <v>605</v>
      </c>
      <c r="AU172" s="51" t="s">
        <v>605</v>
      </c>
      <c r="AW172" s="51" t="s">
        <v>605</v>
      </c>
      <c r="AX172" s="51" t="s">
        <v>522</v>
      </c>
      <c r="AY172" s="51" t="s">
        <v>522</v>
      </c>
      <c r="AZ172" s="51" t="s">
        <v>522</v>
      </c>
      <c r="BB172" s="51" t="s">
        <v>897</v>
      </c>
    </row>
    <row r="173" spans="1:54" x14ac:dyDescent="0.25">
      <c r="A173" s="52" t="s">
        <v>891</v>
      </c>
      <c r="B173" s="52" t="s">
        <v>384</v>
      </c>
      <c r="C173" s="52" t="s">
        <v>488</v>
      </c>
      <c r="D173" s="52" t="s">
        <v>479</v>
      </c>
      <c r="E173" s="52" t="s">
        <v>487</v>
      </c>
      <c r="F173" s="51" t="s">
        <v>1011</v>
      </c>
      <c r="G173" s="51" t="s">
        <v>1012</v>
      </c>
      <c r="H173" s="52" t="s">
        <v>119</v>
      </c>
      <c r="I173" s="52" t="s">
        <v>605</v>
      </c>
      <c r="J173" s="52" t="s">
        <v>605</v>
      </c>
      <c r="K173" s="52" t="s">
        <v>605</v>
      </c>
      <c r="L173" s="52" t="s">
        <v>605</v>
      </c>
      <c r="M173" s="53" t="s">
        <v>893</v>
      </c>
      <c r="N173" s="52" t="s">
        <v>605</v>
      </c>
      <c r="O173" s="52" t="s">
        <v>894</v>
      </c>
      <c r="Q173" s="52" t="s">
        <v>522</v>
      </c>
      <c r="R173" s="51" t="s">
        <v>895</v>
      </c>
      <c r="T173" s="51" t="s">
        <v>605</v>
      </c>
      <c r="U173" s="51" t="s">
        <v>522</v>
      </c>
      <c r="V173" s="51" t="s">
        <v>605</v>
      </c>
      <c r="W173" s="51" t="s">
        <v>605</v>
      </c>
      <c r="X173" s="51" t="s">
        <v>939</v>
      </c>
      <c r="Y173" s="53" t="s">
        <v>614</v>
      </c>
      <c r="Z173" s="52" t="s">
        <v>611</v>
      </c>
      <c r="AA173" s="51" t="s">
        <v>611</v>
      </c>
      <c r="AB173" s="51" t="s">
        <v>605</v>
      </c>
      <c r="AC173" s="51" t="s">
        <v>605</v>
      </c>
      <c r="AD173" s="51" t="s">
        <v>605</v>
      </c>
      <c r="AE173" s="51" t="s">
        <v>605</v>
      </c>
      <c r="AF173" s="51" t="s">
        <v>611</v>
      </c>
      <c r="AG173" s="51" t="s">
        <v>510</v>
      </c>
      <c r="AI173" s="51" t="s">
        <v>611</v>
      </c>
      <c r="AJ173" s="51" t="s">
        <v>605</v>
      </c>
      <c r="AK173" s="51" t="s">
        <v>605</v>
      </c>
      <c r="AL173" s="51" t="s">
        <v>119</v>
      </c>
      <c r="AM173" s="51" t="s">
        <v>611</v>
      </c>
      <c r="AN173" s="51" t="s">
        <v>605</v>
      </c>
      <c r="AO173" s="51" t="s">
        <v>615</v>
      </c>
      <c r="AP173" s="51" t="s">
        <v>504</v>
      </c>
      <c r="AQ173" s="51" t="s">
        <v>605</v>
      </c>
      <c r="AT173" s="158" t="s">
        <v>605</v>
      </c>
      <c r="AU173" s="51" t="s">
        <v>605</v>
      </c>
      <c r="AW173" s="51" t="s">
        <v>605</v>
      </c>
      <c r="AX173" s="51" t="s">
        <v>522</v>
      </c>
      <c r="AY173" s="51" t="s">
        <v>522</v>
      </c>
      <c r="AZ173" s="51" t="s">
        <v>522</v>
      </c>
      <c r="BB173" s="51" t="s">
        <v>897</v>
      </c>
    </row>
    <row r="174" spans="1:54" x14ac:dyDescent="0.25">
      <c r="A174" s="52" t="s">
        <v>891</v>
      </c>
      <c r="B174" s="52" t="s">
        <v>1013</v>
      </c>
      <c r="C174" s="52" t="s">
        <v>488</v>
      </c>
      <c r="D174" s="52" t="s">
        <v>479</v>
      </c>
      <c r="E174" s="52" t="s">
        <v>490</v>
      </c>
      <c r="F174" s="51" t="s">
        <v>1014</v>
      </c>
      <c r="G174" s="51" t="s">
        <v>1015</v>
      </c>
      <c r="H174" s="52" t="s">
        <v>119</v>
      </c>
      <c r="I174" s="52" t="s">
        <v>605</v>
      </c>
      <c r="J174" s="52" t="s">
        <v>605</v>
      </c>
      <c r="K174" s="52" t="s">
        <v>605</v>
      </c>
      <c r="L174" s="52" t="s">
        <v>605</v>
      </c>
      <c r="M174" s="53" t="s">
        <v>893</v>
      </c>
      <c r="N174" s="52" t="s">
        <v>605</v>
      </c>
      <c r="O174" s="52" t="s">
        <v>894</v>
      </c>
      <c r="Q174" s="52" t="s">
        <v>522</v>
      </c>
      <c r="R174" s="51" t="s">
        <v>895</v>
      </c>
      <c r="T174" s="51" t="s">
        <v>605</v>
      </c>
      <c r="U174" s="51" t="s">
        <v>522</v>
      </c>
      <c r="V174" s="51" t="s">
        <v>605</v>
      </c>
      <c r="W174" s="51" t="s">
        <v>605</v>
      </c>
      <c r="X174" s="51" t="s">
        <v>940</v>
      </c>
      <c r="Y174" s="53" t="s">
        <v>614</v>
      </c>
      <c r="Z174" s="52" t="s">
        <v>611</v>
      </c>
      <c r="AA174" s="51" t="s">
        <v>611</v>
      </c>
      <c r="AB174" s="51" t="s">
        <v>605</v>
      </c>
      <c r="AC174" s="51" t="s">
        <v>605</v>
      </c>
      <c r="AD174" s="51" t="s">
        <v>605</v>
      </c>
      <c r="AE174" s="51" t="s">
        <v>605</v>
      </c>
      <c r="AF174" s="51" t="s">
        <v>611</v>
      </c>
      <c r="AG174" s="51" t="s">
        <v>510</v>
      </c>
      <c r="AI174" s="51" t="s">
        <v>611</v>
      </c>
      <c r="AJ174" s="51" t="s">
        <v>605</v>
      </c>
      <c r="AK174" s="51" t="s">
        <v>605</v>
      </c>
      <c r="AL174" s="51" t="s">
        <v>119</v>
      </c>
      <c r="AM174" s="51" t="s">
        <v>611</v>
      </c>
      <c r="AN174" s="51" t="s">
        <v>605</v>
      </c>
      <c r="AO174" s="51" t="s">
        <v>615</v>
      </c>
      <c r="AP174" s="51" t="s">
        <v>504</v>
      </c>
      <c r="AQ174" s="51" t="s">
        <v>605</v>
      </c>
      <c r="AT174" s="158" t="s">
        <v>605</v>
      </c>
      <c r="AU174" s="51" t="s">
        <v>605</v>
      </c>
      <c r="AW174" s="51" t="s">
        <v>605</v>
      </c>
      <c r="AX174" s="51" t="s">
        <v>522</v>
      </c>
      <c r="AY174" s="51" t="s">
        <v>522</v>
      </c>
      <c r="AZ174" s="51" t="s">
        <v>522</v>
      </c>
      <c r="BB174" s="51" t="s">
        <v>897</v>
      </c>
    </row>
    <row r="175" spans="1:54" x14ac:dyDescent="0.25">
      <c r="A175" s="52" t="s">
        <v>891</v>
      </c>
      <c r="B175" s="52" t="s">
        <v>393</v>
      </c>
      <c r="C175" s="52" t="s">
        <v>488</v>
      </c>
      <c r="D175" s="52" t="s">
        <v>479</v>
      </c>
      <c r="E175" s="52" t="s">
        <v>491</v>
      </c>
      <c r="F175" s="51" t="s">
        <v>1016</v>
      </c>
      <c r="G175" s="51" t="s">
        <v>1017</v>
      </c>
      <c r="H175" s="52" t="s">
        <v>119</v>
      </c>
      <c r="I175" s="52" t="s">
        <v>605</v>
      </c>
      <c r="J175" s="52" t="s">
        <v>605</v>
      </c>
      <c r="K175" s="52" t="s">
        <v>605</v>
      </c>
      <c r="L175" s="52" t="s">
        <v>605</v>
      </c>
      <c r="M175" s="53" t="s">
        <v>893</v>
      </c>
      <c r="N175" s="52" t="s">
        <v>605</v>
      </c>
      <c r="O175" s="52" t="s">
        <v>894</v>
      </c>
      <c r="Q175" s="52" t="s">
        <v>522</v>
      </c>
      <c r="R175" s="51" t="s">
        <v>895</v>
      </c>
      <c r="T175" s="51" t="s">
        <v>605</v>
      </c>
      <c r="U175" s="51" t="s">
        <v>522</v>
      </c>
      <c r="V175" s="51" t="s">
        <v>605</v>
      </c>
      <c r="W175" s="51" t="s">
        <v>605</v>
      </c>
      <c r="X175" s="51" t="s">
        <v>943</v>
      </c>
      <c r="Y175" s="53" t="s">
        <v>614</v>
      </c>
      <c r="Z175" s="52" t="s">
        <v>611</v>
      </c>
      <c r="AA175" s="51" t="s">
        <v>611</v>
      </c>
      <c r="AB175" s="51" t="s">
        <v>605</v>
      </c>
      <c r="AC175" s="51" t="s">
        <v>605</v>
      </c>
      <c r="AD175" s="51" t="s">
        <v>605</v>
      </c>
      <c r="AE175" s="51" t="s">
        <v>605</v>
      </c>
      <c r="AF175" s="51" t="s">
        <v>611</v>
      </c>
      <c r="AG175" s="51" t="s">
        <v>510</v>
      </c>
      <c r="AI175" s="51" t="s">
        <v>611</v>
      </c>
      <c r="AJ175" s="51" t="s">
        <v>605</v>
      </c>
      <c r="AK175" s="51" t="s">
        <v>605</v>
      </c>
      <c r="AL175" s="51" t="s">
        <v>119</v>
      </c>
      <c r="AM175" s="51" t="s">
        <v>611</v>
      </c>
      <c r="AN175" s="51" t="s">
        <v>605</v>
      </c>
      <c r="AO175" s="51" t="s">
        <v>615</v>
      </c>
      <c r="AP175" s="51" t="s">
        <v>504</v>
      </c>
      <c r="AQ175" s="51" t="s">
        <v>605</v>
      </c>
      <c r="AT175" s="158" t="s">
        <v>605</v>
      </c>
      <c r="AU175" s="51" t="s">
        <v>605</v>
      </c>
      <c r="AW175" s="51" t="s">
        <v>605</v>
      </c>
      <c r="AX175" s="51" t="s">
        <v>522</v>
      </c>
      <c r="AY175" s="51" t="s">
        <v>522</v>
      </c>
      <c r="AZ175" s="51" t="s">
        <v>522</v>
      </c>
      <c r="BB175" s="51" t="s">
        <v>897</v>
      </c>
    </row>
    <row r="176" spans="1:54" x14ac:dyDescent="0.25">
      <c r="A176" s="52" t="s">
        <v>891</v>
      </c>
      <c r="B176" s="52" t="s">
        <v>400</v>
      </c>
      <c r="C176" s="52" t="s">
        <v>488</v>
      </c>
      <c r="D176" s="52" t="s">
        <v>479</v>
      </c>
      <c r="E176" s="52" t="s">
        <v>493</v>
      </c>
      <c r="F176" s="51" t="s">
        <v>1018</v>
      </c>
      <c r="G176" s="51" t="s">
        <v>1019</v>
      </c>
      <c r="H176" s="52" t="s">
        <v>119</v>
      </c>
      <c r="I176" s="52" t="s">
        <v>605</v>
      </c>
      <c r="J176" s="52" t="s">
        <v>605</v>
      </c>
      <c r="K176" s="52" t="s">
        <v>605</v>
      </c>
      <c r="L176" s="52" t="s">
        <v>605</v>
      </c>
      <c r="M176" s="53" t="s">
        <v>893</v>
      </c>
      <c r="N176" s="52" t="s">
        <v>605</v>
      </c>
      <c r="O176" s="52" t="s">
        <v>894</v>
      </c>
      <c r="Q176" s="52" t="s">
        <v>522</v>
      </c>
      <c r="R176" s="51" t="s">
        <v>895</v>
      </c>
      <c r="T176" s="51" t="s">
        <v>605</v>
      </c>
      <c r="U176" s="51" t="s">
        <v>522</v>
      </c>
      <c r="V176" s="51" t="s">
        <v>605</v>
      </c>
      <c r="W176" s="51" t="s">
        <v>605</v>
      </c>
      <c r="X176" s="51" t="s">
        <v>944</v>
      </c>
      <c r="Y176" s="53" t="s">
        <v>614</v>
      </c>
      <c r="Z176" s="52" t="s">
        <v>611</v>
      </c>
      <c r="AA176" s="51" t="s">
        <v>611</v>
      </c>
      <c r="AB176" s="51" t="s">
        <v>605</v>
      </c>
      <c r="AC176" s="51" t="s">
        <v>605</v>
      </c>
      <c r="AD176" s="51" t="s">
        <v>605</v>
      </c>
      <c r="AE176" s="51" t="s">
        <v>605</v>
      </c>
      <c r="AF176" s="51" t="s">
        <v>611</v>
      </c>
      <c r="AG176" s="51" t="s">
        <v>510</v>
      </c>
      <c r="AI176" s="51" t="s">
        <v>611</v>
      </c>
      <c r="AJ176" s="51" t="s">
        <v>605</v>
      </c>
      <c r="AK176" s="51" t="s">
        <v>605</v>
      </c>
      <c r="AL176" s="51" t="s">
        <v>119</v>
      </c>
      <c r="AM176" s="51" t="s">
        <v>611</v>
      </c>
      <c r="AN176" s="51" t="s">
        <v>605</v>
      </c>
      <c r="AO176" s="51" t="s">
        <v>615</v>
      </c>
      <c r="AP176" s="51" t="s">
        <v>504</v>
      </c>
      <c r="AQ176" s="51" t="s">
        <v>605</v>
      </c>
      <c r="AT176" s="158" t="s">
        <v>605</v>
      </c>
      <c r="AU176" s="51" t="s">
        <v>605</v>
      </c>
      <c r="AW176" s="51" t="s">
        <v>605</v>
      </c>
      <c r="AX176" s="51" t="s">
        <v>522</v>
      </c>
      <c r="AY176" s="51" t="s">
        <v>522</v>
      </c>
      <c r="AZ176" s="51" t="s">
        <v>522</v>
      </c>
      <c r="BB176" s="51" t="s">
        <v>897</v>
      </c>
    </row>
    <row r="177" spans="1:54" x14ac:dyDescent="0.25">
      <c r="A177" s="52" t="s">
        <v>891</v>
      </c>
      <c r="B177" s="52" t="s">
        <v>1020</v>
      </c>
      <c r="C177" s="52" t="s">
        <v>477</v>
      </c>
      <c r="D177" s="52" t="s">
        <v>479</v>
      </c>
      <c r="E177" s="52" t="s">
        <v>478</v>
      </c>
      <c r="F177" s="51" t="s">
        <v>1021</v>
      </c>
      <c r="G177" s="51" t="s">
        <v>1022</v>
      </c>
      <c r="H177" s="52" t="s">
        <v>503</v>
      </c>
      <c r="I177" s="52" t="s">
        <v>605</v>
      </c>
      <c r="J177" s="52" t="s">
        <v>605</v>
      </c>
      <c r="K177" s="52" t="s">
        <v>605</v>
      </c>
      <c r="L177" s="52" t="s">
        <v>605</v>
      </c>
      <c r="M177" s="53" t="s">
        <v>925</v>
      </c>
      <c r="N177" s="52" t="s">
        <v>605</v>
      </c>
      <c r="O177" s="52" t="s">
        <v>894</v>
      </c>
      <c r="Q177" s="52" t="s">
        <v>522</v>
      </c>
      <c r="T177" s="51" t="s">
        <v>605</v>
      </c>
      <c r="U177" s="51" t="s">
        <v>522</v>
      </c>
      <c r="V177" s="51" t="s">
        <v>605</v>
      </c>
      <c r="W177" s="51" t="s">
        <v>605</v>
      </c>
      <c r="X177" s="51" t="s">
        <v>945</v>
      </c>
      <c r="Y177" s="53" t="s">
        <v>614</v>
      </c>
      <c r="Z177" s="52" t="s">
        <v>611</v>
      </c>
      <c r="AA177" s="51" t="s">
        <v>611</v>
      </c>
      <c r="AB177" s="51" t="s">
        <v>605</v>
      </c>
      <c r="AC177" s="51" t="s">
        <v>605</v>
      </c>
      <c r="AD177" s="51" t="s">
        <v>605</v>
      </c>
      <c r="AE177" s="51" t="s">
        <v>605</v>
      </c>
      <c r="AF177" s="51" t="s">
        <v>611</v>
      </c>
      <c r="AG177" s="51" t="s">
        <v>510</v>
      </c>
      <c r="AI177" s="51" t="s">
        <v>611</v>
      </c>
      <c r="AJ177" s="51" t="s">
        <v>605</v>
      </c>
      <c r="AK177" s="51" t="s">
        <v>605</v>
      </c>
      <c r="AL177" s="51" t="s">
        <v>119</v>
      </c>
      <c r="AM177" s="51" t="s">
        <v>611</v>
      </c>
      <c r="AN177" s="51" t="s">
        <v>605</v>
      </c>
      <c r="AO177" s="51" t="s">
        <v>615</v>
      </c>
      <c r="AP177" s="51" t="s">
        <v>504</v>
      </c>
      <c r="AQ177" s="51" t="s">
        <v>605</v>
      </c>
      <c r="AT177" s="158" t="s">
        <v>605</v>
      </c>
      <c r="AU177" s="51" t="s">
        <v>605</v>
      </c>
      <c r="AW177" s="51" t="s">
        <v>605</v>
      </c>
      <c r="AX177" s="51" t="s">
        <v>522</v>
      </c>
      <c r="AY177" s="51" t="s">
        <v>522</v>
      </c>
      <c r="AZ177" s="51" t="s">
        <v>522</v>
      </c>
      <c r="BB177" s="51" t="s">
        <v>897</v>
      </c>
    </row>
    <row r="178" spans="1:54" x14ac:dyDescent="0.25">
      <c r="A178" s="52" t="s">
        <v>891</v>
      </c>
      <c r="B178" s="52" t="s">
        <v>1023</v>
      </c>
      <c r="C178" s="52" t="s">
        <v>477</v>
      </c>
      <c r="D178" s="52" t="s">
        <v>479</v>
      </c>
      <c r="E178" s="52" t="s">
        <v>641</v>
      </c>
      <c r="F178" s="51" t="s">
        <v>1024</v>
      </c>
      <c r="G178" s="51" t="s">
        <v>1025</v>
      </c>
      <c r="H178" s="52" t="s">
        <v>503</v>
      </c>
      <c r="I178" s="52" t="s">
        <v>605</v>
      </c>
      <c r="J178" s="52" t="s">
        <v>605</v>
      </c>
      <c r="K178" s="52" t="s">
        <v>605</v>
      </c>
      <c r="L178" s="52" t="s">
        <v>605</v>
      </c>
      <c r="M178" s="53" t="s">
        <v>925</v>
      </c>
      <c r="N178" s="52" t="s">
        <v>605</v>
      </c>
      <c r="O178" s="52" t="s">
        <v>894</v>
      </c>
      <c r="Q178" s="52" t="s">
        <v>522</v>
      </c>
      <c r="T178" s="51" t="s">
        <v>605</v>
      </c>
      <c r="U178" s="51" t="s">
        <v>522</v>
      </c>
      <c r="V178" s="51" t="s">
        <v>605</v>
      </c>
      <c r="W178" s="51" t="s">
        <v>605</v>
      </c>
      <c r="X178" s="51" t="s">
        <v>946</v>
      </c>
      <c r="Y178" s="53" t="s">
        <v>614</v>
      </c>
      <c r="Z178" s="52" t="s">
        <v>611</v>
      </c>
      <c r="AA178" s="51" t="s">
        <v>611</v>
      </c>
      <c r="AB178" s="51" t="s">
        <v>605</v>
      </c>
      <c r="AC178" s="51" t="s">
        <v>605</v>
      </c>
      <c r="AD178" s="51" t="s">
        <v>605</v>
      </c>
      <c r="AE178" s="51" t="s">
        <v>605</v>
      </c>
      <c r="AF178" s="51" t="s">
        <v>611</v>
      </c>
      <c r="AG178" s="51" t="s">
        <v>510</v>
      </c>
      <c r="AI178" s="51" t="s">
        <v>611</v>
      </c>
      <c r="AJ178" s="51" t="s">
        <v>605</v>
      </c>
      <c r="AK178" s="51" t="s">
        <v>605</v>
      </c>
      <c r="AL178" s="51" t="s">
        <v>119</v>
      </c>
      <c r="AM178" s="51" t="s">
        <v>611</v>
      </c>
      <c r="AN178" s="51" t="s">
        <v>605</v>
      </c>
      <c r="AO178" s="51" t="s">
        <v>615</v>
      </c>
      <c r="AP178" s="51" t="s">
        <v>504</v>
      </c>
      <c r="AQ178" s="51" t="s">
        <v>605</v>
      </c>
      <c r="AT178" s="158" t="s">
        <v>605</v>
      </c>
      <c r="AU178" s="51" t="s">
        <v>605</v>
      </c>
      <c r="AW178" s="51" t="s">
        <v>605</v>
      </c>
      <c r="AX178" s="51" t="s">
        <v>522</v>
      </c>
      <c r="AY178" s="51" t="s">
        <v>522</v>
      </c>
      <c r="AZ178" s="51" t="s">
        <v>522</v>
      </c>
      <c r="BB178" s="51" t="s">
        <v>897</v>
      </c>
    </row>
    <row r="179" spans="1:54" x14ac:dyDescent="0.25">
      <c r="A179" s="52" t="s">
        <v>891</v>
      </c>
      <c r="B179" s="52" t="s">
        <v>377</v>
      </c>
      <c r="C179" s="52" t="s">
        <v>477</v>
      </c>
      <c r="D179" s="52" t="s">
        <v>479</v>
      </c>
      <c r="E179" s="52" t="s">
        <v>480</v>
      </c>
      <c r="F179" s="51" t="s">
        <v>1026</v>
      </c>
      <c r="G179" s="51" t="s">
        <v>1027</v>
      </c>
      <c r="H179" s="52" t="s">
        <v>503</v>
      </c>
      <c r="I179" s="52" t="s">
        <v>605</v>
      </c>
      <c r="J179" s="52" t="s">
        <v>605</v>
      </c>
      <c r="K179" s="52" t="s">
        <v>605</v>
      </c>
      <c r="L179" s="52" t="s">
        <v>605</v>
      </c>
      <c r="M179" s="53" t="s">
        <v>925</v>
      </c>
      <c r="N179" s="52" t="s">
        <v>605</v>
      </c>
      <c r="O179" s="52" t="s">
        <v>894</v>
      </c>
      <c r="Q179" s="52" t="s">
        <v>522</v>
      </c>
      <c r="T179" s="51" t="s">
        <v>605</v>
      </c>
      <c r="U179" s="51" t="s">
        <v>522</v>
      </c>
      <c r="V179" s="51" t="s">
        <v>605</v>
      </c>
      <c r="W179" s="51" t="s">
        <v>605</v>
      </c>
      <c r="X179" s="51" t="s">
        <v>949</v>
      </c>
      <c r="Y179" s="53" t="s">
        <v>614</v>
      </c>
      <c r="Z179" s="52" t="s">
        <v>611</v>
      </c>
      <c r="AA179" s="51" t="s">
        <v>611</v>
      </c>
      <c r="AB179" s="51" t="s">
        <v>605</v>
      </c>
      <c r="AC179" s="51" t="s">
        <v>605</v>
      </c>
      <c r="AD179" s="51" t="s">
        <v>605</v>
      </c>
      <c r="AE179" s="51" t="s">
        <v>605</v>
      </c>
      <c r="AF179" s="51" t="s">
        <v>611</v>
      </c>
      <c r="AG179" s="51" t="s">
        <v>510</v>
      </c>
      <c r="AI179" s="51" t="s">
        <v>611</v>
      </c>
      <c r="AJ179" s="51" t="s">
        <v>605</v>
      </c>
      <c r="AK179" s="51" t="s">
        <v>605</v>
      </c>
      <c r="AL179" s="51" t="s">
        <v>119</v>
      </c>
      <c r="AM179" s="51" t="s">
        <v>611</v>
      </c>
      <c r="AN179" s="51" t="s">
        <v>605</v>
      </c>
      <c r="AO179" s="51" t="s">
        <v>615</v>
      </c>
      <c r="AP179" s="51" t="s">
        <v>504</v>
      </c>
      <c r="AQ179" s="51" t="s">
        <v>605</v>
      </c>
      <c r="AT179" s="158" t="s">
        <v>605</v>
      </c>
      <c r="AU179" s="51" t="s">
        <v>605</v>
      </c>
      <c r="AW179" s="51" t="s">
        <v>605</v>
      </c>
      <c r="AX179" s="51" t="s">
        <v>522</v>
      </c>
      <c r="AY179" s="51" t="s">
        <v>522</v>
      </c>
      <c r="AZ179" s="51" t="s">
        <v>522</v>
      </c>
      <c r="BB179" s="51" t="s">
        <v>897</v>
      </c>
    </row>
    <row r="180" spans="1:54" x14ac:dyDescent="0.25">
      <c r="A180" s="52" t="s">
        <v>891</v>
      </c>
      <c r="B180" s="52" t="s">
        <v>1028</v>
      </c>
      <c r="C180" s="52" t="s">
        <v>477</v>
      </c>
      <c r="D180" s="52" t="s">
        <v>479</v>
      </c>
      <c r="E180" s="52" t="s">
        <v>648</v>
      </c>
      <c r="F180" s="51" t="s">
        <v>1029</v>
      </c>
      <c r="G180" s="51" t="s">
        <v>1030</v>
      </c>
      <c r="H180" s="52" t="s">
        <v>503</v>
      </c>
      <c r="I180" s="52" t="s">
        <v>605</v>
      </c>
      <c r="J180" s="52" t="s">
        <v>605</v>
      </c>
      <c r="K180" s="52" t="s">
        <v>605</v>
      </c>
      <c r="L180" s="52" t="s">
        <v>605</v>
      </c>
      <c r="M180" s="53" t="s">
        <v>925</v>
      </c>
      <c r="N180" s="52" t="s">
        <v>605</v>
      </c>
      <c r="O180" s="52" t="s">
        <v>894</v>
      </c>
      <c r="Q180" s="52" t="s">
        <v>522</v>
      </c>
      <c r="T180" s="51" t="s">
        <v>605</v>
      </c>
      <c r="U180" s="51" t="s">
        <v>522</v>
      </c>
      <c r="V180" s="51" t="s">
        <v>605</v>
      </c>
      <c r="W180" s="51" t="s">
        <v>605</v>
      </c>
      <c r="X180" s="51" t="s">
        <v>950</v>
      </c>
      <c r="Y180" s="53" t="s">
        <v>614</v>
      </c>
      <c r="Z180" s="52" t="s">
        <v>611</v>
      </c>
      <c r="AA180" s="51" t="s">
        <v>611</v>
      </c>
      <c r="AB180" s="51" t="s">
        <v>605</v>
      </c>
      <c r="AC180" s="51" t="s">
        <v>605</v>
      </c>
      <c r="AD180" s="51" t="s">
        <v>605</v>
      </c>
      <c r="AE180" s="51" t="s">
        <v>605</v>
      </c>
      <c r="AF180" s="51" t="s">
        <v>611</v>
      </c>
      <c r="AG180" s="51" t="s">
        <v>510</v>
      </c>
      <c r="AI180" s="51" t="s">
        <v>611</v>
      </c>
      <c r="AJ180" s="51" t="s">
        <v>605</v>
      </c>
      <c r="AK180" s="51" t="s">
        <v>605</v>
      </c>
      <c r="AL180" s="51" t="s">
        <v>119</v>
      </c>
      <c r="AM180" s="51" t="s">
        <v>611</v>
      </c>
      <c r="AN180" s="51" t="s">
        <v>605</v>
      </c>
      <c r="AO180" s="51" t="s">
        <v>615</v>
      </c>
      <c r="AP180" s="51" t="s">
        <v>504</v>
      </c>
      <c r="AQ180" s="51" t="s">
        <v>605</v>
      </c>
      <c r="AT180" s="158" t="s">
        <v>605</v>
      </c>
      <c r="AU180" s="51" t="s">
        <v>605</v>
      </c>
      <c r="AW180" s="51" t="s">
        <v>605</v>
      </c>
      <c r="AX180" s="51" t="s">
        <v>522</v>
      </c>
      <c r="AY180" s="51" t="s">
        <v>522</v>
      </c>
      <c r="AZ180" s="51" t="s">
        <v>522</v>
      </c>
      <c r="BB180" s="51" t="s">
        <v>897</v>
      </c>
    </row>
    <row r="181" spans="1:54" x14ac:dyDescent="0.25">
      <c r="A181" s="52" t="s">
        <v>891</v>
      </c>
      <c r="B181" s="52" t="s">
        <v>385</v>
      </c>
      <c r="C181" s="52" t="s">
        <v>489</v>
      </c>
      <c r="D181" s="52" t="s">
        <v>479</v>
      </c>
      <c r="E181" s="52" t="s">
        <v>487</v>
      </c>
      <c r="F181" s="51" t="s">
        <v>1031</v>
      </c>
      <c r="G181" s="51" t="s">
        <v>1032</v>
      </c>
      <c r="H181" s="52" t="s">
        <v>119</v>
      </c>
      <c r="I181" s="52" t="s">
        <v>605</v>
      </c>
      <c r="J181" s="52" t="s">
        <v>605</v>
      </c>
      <c r="K181" s="52" t="s">
        <v>605</v>
      </c>
      <c r="L181" s="52" t="s">
        <v>605</v>
      </c>
      <c r="M181" s="53" t="s">
        <v>893</v>
      </c>
      <c r="N181" s="52" t="s">
        <v>605</v>
      </c>
      <c r="O181" s="52" t="s">
        <v>894</v>
      </c>
      <c r="Q181" s="52" t="s">
        <v>522</v>
      </c>
      <c r="R181" s="51" t="s">
        <v>895</v>
      </c>
      <c r="T181" s="51" t="s">
        <v>605</v>
      </c>
      <c r="U181" s="51" t="s">
        <v>522</v>
      </c>
      <c r="V181" s="51" t="s">
        <v>605</v>
      </c>
      <c r="W181" s="51" t="s">
        <v>605</v>
      </c>
      <c r="X181" s="51" t="s">
        <v>953</v>
      </c>
      <c r="Y181" s="53" t="s">
        <v>614</v>
      </c>
      <c r="Z181" s="52" t="s">
        <v>611</v>
      </c>
      <c r="AA181" s="51" t="s">
        <v>611</v>
      </c>
      <c r="AB181" s="51" t="s">
        <v>605</v>
      </c>
      <c r="AC181" s="51" t="s">
        <v>605</v>
      </c>
      <c r="AD181" s="51" t="s">
        <v>605</v>
      </c>
      <c r="AE181" s="51" t="s">
        <v>605</v>
      </c>
      <c r="AF181" s="51" t="s">
        <v>611</v>
      </c>
      <c r="AG181" s="51" t="s">
        <v>510</v>
      </c>
      <c r="AI181" s="51" t="s">
        <v>611</v>
      </c>
      <c r="AJ181" s="51" t="s">
        <v>605</v>
      </c>
      <c r="AK181" s="51" t="s">
        <v>605</v>
      </c>
      <c r="AL181" s="51" t="s">
        <v>119</v>
      </c>
      <c r="AM181" s="51" t="s">
        <v>611</v>
      </c>
      <c r="AN181" s="51" t="s">
        <v>605</v>
      </c>
      <c r="AO181" s="51" t="s">
        <v>615</v>
      </c>
      <c r="AP181" s="51" t="s">
        <v>504</v>
      </c>
      <c r="AQ181" s="51" t="s">
        <v>605</v>
      </c>
      <c r="AT181" s="158" t="s">
        <v>605</v>
      </c>
      <c r="AU181" s="51" t="s">
        <v>605</v>
      </c>
      <c r="AW181" s="51" t="s">
        <v>605</v>
      </c>
      <c r="AX181" s="51" t="s">
        <v>522</v>
      </c>
      <c r="AY181" s="51" t="s">
        <v>522</v>
      </c>
      <c r="AZ181" s="51" t="s">
        <v>522</v>
      </c>
      <c r="BB181" s="51" t="s">
        <v>897</v>
      </c>
    </row>
    <row r="182" spans="1:54" x14ac:dyDescent="0.25">
      <c r="A182" s="52" t="s">
        <v>891</v>
      </c>
      <c r="B182" s="52" t="s">
        <v>387</v>
      </c>
      <c r="C182" s="52" t="s">
        <v>489</v>
      </c>
      <c r="D182" s="52" t="s">
        <v>479</v>
      </c>
      <c r="E182" s="52" t="s">
        <v>490</v>
      </c>
      <c r="F182" s="51" t="s">
        <v>1033</v>
      </c>
      <c r="G182" s="51" t="s">
        <v>1034</v>
      </c>
      <c r="H182" s="52" t="s">
        <v>119</v>
      </c>
      <c r="I182" s="52" t="s">
        <v>605</v>
      </c>
      <c r="J182" s="52" t="s">
        <v>605</v>
      </c>
      <c r="K182" s="52" t="s">
        <v>605</v>
      </c>
      <c r="L182" s="52" t="s">
        <v>605</v>
      </c>
      <c r="M182" s="53" t="s">
        <v>893</v>
      </c>
      <c r="N182" s="52" t="s">
        <v>605</v>
      </c>
      <c r="O182" s="52" t="s">
        <v>894</v>
      </c>
      <c r="Q182" s="52" t="s">
        <v>522</v>
      </c>
      <c r="R182" s="51" t="s">
        <v>895</v>
      </c>
      <c r="T182" s="51" t="s">
        <v>605</v>
      </c>
      <c r="U182" s="51" t="s">
        <v>522</v>
      </c>
      <c r="V182" s="51" t="s">
        <v>605</v>
      </c>
      <c r="W182" s="51" t="s">
        <v>605</v>
      </c>
      <c r="X182" s="51" t="s">
        <v>954</v>
      </c>
      <c r="Y182" s="53" t="s">
        <v>614</v>
      </c>
      <c r="Z182" s="52" t="s">
        <v>611</v>
      </c>
      <c r="AA182" s="51" t="s">
        <v>611</v>
      </c>
      <c r="AB182" s="51" t="s">
        <v>605</v>
      </c>
      <c r="AC182" s="51" t="s">
        <v>605</v>
      </c>
      <c r="AD182" s="51" t="s">
        <v>605</v>
      </c>
      <c r="AE182" s="51" t="s">
        <v>605</v>
      </c>
      <c r="AF182" s="51" t="s">
        <v>611</v>
      </c>
      <c r="AG182" s="51" t="s">
        <v>510</v>
      </c>
      <c r="AI182" s="51" t="s">
        <v>611</v>
      </c>
      <c r="AJ182" s="51" t="s">
        <v>605</v>
      </c>
      <c r="AK182" s="51" t="s">
        <v>605</v>
      </c>
      <c r="AL182" s="51" t="s">
        <v>119</v>
      </c>
      <c r="AM182" s="51" t="s">
        <v>611</v>
      </c>
      <c r="AN182" s="51" t="s">
        <v>605</v>
      </c>
      <c r="AO182" s="51" t="s">
        <v>615</v>
      </c>
      <c r="AP182" s="51" t="s">
        <v>504</v>
      </c>
      <c r="AQ182" s="51" t="s">
        <v>605</v>
      </c>
      <c r="AT182" s="158" t="s">
        <v>605</v>
      </c>
      <c r="AU182" s="51" t="s">
        <v>605</v>
      </c>
      <c r="AW182" s="51" t="s">
        <v>605</v>
      </c>
      <c r="AX182" s="51" t="s">
        <v>522</v>
      </c>
      <c r="AY182" s="51" t="s">
        <v>522</v>
      </c>
      <c r="AZ182" s="51" t="s">
        <v>522</v>
      </c>
      <c r="BB182" s="51" t="s">
        <v>897</v>
      </c>
    </row>
    <row r="183" spans="1:54" x14ac:dyDescent="0.25">
      <c r="A183" s="52" t="s">
        <v>891</v>
      </c>
      <c r="B183" s="52" t="s">
        <v>397</v>
      </c>
      <c r="C183" s="52" t="s">
        <v>489</v>
      </c>
      <c r="D183" s="52" t="s">
        <v>479</v>
      </c>
      <c r="E183" s="52" t="s">
        <v>491</v>
      </c>
      <c r="F183" s="51" t="s">
        <v>1035</v>
      </c>
      <c r="G183" s="51" t="s">
        <v>1036</v>
      </c>
      <c r="H183" s="52" t="s">
        <v>119</v>
      </c>
      <c r="I183" s="52" t="s">
        <v>605</v>
      </c>
      <c r="J183" s="52" t="s">
        <v>605</v>
      </c>
      <c r="K183" s="52" t="s">
        <v>605</v>
      </c>
      <c r="L183" s="52" t="s">
        <v>605</v>
      </c>
      <c r="M183" s="53" t="s">
        <v>893</v>
      </c>
      <c r="N183" s="52" t="s">
        <v>605</v>
      </c>
      <c r="O183" s="52" t="s">
        <v>894</v>
      </c>
      <c r="Q183" s="52" t="s">
        <v>522</v>
      </c>
      <c r="R183" s="51" t="s">
        <v>895</v>
      </c>
      <c r="T183" s="51" t="s">
        <v>605</v>
      </c>
      <c r="U183" s="51" t="s">
        <v>522</v>
      </c>
      <c r="V183" s="51" t="s">
        <v>605</v>
      </c>
      <c r="W183" s="51" t="s">
        <v>605</v>
      </c>
      <c r="X183" s="51" t="s">
        <v>395</v>
      </c>
      <c r="Y183" s="53" t="s">
        <v>614</v>
      </c>
      <c r="Z183" s="52" t="s">
        <v>611</v>
      </c>
      <c r="AA183" s="51" t="s">
        <v>611</v>
      </c>
      <c r="AB183" s="51" t="s">
        <v>605</v>
      </c>
      <c r="AC183" s="51" t="s">
        <v>605</v>
      </c>
      <c r="AD183" s="51" t="s">
        <v>605</v>
      </c>
      <c r="AE183" s="51" t="s">
        <v>605</v>
      </c>
      <c r="AF183" s="51" t="s">
        <v>611</v>
      </c>
      <c r="AG183" s="51" t="s">
        <v>510</v>
      </c>
      <c r="AI183" s="51" t="s">
        <v>611</v>
      </c>
      <c r="AJ183" s="51" t="s">
        <v>605</v>
      </c>
      <c r="AK183" s="51" t="s">
        <v>605</v>
      </c>
      <c r="AL183" s="51" t="s">
        <v>119</v>
      </c>
      <c r="AM183" s="51" t="s">
        <v>611</v>
      </c>
      <c r="AN183" s="51" t="s">
        <v>605</v>
      </c>
      <c r="AO183" s="51" t="s">
        <v>615</v>
      </c>
      <c r="AP183" s="51" t="s">
        <v>504</v>
      </c>
      <c r="AQ183" s="51" t="s">
        <v>605</v>
      </c>
      <c r="AT183" s="158" t="s">
        <v>605</v>
      </c>
      <c r="AU183" s="51" t="s">
        <v>605</v>
      </c>
      <c r="AW183" s="51" t="s">
        <v>605</v>
      </c>
      <c r="AX183" s="51" t="s">
        <v>522</v>
      </c>
      <c r="AY183" s="51" t="s">
        <v>522</v>
      </c>
      <c r="AZ183" s="51" t="s">
        <v>522</v>
      </c>
      <c r="BB183" s="51" t="s">
        <v>897</v>
      </c>
    </row>
    <row r="184" spans="1:54" x14ac:dyDescent="0.25">
      <c r="A184" s="52" t="s">
        <v>891</v>
      </c>
      <c r="B184" s="52" t="s">
        <v>1037</v>
      </c>
      <c r="C184" s="52" t="s">
        <v>489</v>
      </c>
      <c r="D184" s="52" t="s">
        <v>479</v>
      </c>
      <c r="E184" s="52" t="s">
        <v>493</v>
      </c>
      <c r="F184" s="51" t="s">
        <v>1038</v>
      </c>
      <c r="G184" s="51" t="s">
        <v>1039</v>
      </c>
      <c r="H184" s="52" t="s">
        <v>119</v>
      </c>
      <c r="I184" s="52" t="s">
        <v>605</v>
      </c>
      <c r="J184" s="52" t="s">
        <v>605</v>
      </c>
      <c r="K184" s="52" t="s">
        <v>605</v>
      </c>
      <c r="L184" s="52" t="s">
        <v>605</v>
      </c>
      <c r="M184" s="53" t="s">
        <v>893</v>
      </c>
      <c r="N184" s="52" t="s">
        <v>605</v>
      </c>
      <c r="O184" s="52" t="s">
        <v>894</v>
      </c>
      <c r="Q184" s="52" t="s">
        <v>522</v>
      </c>
      <c r="R184" s="51" t="s">
        <v>895</v>
      </c>
      <c r="T184" s="51" t="s">
        <v>605</v>
      </c>
      <c r="U184" s="51" t="s">
        <v>522</v>
      </c>
      <c r="V184" s="51" t="s">
        <v>605</v>
      </c>
      <c r="W184" s="51" t="s">
        <v>605</v>
      </c>
      <c r="X184" s="51" t="s">
        <v>955</v>
      </c>
      <c r="Y184" s="53" t="s">
        <v>614</v>
      </c>
      <c r="Z184" s="52" t="s">
        <v>611</v>
      </c>
      <c r="AA184" s="51" t="s">
        <v>611</v>
      </c>
      <c r="AB184" s="51" t="s">
        <v>605</v>
      </c>
      <c r="AC184" s="51" t="s">
        <v>605</v>
      </c>
      <c r="AD184" s="51" t="s">
        <v>605</v>
      </c>
      <c r="AE184" s="51" t="s">
        <v>605</v>
      </c>
      <c r="AF184" s="51" t="s">
        <v>611</v>
      </c>
      <c r="AG184" s="51" t="s">
        <v>510</v>
      </c>
      <c r="AI184" s="51" t="s">
        <v>611</v>
      </c>
      <c r="AJ184" s="51" t="s">
        <v>605</v>
      </c>
      <c r="AK184" s="51" t="s">
        <v>605</v>
      </c>
      <c r="AL184" s="51" t="s">
        <v>119</v>
      </c>
      <c r="AM184" s="51" t="s">
        <v>611</v>
      </c>
      <c r="AN184" s="51" t="s">
        <v>605</v>
      </c>
      <c r="AO184" s="51" t="s">
        <v>615</v>
      </c>
      <c r="AP184" s="51" t="s">
        <v>504</v>
      </c>
      <c r="AQ184" s="51" t="s">
        <v>605</v>
      </c>
      <c r="AT184" s="158" t="s">
        <v>605</v>
      </c>
      <c r="AU184" s="51" t="s">
        <v>605</v>
      </c>
      <c r="AW184" s="51" t="s">
        <v>605</v>
      </c>
      <c r="AX184" s="51" t="s">
        <v>522</v>
      </c>
      <c r="AY184" s="51" t="s">
        <v>522</v>
      </c>
      <c r="AZ184" s="51" t="s">
        <v>522</v>
      </c>
      <c r="BB184" s="51" t="s">
        <v>897</v>
      </c>
    </row>
    <row r="185" spans="1:54" x14ac:dyDescent="0.25">
      <c r="A185" s="52" t="s">
        <v>891</v>
      </c>
      <c r="B185" s="52" t="s">
        <v>405</v>
      </c>
      <c r="C185" s="52" t="s">
        <v>489</v>
      </c>
      <c r="D185" s="52" t="s">
        <v>479</v>
      </c>
      <c r="E185" s="52" t="s">
        <v>494</v>
      </c>
      <c r="F185" s="51" t="s">
        <v>452</v>
      </c>
      <c r="G185" s="51" t="s">
        <v>178</v>
      </c>
      <c r="H185" s="52" t="s">
        <v>504</v>
      </c>
      <c r="I185" s="52" t="s">
        <v>605</v>
      </c>
      <c r="J185" s="52" t="s">
        <v>611</v>
      </c>
      <c r="K185" s="52" t="s">
        <v>605</v>
      </c>
      <c r="L185" s="52" t="s">
        <v>605</v>
      </c>
      <c r="M185" s="53" t="s">
        <v>893</v>
      </c>
      <c r="N185" s="52" t="s">
        <v>605</v>
      </c>
      <c r="O185" s="52" t="s">
        <v>894</v>
      </c>
      <c r="Q185" s="52" t="s">
        <v>522</v>
      </c>
      <c r="R185" s="51" t="s">
        <v>895</v>
      </c>
      <c r="T185" s="51" t="s">
        <v>605</v>
      </c>
      <c r="U185" s="51" t="s">
        <v>522</v>
      </c>
      <c r="V185" s="51" t="s">
        <v>611</v>
      </c>
      <c r="W185" s="51" t="s">
        <v>605</v>
      </c>
      <c r="Y185" s="53" t="s">
        <v>614</v>
      </c>
      <c r="Z185" s="52" t="s">
        <v>611</v>
      </c>
      <c r="AA185" s="51" t="s">
        <v>611</v>
      </c>
      <c r="AB185" s="51" t="s">
        <v>605</v>
      </c>
      <c r="AC185" s="51" t="s">
        <v>605</v>
      </c>
      <c r="AD185" s="51" t="s">
        <v>605</v>
      </c>
      <c r="AE185" s="51" t="s">
        <v>605</v>
      </c>
      <c r="AF185" s="51" t="s">
        <v>611</v>
      </c>
      <c r="AG185" s="51" t="s">
        <v>510</v>
      </c>
      <c r="AI185" s="51" t="s">
        <v>611</v>
      </c>
      <c r="AJ185" s="51" t="s">
        <v>605</v>
      </c>
      <c r="AK185" s="51" t="s">
        <v>605</v>
      </c>
      <c r="AL185" s="51" t="s">
        <v>119</v>
      </c>
      <c r="AM185" s="51" t="s">
        <v>611</v>
      </c>
      <c r="AN185" s="51" t="s">
        <v>605</v>
      </c>
      <c r="AO185" s="51" t="s">
        <v>615</v>
      </c>
      <c r="AP185" s="51" t="s">
        <v>504</v>
      </c>
      <c r="AQ185" s="51" t="s">
        <v>605</v>
      </c>
      <c r="AT185" s="158" t="s">
        <v>605</v>
      </c>
      <c r="AU185" s="51" t="s">
        <v>605</v>
      </c>
      <c r="AW185" s="51" t="s">
        <v>605</v>
      </c>
      <c r="AX185" s="51" t="s">
        <v>522</v>
      </c>
      <c r="AY185" s="51" t="s">
        <v>522</v>
      </c>
      <c r="AZ185" s="51" t="s">
        <v>522</v>
      </c>
      <c r="BA185" s="51" t="s">
        <v>896</v>
      </c>
      <c r="BB185" s="51" t="s">
        <v>897</v>
      </c>
    </row>
    <row r="186" spans="1:54" x14ac:dyDescent="0.25">
      <c r="A186" s="52" t="s">
        <v>891</v>
      </c>
      <c r="B186" s="52" t="s">
        <v>412</v>
      </c>
      <c r="C186" s="52" t="s">
        <v>489</v>
      </c>
      <c r="D186" s="52" t="s">
        <v>479</v>
      </c>
      <c r="E186" s="52" t="s">
        <v>496</v>
      </c>
      <c r="F186" s="51" t="s">
        <v>459</v>
      </c>
      <c r="G186" s="51" t="s">
        <v>185</v>
      </c>
      <c r="H186" s="52" t="s">
        <v>503</v>
      </c>
      <c r="I186" s="52" t="s">
        <v>605</v>
      </c>
      <c r="J186" s="52" t="s">
        <v>611</v>
      </c>
      <c r="K186" s="52" t="s">
        <v>605</v>
      </c>
      <c r="L186" s="52" t="s">
        <v>605</v>
      </c>
      <c r="M186" s="53" t="s">
        <v>893</v>
      </c>
      <c r="N186" s="52" t="s">
        <v>605</v>
      </c>
      <c r="O186" s="52" t="s">
        <v>894</v>
      </c>
      <c r="Q186" s="52" t="s">
        <v>522</v>
      </c>
      <c r="R186" s="51" t="s">
        <v>895</v>
      </c>
      <c r="T186" s="51" t="s">
        <v>605</v>
      </c>
      <c r="U186" s="51" t="s">
        <v>522</v>
      </c>
      <c r="V186" s="51" t="s">
        <v>611</v>
      </c>
      <c r="W186" s="51" t="s">
        <v>605</v>
      </c>
      <c r="Y186" s="53" t="s">
        <v>614</v>
      </c>
      <c r="Z186" s="52" t="s">
        <v>611</v>
      </c>
      <c r="AA186" s="51" t="s">
        <v>611</v>
      </c>
      <c r="AB186" s="51" t="s">
        <v>605</v>
      </c>
      <c r="AC186" s="51" t="s">
        <v>605</v>
      </c>
      <c r="AD186" s="51" t="s">
        <v>605</v>
      </c>
      <c r="AE186" s="51" t="s">
        <v>605</v>
      </c>
      <c r="AF186" s="51" t="s">
        <v>611</v>
      </c>
      <c r="AG186" s="51" t="s">
        <v>510</v>
      </c>
      <c r="AI186" s="51" t="s">
        <v>611</v>
      </c>
      <c r="AJ186" s="51" t="s">
        <v>605</v>
      </c>
      <c r="AK186" s="51" t="s">
        <v>605</v>
      </c>
      <c r="AL186" s="51" t="s">
        <v>119</v>
      </c>
      <c r="AM186" s="51" t="s">
        <v>611</v>
      </c>
      <c r="AN186" s="51" t="s">
        <v>605</v>
      </c>
      <c r="AO186" s="51" t="s">
        <v>615</v>
      </c>
      <c r="AP186" s="51" t="s">
        <v>504</v>
      </c>
      <c r="AQ186" s="51" t="s">
        <v>605</v>
      </c>
      <c r="AT186" s="158" t="s">
        <v>605</v>
      </c>
      <c r="AU186" s="51" t="s">
        <v>605</v>
      </c>
      <c r="AW186" s="51" t="s">
        <v>605</v>
      </c>
      <c r="AX186" s="51" t="s">
        <v>522</v>
      </c>
      <c r="AY186" s="51" t="s">
        <v>522</v>
      </c>
      <c r="AZ186" s="51" t="s">
        <v>522</v>
      </c>
      <c r="BA186" s="51" t="s">
        <v>896</v>
      </c>
      <c r="BB186" s="51" t="s">
        <v>897</v>
      </c>
    </row>
    <row r="187" spans="1:54" x14ac:dyDescent="0.25">
      <c r="A187" s="52" t="s">
        <v>891</v>
      </c>
      <c r="B187" s="52" t="s">
        <v>420</v>
      </c>
      <c r="C187" s="52" t="s">
        <v>489</v>
      </c>
      <c r="D187" s="52" t="s">
        <v>479</v>
      </c>
      <c r="E187" s="52" t="s">
        <v>497</v>
      </c>
      <c r="F187" s="51" t="s">
        <v>467</v>
      </c>
      <c r="G187" s="51" t="s">
        <v>193</v>
      </c>
      <c r="H187" s="52" t="s">
        <v>503</v>
      </c>
      <c r="I187" s="52" t="s">
        <v>605</v>
      </c>
      <c r="J187" s="52" t="s">
        <v>611</v>
      </c>
      <c r="K187" s="52" t="s">
        <v>605</v>
      </c>
      <c r="L187" s="52" t="s">
        <v>605</v>
      </c>
      <c r="M187" s="53" t="s">
        <v>893</v>
      </c>
      <c r="N187" s="52" t="s">
        <v>605</v>
      </c>
      <c r="O187" s="52" t="s">
        <v>894</v>
      </c>
      <c r="Q187" s="52" t="s">
        <v>522</v>
      </c>
      <c r="R187" s="51" t="s">
        <v>895</v>
      </c>
      <c r="T187" s="51" t="s">
        <v>605</v>
      </c>
      <c r="U187" s="51" t="s">
        <v>522</v>
      </c>
      <c r="V187" s="51" t="s">
        <v>611</v>
      </c>
      <c r="W187" s="51" t="s">
        <v>605</v>
      </c>
      <c r="Y187" s="53" t="s">
        <v>614</v>
      </c>
      <c r="Z187" s="52" t="s">
        <v>611</v>
      </c>
      <c r="AA187" s="51" t="s">
        <v>611</v>
      </c>
      <c r="AB187" s="51" t="s">
        <v>605</v>
      </c>
      <c r="AC187" s="51" t="s">
        <v>605</v>
      </c>
      <c r="AD187" s="51" t="s">
        <v>605</v>
      </c>
      <c r="AE187" s="51" t="s">
        <v>605</v>
      </c>
      <c r="AF187" s="51" t="s">
        <v>611</v>
      </c>
      <c r="AG187" s="51" t="s">
        <v>510</v>
      </c>
      <c r="AI187" s="51" t="s">
        <v>611</v>
      </c>
      <c r="AJ187" s="51" t="s">
        <v>605</v>
      </c>
      <c r="AK187" s="51" t="s">
        <v>605</v>
      </c>
      <c r="AL187" s="51" t="s">
        <v>119</v>
      </c>
      <c r="AM187" s="51" t="s">
        <v>611</v>
      </c>
      <c r="AN187" s="51" t="s">
        <v>605</v>
      </c>
      <c r="AO187" s="51" t="s">
        <v>615</v>
      </c>
      <c r="AP187" s="51" t="s">
        <v>504</v>
      </c>
      <c r="AQ187" s="51" t="s">
        <v>605</v>
      </c>
      <c r="AT187" s="158" t="s">
        <v>605</v>
      </c>
      <c r="AU187" s="51" t="s">
        <v>605</v>
      </c>
      <c r="AW187" s="51" t="s">
        <v>605</v>
      </c>
      <c r="AX187" s="51" t="s">
        <v>522</v>
      </c>
      <c r="AY187" s="51" t="s">
        <v>522</v>
      </c>
      <c r="AZ187" s="51" t="s">
        <v>522</v>
      </c>
      <c r="BA187" s="51" t="s">
        <v>896</v>
      </c>
      <c r="BB187" s="51" t="s">
        <v>897</v>
      </c>
    </row>
    <row r="188" spans="1:54" x14ac:dyDescent="0.25">
      <c r="A188" s="52" t="s">
        <v>891</v>
      </c>
      <c r="B188" s="52" t="s">
        <v>379</v>
      </c>
      <c r="C188" s="52" t="s">
        <v>483</v>
      </c>
      <c r="D188" s="52" t="s">
        <v>479</v>
      </c>
      <c r="E188" s="52" t="s">
        <v>482</v>
      </c>
      <c r="F188" s="51" t="s">
        <v>432</v>
      </c>
      <c r="G188" s="51" t="s">
        <v>158</v>
      </c>
      <c r="H188" s="52" t="s">
        <v>504</v>
      </c>
      <c r="I188" s="52" t="s">
        <v>605</v>
      </c>
      <c r="J188" s="52" t="s">
        <v>611</v>
      </c>
      <c r="K188" s="52" t="s">
        <v>605</v>
      </c>
      <c r="L188" s="52" t="s">
        <v>605</v>
      </c>
      <c r="M188" s="53" t="s">
        <v>925</v>
      </c>
      <c r="N188" s="52" t="s">
        <v>605</v>
      </c>
      <c r="O188" s="52" t="s">
        <v>894</v>
      </c>
      <c r="Q188" s="52" t="s">
        <v>522</v>
      </c>
      <c r="T188" s="51" t="s">
        <v>605</v>
      </c>
      <c r="U188" s="51" t="s">
        <v>522</v>
      </c>
      <c r="V188" s="51" t="s">
        <v>605</v>
      </c>
      <c r="W188" s="51" t="s">
        <v>605</v>
      </c>
      <c r="Y188" s="53" t="s">
        <v>614</v>
      </c>
      <c r="Z188" s="52" t="s">
        <v>611</v>
      </c>
      <c r="AA188" s="51" t="s">
        <v>611</v>
      </c>
      <c r="AB188" s="51" t="s">
        <v>605</v>
      </c>
      <c r="AC188" s="51" t="s">
        <v>605</v>
      </c>
      <c r="AD188" s="51" t="s">
        <v>605</v>
      </c>
      <c r="AE188" s="51" t="s">
        <v>605</v>
      </c>
      <c r="AF188" s="51" t="s">
        <v>611</v>
      </c>
      <c r="AG188" s="51" t="s">
        <v>510</v>
      </c>
      <c r="AI188" s="51" t="s">
        <v>611</v>
      </c>
      <c r="AJ188" s="51" t="s">
        <v>605</v>
      </c>
      <c r="AK188" s="51" t="s">
        <v>605</v>
      </c>
      <c r="AL188" s="51" t="s">
        <v>119</v>
      </c>
      <c r="AM188" s="51" t="s">
        <v>611</v>
      </c>
      <c r="AN188" s="51" t="s">
        <v>605</v>
      </c>
      <c r="AO188" s="51" t="s">
        <v>615</v>
      </c>
      <c r="AP188" s="51" t="s">
        <v>504</v>
      </c>
      <c r="AQ188" s="51" t="s">
        <v>605</v>
      </c>
      <c r="AT188" s="158" t="s">
        <v>605</v>
      </c>
      <c r="AU188" s="51" t="s">
        <v>605</v>
      </c>
      <c r="AW188" s="51" t="s">
        <v>605</v>
      </c>
      <c r="AX188" s="51" t="s">
        <v>522</v>
      </c>
      <c r="AY188" s="51" t="s">
        <v>522</v>
      </c>
      <c r="AZ188" s="51" t="s">
        <v>522</v>
      </c>
      <c r="BA188" s="51" t="s">
        <v>900</v>
      </c>
      <c r="BB188" s="51" t="s">
        <v>897</v>
      </c>
    </row>
    <row r="189" spans="1:54" x14ac:dyDescent="0.25">
      <c r="A189" s="52" t="s">
        <v>891</v>
      </c>
      <c r="B189" s="52" t="s">
        <v>1040</v>
      </c>
      <c r="C189" s="52" t="s">
        <v>483</v>
      </c>
      <c r="D189" s="52" t="s">
        <v>479</v>
      </c>
      <c r="E189" s="52" t="s">
        <v>484</v>
      </c>
      <c r="F189" s="51" t="s">
        <v>1041</v>
      </c>
      <c r="G189" s="51" t="s">
        <v>1042</v>
      </c>
      <c r="H189" s="52" t="s">
        <v>503</v>
      </c>
      <c r="I189" s="52" t="s">
        <v>605</v>
      </c>
      <c r="J189" s="52" t="s">
        <v>611</v>
      </c>
      <c r="K189" s="52" t="s">
        <v>605</v>
      </c>
      <c r="L189" s="52" t="s">
        <v>605</v>
      </c>
      <c r="M189" s="53" t="s">
        <v>925</v>
      </c>
      <c r="N189" s="52" t="s">
        <v>605</v>
      </c>
      <c r="O189" s="52" t="s">
        <v>894</v>
      </c>
      <c r="Q189" s="52" t="s">
        <v>522</v>
      </c>
      <c r="T189" s="51" t="s">
        <v>605</v>
      </c>
      <c r="U189" s="51" t="s">
        <v>522</v>
      </c>
      <c r="V189" s="51" t="s">
        <v>605</v>
      </c>
      <c r="W189" s="51" t="s">
        <v>605</v>
      </c>
      <c r="Y189" s="53" t="s">
        <v>614</v>
      </c>
      <c r="Z189" s="52" t="s">
        <v>611</v>
      </c>
      <c r="AA189" s="51" t="s">
        <v>611</v>
      </c>
      <c r="AB189" s="51" t="s">
        <v>605</v>
      </c>
      <c r="AC189" s="51" t="s">
        <v>605</v>
      </c>
      <c r="AD189" s="51" t="s">
        <v>605</v>
      </c>
      <c r="AE189" s="51" t="s">
        <v>605</v>
      </c>
      <c r="AF189" s="51" t="s">
        <v>611</v>
      </c>
      <c r="AG189" s="51" t="s">
        <v>510</v>
      </c>
      <c r="AI189" s="51" t="s">
        <v>611</v>
      </c>
      <c r="AJ189" s="51" t="s">
        <v>605</v>
      </c>
      <c r="AK189" s="51" t="s">
        <v>605</v>
      </c>
      <c r="AL189" s="51" t="s">
        <v>119</v>
      </c>
      <c r="AM189" s="51" t="s">
        <v>611</v>
      </c>
      <c r="AN189" s="51" t="s">
        <v>605</v>
      </c>
      <c r="AO189" s="51" t="s">
        <v>615</v>
      </c>
      <c r="AP189" s="51" t="s">
        <v>504</v>
      </c>
      <c r="AQ189" s="51" t="s">
        <v>605</v>
      </c>
      <c r="AT189" s="158" t="s">
        <v>605</v>
      </c>
      <c r="AU189" s="51" t="s">
        <v>605</v>
      </c>
      <c r="AW189" s="51" t="s">
        <v>605</v>
      </c>
      <c r="AX189" s="51" t="s">
        <v>522</v>
      </c>
      <c r="AY189" s="51" t="s">
        <v>522</v>
      </c>
      <c r="AZ189" s="51" t="s">
        <v>522</v>
      </c>
      <c r="BA189" s="51" t="s">
        <v>910</v>
      </c>
      <c r="BB189" s="51" t="s">
        <v>897</v>
      </c>
    </row>
    <row r="190" spans="1:54" x14ac:dyDescent="0.25">
      <c r="A190" s="52" t="s">
        <v>891</v>
      </c>
      <c r="B190" s="52" t="s">
        <v>1043</v>
      </c>
      <c r="C190" s="52" t="s">
        <v>483</v>
      </c>
      <c r="D190" s="52" t="s">
        <v>479</v>
      </c>
      <c r="E190" s="52" t="s">
        <v>485</v>
      </c>
      <c r="F190" s="51" t="s">
        <v>1044</v>
      </c>
      <c r="G190" s="51" t="s">
        <v>1045</v>
      </c>
      <c r="H190" s="52" t="s">
        <v>503</v>
      </c>
      <c r="I190" s="52" t="s">
        <v>605</v>
      </c>
      <c r="J190" s="52" t="s">
        <v>611</v>
      </c>
      <c r="K190" s="52" t="s">
        <v>605</v>
      </c>
      <c r="L190" s="52" t="s">
        <v>605</v>
      </c>
      <c r="M190" s="53" t="s">
        <v>925</v>
      </c>
      <c r="N190" s="52" t="s">
        <v>605</v>
      </c>
      <c r="O190" s="52" t="s">
        <v>894</v>
      </c>
      <c r="Q190" s="52" t="s">
        <v>522</v>
      </c>
      <c r="T190" s="51" t="s">
        <v>605</v>
      </c>
      <c r="U190" s="51" t="s">
        <v>522</v>
      </c>
      <c r="V190" s="51" t="s">
        <v>605</v>
      </c>
      <c r="W190" s="51" t="s">
        <v>605</v>
      </c>
      <c r="Y190" s="53" t="s">
        <v>614</v>
      </c>
      <c r="Z190" s="52" t="s">
        <v>611</v>
      </c>
      <c r="AA190" s="51" t="s">
        <v>611</v>
      </c>
      <c r="AB190" s="51" t="s">
        <v>605</v>
      </c>
      <c r="AC190" s="51" t="s">
        <v>605</v>
      </c>
      <c r="AD190" s="51" t="s">
        <v>605</v>
      </c>
      <c r="AE190" s="51" t="s">
        <v>605</v>
      </c>
      <c r="AF190" s="51" t="s">
        <v>611</v>
      </c>
      <c r="AG190" s="51" t="s">
        <v>510</v>
      </c>
      <c r="AI190" s="51" t="s">
        <v>611</v>
      </c>
      <c r="AJ190" s="51" t="s">
        <v>605</v>
      </c>
      <c r="AK190" s="51" t="s">
        <v>605</v>
      </c>
      <c r="AL190" s="51" t="s">
        <v>119</v>
      </c>
      <c r="AM190" s="51" t="s">
        <v>611</v>
      </c>
      <c r="AN190" s="51" t="s">
        <v>605</v>
      </c>
      <c r="AO190" s="51" t="s">
        <v>615</v>
      </c>
      <c r="AP190" s="51" t="s">
        <v>504</v>
      </c>
      <c r="AQ190" s="51" t="s">
        <v>605</v>
      </c>
      <c r="AT190" s="158" t="s">
        <v>605</v>
      </c>
      <c r="AU190" s="51" t="s">
        <v>605</v>
      </c>
      <c r="AW190" s="51" t="s">
        <v>605</v>
      </c>
      <c r="AX190" s="51" t="s">
        <v>522</v>
      </c>
      <c r="AY190" s="51" t="s">
        <v>522</v>
      </c>
      <c r="AZ190" s="51" t="s">
        <v>522</v>
      </c>
      <c r="BA190" s="51" t="s">
        <v>900</v>
      </c>
      <c r="BB190" s="51" t="s">
        <v>897</v>
      </c>
    </row>
    <row r="191" spans="1:54" x14ac:dyDescent="0.25">
      <c r="A191" s="52" t="s">
        <v>891</v>
      </c>
      <c r="B191" s="52" t="s">
        <v>1046</v>
      </c>
      <c r="C191" s="52" t="s">
        <v>483</v>
      </c>
      <c r="D191" s="52" t="s">
        <v>479</v>
      </c>
      <c r="E191" s="52" t="s">
        <v>727</v>
      </c>
      <c r="F191" s="51" t="s">
        <v>1047</v>
      </c>
      <c r="G191" s="51" t="s">
        <v>1048</v>
      </c>
      <c r="H191" s="52" t="s">
        <v>503</v>
      </c>
      <c r="I191" s="52" t="s">
        <v>605</v>
      </c>
      <c r="J191" s="52" t="s">
        <v>611</v>
      </c>
      <c r="K191" s="52" t="s">
        <v>605</v>
      </c>
      <c r="L191" s="52" t="s">
        <v>605</v>
      </c>
      <c r="M191" s="53" t="s">
        <v>925</v>
      </c>
      <c r="N191" s="52" t="s">
        <v>605</v>
      </c>
      <c r="O191" s="52" t="s">
        <v>894</v>
      </c>
      <c r="Q191" s="52" t="s">
        <v>522</v>
      </c>
      <c r="T191" s="51" t="s">
        <v>605</v>
      </c>
      <c r="U191" s="51" t="s">
        <v>522</v>
      </c>
      <c r="V191" s="51" t="s">
        <v>605</v>
      </c>
      <c r="W191" s="51" t="s">
        <v>605</v>
      </c>
      <c r="Y191" s="53" t="s">
        <v>614</v>
      </c>
      <c r="Z191" s="52" t="s">
        <v>611</v>
      </c>
      <c r="AA191" s="51" t="s">
        <v>611</v>
      </c>
      <c r="AB191" s="51" t="s">
        <v>605</v>
      </c>
      <c r="AC191" s="51" t="s">
        <v>605</v>
      </c>
      <c r="AD191" s="51" t="s">
        <v>605</v>
      </c>
      <c r="AE191" s="51" t="s">
        <v>605</v>
      </c>
      <c r="AF191" s="51" t="s">
        <v>611</v>
      </c>
      <c r="AG191" s="51" t="s">
        <v>510</v>
      </c>
      <c r="AI191" s="51" t="s">
        <v>611</v>
      </c>
      <c r="AJ191" s="51" t="s">
        <v>605</v>
      </c>
      <c r="AK191" s="51" t="s">
        <v>605</v>
      </c>
      <c r="AL191" s="51" t="s">
        <v>119</v>
      </c>
      <c r="AM191" s="51" t="s">
        <v>611</v>
      </c>
      <c r="AN191" s="51" t="s">
        <v>605</v>
      </c>
      <c r="AO191" s="51" t="s">
        <v>615</v>
      </c>
      <c r="AP191" s="51" t="s">
        <v>504</v>
      </c>
      <c r="AQ191" s="51" t="s">
        <v>605</v>
      </c>
      <c r="AT191" s="158" t="s">
        <v>605</v>
      </c>
      <c r="AU191" s="51" t="s">
        <v>605</v>
      </c>
      <c r="AW191" s="51" t="s">
        <v>605</v>
      </c>
      <c r="AX191" s="51" t="s">
        <v>522</v>
      </c>
      <c r="AY191" s="51" t="s">
        <v>522</v>
      </c>
      <c r="AZ191" s="51" t="s">
        <v>522</v>
      </c>
      <c r="BB191" s="51" t="s">
        <v>897</v>
      </c>
    </row>
    <row r="192" spans="1:54" x14ac:dyDescent="0.25">
      <c r="A192" s="52" t="s">
        <v>891</v>
      </c>
      <c r="B192" s="52" t="s">
        <v>1049</v>
      </c>
      <c r="C192" s="52" t="s">
        <v>501</v>
      </c>
      <c r="D192" s="52" t="s">
        <v>476</v>
      </c>
      <c r="E192" s="52" t="s">
        <v>498</v>
      </c>
      <c r="F192" s="51" t="s">
        <v>1050</v>
      </c>
      <c r="G192" s="51" t="s">
        <v>1051</v>
      </c>
      <c r="H192" s="52" t="s">
        <v>503</v>
      </c>
      <c r="I192" s="52" t="s">
        <v>605</v>
      </c>
      <c r="J192" s="52" t="s">
        <v>611</v>
      </c>
      <c r="K192" s="52" t="s">
        <v>605</v>
      </c>
      <c r="L192" s="52" t="s">
        <v>605</v>
      </c>
      <c r="M192" s="53" t="s">
        <v>893</v>
      </c>
      <c r="N192" s="52" t="s">
        <v>605</v>
      </c>
      <c r="O192" s="52" t="s">
        <v>612</v>
      </c>
      <c r="Q192" s="52" t="s">
        <v>522</v>
      </c>
      <c r="R192" s="51" t="s">
        <v>895</v>
      </c>
      <c r="T192" s="51" t="s">
        <v>605</v>
      </c>
      <c r="U192" s="51" t="s">
        <v>522</v>
      </c>
      <c r="V192" s="51" t="s">
        <v>611</v>
      </c>
      <c r="W192" s="51" t="s">
        <v>605</v>
      </c>
      <c r="Y192" s="53" t="s">
        <v>614</v>
      </c>
      <c r="Z192" s="52" t="s">
        <v>611</v>
      </c>
      <c r="AA192" s="51" t="s">
        <v>611</v>
      </c>
      <c r="AB192" s="51" t="s">
        <v>605</v>
      </c>
      <c r="AC192" s="51" t="s">
        <v>605</v>
      </c>
      <c r="AD192" s="51" t="s">
        <v>605</v>
      </c>
      <c r="AE192" s="51" t="s">
        <v>605</v>
      </c>
      <c r="AF192" s="51" t="s">
        <v>611</v>
      </c>
      <c r="AG192" s="51" t="s">
        <v>510</v>
      </c>
      <c r="AI192" s="51" t="s">
        <v>611</v>
      </c>
      <c r="AJ192" s="51" t="s">
        <v>605</v>
      </c>
      <c r="AK192" s="51" t="s">
        <v>605</v>
      </c>
      <c r="AL192" s="51" t="s">
        <v>119</v>
      </c>
      <c r="AM192" s="51" t="s">
        <v>611</v>
      </c>
      <c r="AN192" s="51" t="s">
        <v>605</v>
      </c>
      <c r="AO192" s="51" t="s">
        <v>615</v>
      </c>
      <c r="AP192" s="51" t="s">
        <v>504</v>
      </c>
      <c r="AQ192" s="51" t="s">
        <v>605</v>
      </c>
      <c r="AT192" s="158" t="s">
        <v>605</v>
      </c>
      <c r="AU192" s="51" t="s">
        <v>605</v>
      </c>
      <c r="AW192" s="51" t="s">
        <v>605</v>
      </c>
      <c r="AX192" s="51" t="s">
        <v>522</v>
      </c>
      <c r="AY192" s="51" t="s">
        <v>522</v>
      </c>
      <c r="AZ192" s="51" t="s">
        <v>522</v>
      </c>
      <c r="BA192" s="51" t="s">
        <v>900</v>
      </c>
      <c r="BB192" s="51" t="s">
        <v>897</v>
      </c>
    </row>
    <row r="193" spans="1:54" x14ac:dyDescent="0.25">
      <c r="A193" s="52" t="s">
        <v>891</v>
      </c>
      <c r="B193" s="52" t="s">
        <v>1052</v>
      </c>
      <c r="C193" s="52" t="s">
        <v>486</v>
      </c>
      <c r="D193" s="52" t="s">
        <v>476</v>
      </c>
      <c r="E193" s="52" t="s">
        <v>487</v>
      </c>
      <c r="F193" s="51" t="s">
        <v>1053</v>
      </c>
      <c r="G193" s="51" t="s">
        <v>1054</v>
      </c>
      <c r="H193" s="52" t="s">
        <v>119</v>
      </c>
      <c r="I193" s="52" t="s">
        <v>605</v>
      </c>
      <c r="J193" s="52" t="s">
        <v>605</v>
      </c>
      <c r="K193" s="52" t="s">
        <v>605</v>
      </c>
      <c r="L193" s="52" t="s">
        <v>605</v>
      </c>
      <c r="M193" s="53" t="s">
        <v>893</v>
      </c>
      <c r="N193" s="52" t="s">
        <v>605</v>
      </c>
      <c r="O193" s="52" t="s">
        <v>894</v>
      </c>
      <c r="Q193" s="52" t="s">
        <v>522</v>
      </c>
      <c r="R193" s="51" t="s">
        <v>895</v>
      </c>
      <c r="T193" s="51" t="s">
        <v>605</v>
      </c>
      <c r="U193" s="51" t="s">
        <v>522</v>
      </c>
      <c r="V193" s="51" t="s">
        <v>605</v>
      </c>
      <c r="W193" s="51" t="s">
        <v>605</v>
      </c>
      <c r="X193" s="51" t="s">
        <v>892</v>
      </c>
      <c r="Y193" s="53" t="s">
        <v>614</v>
      </c>
      <c r="Z193" s="52" t="s">
        <v>611</v>
      </c>
      <c r="AA193" s="51" t="s">
        <v>611</v>
      </c>
      <c r="AB193" s="51" t="s">
        <v>605</v>
      </c>
      <c r="AC193" s="51" t="s">
        <v>605</v>
      </c>
      <c r="AD193" s="51" t="s">
        <v>605</v>
      </c>
      <c r="AE193" s="51" t="s">
        <v>605</v>
      </c>
      <c r="AF193" s="51" t="s">
        <v>611</v>
      </c>
      <c r="AG193" s="51" t="s">
        <v>510</v>
      </c>
      <c r="AI193" s="51" t="s">
        <v>611</v>
      </c>
      <c r="AJ193" s="51" t="s">
        <v>605</v>
      </c>
      <c r="AK193" s="51" t="s">
        <v>605</v>
      </c>
      <c r="AL193" s="51" t="s">
        <v>119</v>
      </c>
      <c r="AM193" s="51" t="s">
        <v>611</v>
      </c>
      <c r="AN193" s="51" t="s">
        <v>605</v>
      </c>
      <c r="AO193" s="51" t="s">
        <v>615</v>
      </c>
      <c r="AP193" s="51" t="s">
        <v>504</v>
      </c>
      <c r="AQ193" s="51" t="s">
        <v>605</v>
      </c>
      <c r="AT193" s="158" t="s">
        <v>605</v>
      </c>
      <c r="AU193" s="51" t="s">
        <v>605</v>
      </c>
      <c r="AW193" s="51" t="s">
        <v>605</v>
      </c>
      <c r="AX193" s="51" t="s">
        <v>522</v>
      </c>
      <c r="AY193" s="51" t="s">
        <v>522</v>
      </c>
      <c r="AZ193" s="51" t="s">
        <v>522</v>
      </c>
      <c r="BB193" s="51" t="s">
        <v>897</v>
      </c>
    </row>
    <row r="194" spans="1:54" x14ac:dyDescent="0.25">
      <c r="A194" s="52" t="s">
        <v>891</v>
      </c>
      <c r="B194" s="52" t="s">
        <v>1055</v>
      </c>
      <c r="C194" s="52" t="s">
        <v>486</v>
      </c>
      <c r="D194" s="52" t="s">
        <v>476</v>
      </c>
      <c r="E194" s="52" t="s">
        <v>490</v>
      </c>
      <c r="F194" s="51" t="s">
        <v>1056</v>
      </c>
      <c r="G194" s="51" t="s">
        <v>1057</v>
      </c>
      <c r="H194" s="52" t="s">
        <v>119</v>
      </c>
      <c r="I194" s="52" t="s">
        <v>605</v>
      </c>
      <c r="J194" s="52" t="s">
        <v>605</v>
      </c>
      <c r="K194" s="52" t="s">
        <v>605</v>
      </c>
      <c r="L194" s="52" t="s">
        <v>605</v>
      </c>
      <c r="M194" s="53" t="s">
        <v>893</v>
      </c>
      <c r="N194" s="52" t="s">
        <v>605</v>
      </c>
      <c r="O194" s="52" t="s">
        <v>894</v>
      </c>
      <c r="Q194" s="52" t="s">
        <v>522</v>
      </c>
      <c r="R194" s="51" t="s">
        <v>895</v>
      </c>
      <c r="T194" s="51" t="s">
        <v>605</v>
      </c>
      <c r="U194" s="51" t="s">
        <v>522</v>
      </c>
      <c r="V194" s="51" t="s">
        <v>605</v>
      </c>
      <c r="W194" s="51" t="s">
        <v>605</v>
      </c>
      <c r="X194" s="51" t="s">
        <v>898</v>
      </c>
      <c r="Y194" s="53" t="s">
        <v>614</v>
      </c>
      <c r="Z194" s="52" t="s">
        <v>611</v>
      </c>
      <c r="AA194" s="51" t="s">
        <v>611</v>
      </c>
      <c r="AB194" s="51" t="s">
        <v>605</v>
      </c>
      <c r="AC194" s="51" t="s">
        <v>605</v>
      </c>
      <c r="AD194" s="51" t="s">
        <v>605</v>
      </c>
      <c r="AE194" s="51" t="s">
        <v>605</v>
      </c>
      <c r="AF194" s="51" t="s">
        <v>611</v>
      </c>
      <c r="AG194" s="51" t="s">
        <v>510</v>
      </c>
      <c r="AI194" s="51" t="s">
        <v>611</v>
      </c>
      <c r="AJ194" s="51" t="s">
        <v>605</v>
      </c>
      <c r="AK194" s="51" t="s">
        <v>605</v>
      </c>
      <c r="AL194" s="51" t="s">
        <v>119</v>
      </c>
      <c r="AM194" s="51" t="s">
        <v>611</v>
      </c>
      <c r="AN194" s="51" t="s">
        <v>605</v>
      </c>
      <c r="AO194" s="51" t="s">
        <v>615</v>
      </c>
      <c r="AP194" s="51" t="s">
        <v>504</v>
      </c>
      <c r="AQ194" s="51" t="s">
        <v>605</v>
      </c>
      <c r="AT194" s="158" t="s">
        <v>605</v>
      </c>
      <c r="AU194" s="51" t="s">
        <v>605</v>
      </c>
      <c r="AW194" s="51" t="s">
        <v>605</v>
      </c>
      <c r="AX194" s="51" t="s">
        <v>522</v>
      </c>
      <c r="AY194" s="51" t="s">
        <v>522</v>
      </c>
      <c r="AZ194" s="51" t="s">
        <v>522</v>
      </c>
      <c r="BB194" s="51" t="s">
        <v>897</v>
      </c>
    </row>
    <row r="195" spans="1:54" x14ac:dyDescent="0.25">
      <c r="A195" s="52" t="s">
        <v>891</v>
      </c>
      <c r="B195" s="52" t="s">
        <v>389</v>
      </c>
      <c r="C195" s="52" t="s">
        <v>486</v>
      </c>
      <c r="D195" s="52" t="s">
        <v>476</v>
      </c>
      <c r="E195" s="52" t="s">
        <v>491</v>
      </c>
      <c r="F195" s="51" t="s">
        <v>1058</v>
      </c>
      <c r="G195" s="51" t="s">
        <v>1059</v>
      </c>
      <c r="H195" s="52" t="s">
        <v>119</v>
      </c>
      <c r="I195" s="52" t="s">
        <v>605</v>
      </c>
      <c r="J195" s="52" t="s">
        <v>605</v>
      </c>
      <c r="K195" s="52" t="s">
        <v>605</v>
      </c>
      <c r="L195" s="52" t="s">
        <v>605</v>
      </c>
      <c r="M195" s="53" t="s">
        <v>893</v>
      </c>
      <c r="N195" s="52" t="s">
        <v>605</v>
      </c>
      <c r="O195" s="52" t="s">
        <v>894</v>
      </c>
      <c r="Q195" s="52" t="s">
        <v>522</v>
      </c>
      <c r="R195" s="51" t="s">
        <v>895</v>
      </c>
      <c r="T195" s="51" t="s">
        <v>605</v>
      </c>
      <c r="U195" s="51" t="s">
        <v>522</v>
      </c>
      <c r="V195" s="51" t="s">
        <v>605</v>
      </c>
      <c r="W195" s="51" t="s">
        <v>605</v>
      </c>
      <c r="X195" s="51" t="s">
        <v>899</v>
      </c>
      <c r="Y195" s="53" t="s">
        <v>614</v>
      </c>
      <c r="Z195" s="52" t="s">
        <v>611</v>
      </c>
      <c r="AA195" s="51" t="s">
        <v>611</v>
      </c>
      <c r="AB195" s="51" t="s">
        <v>605</v>
      </c>
      <c r="AC195" s="51" t="s">
        <v>605</v>
      </c>
      <c r="AD195" s="51" t="s">
        <v>605</v>
      </c>
      <c r="AE195" s="51" t="s">
        <v>605</v>
      </c>
      <c r="AF195" s="51" t="s">
        <v>611</v>
      </c>
      <c r="AG195" s="51" t="s">
        <v>510</v>
      </c>
      <c r="AI195" s="51" t="s">
        <v>611</v>
      </c>
      <c r="AJ195" s="51" t="s">
        <v>605</v>
      </c>
      <c r="AK195" s="51" t="s">
        <v>605</v>
      </c>
      <c r="AL195" s="51" t="s">
        <v>119</v>
      </c>
      <c r="AM195" s="51" t="s">
        <v>611</v>
      </c>
      <c r="AN195" s="51" t="s">
        <v>605</v>
      </c>
      <c r="AO195" s="51" t="s">
        <v>615</v>
      </c>
      <c r="AP195" s="51" t="s">
        <v>504</v>
      </c>
      <c r="AQ195" s="51" t="s">
        <v>605</v>
      </c>
      <c r="AT195" s="158" t="s">
        <v>605</v>
      </c>
      <c r="AU195" s="51" t="s">
        <v>605</v>
      </c>
      <c r="AW195" s="51" t="s">
        <v>605</v>
      </c>
      <c r="AX195" s="51" t="s">
        <v>522</v>
      </c>
      <c r="AY195" s="51" t="s">
        <v>522</v>
      </c>
      <c r="AZ195" s="51" t="s">
        <v>522</v>
      </c>
      <c r="BB195" s="51" t="s">
        <v>897</v>
      </c>
    </row>
    <row r="196" spans="1:54" x14ac:dyDescent="0.25">
      <c r="A196" s="52" t="s">
        <v>891</v>
      </c>
      <c r="B196" s="52" t="s">
        <v>398</v>
      </c>
      <c r="C196" s="52" t="s">
        <v>486</v>
      </c>
      <c r="D196" s="52" t="s">
        <v>476</v>
      </c>
      <c r="E196" s="52" t="s">
        <v>493</v>
      </c>
      <c r="F196" s="51" t="s">
        <v>1060</v>
      </c>
      <c r="G196" s="51" t="s">
        <v>1061</v>
      </c>
      <c r="H196" s="52" t="s">
        <v>119</v>
      </c>
      <c r="I196" s="52" t="s">
        <v>605</v>
      </c>
      <c r="J196" s="52" t="s">
        <v>605</v>
      </c>
      <c r="K196" s="52" t="s">
        <v>605</v>
      </c>
      <c r="L196" s="52" t="s">
        <v>605</v>
      </c>
      <c r="M196" s="53" t="s">
        <v>893</v>
      </c>
      <c r="N196" s="52" t="s">
        <v>605</v>
      </c>
      <c r="O196" s="52" t="s">
        <v>894</v>
      </c>
      <c r="Q196" s="52" t="s">
        <v>522</v>
      </c>
      <c r="R196" s="51" t="s">
        <v>895</v>
      </c>
      <c r="T196" s="51" t="s">
        <v>605</v>
      </c>
      <c r="U196" s="51" t="s">
        <v>522</v>
      </c>
      <c r="V196" s="51" t="s">
        <v>605</v>
      </c>
      <c r="W196" s="51" t="s">
        <v>605</v>
      </c>
      <c r="X196" s="51" t="s">
        <v>901</v>
      </c>
      <c r="Y196" s="53" t="s">
        <v>614</v>
      </c>
      <c r="Z196" s="52" t="s">
        <v>611</v>
      </c>
      <c r="AA196" s="51" t="s">
        <v>611</v>
      </c>
      <c r="AB196" s="51" t="s">
        <v>605</v>
      </c>
      <c r="AC196" s="51" t="s">
        <v>605</v>
      </c>
      <c r="AD196" s="51" t="s">
        <v>605</v>
      </c>
      <c r="AE196" s="51" t="s">
        <v>605</v>
      </c>
      <c r="AF196" s="51" t="s">
        <v>611</v>
      </c>
      <c r="AG196" s="51" t="s">
        <v>510</v>
      </c>
      <c r="AI196" s="51" t="s">
        <v>611</v>
      </c>
      <c r="AJ196" s="51" t="s">
        <v>605</v>
      </c>
      <c r="AK196" s="51" t="s">
        <v>605</v>
      </c>
      <c r="AL196" s="51" t="s">
        <v>119</v>
      </c>
      <c r="AM196" s="51" t="s">
        <v>611</v>
      </c>
      <c r="AN196" s="51" t="s">
        <v>605</v>
      </c>
      <c r="AO196" s="51" t="s">
        <v>615</v>
      </c>
      <c r="AP196" s="51" t="s">
        <v>504</v>
      </c>
      <c r="AQ196" s="51" t="s">
        <v>605</v>
      </c>
      <c r="AT196" s="158" t="s">
        <v>605</v>
      </c>
      <c r="AU196" s="51" t="s">
        <v>605</v>
      </c>
      <c r="AW196" s="51" t="s">
        <v>605</v>
      </c>
      <c r="AX196" s="51" t="s">
        <v>522</v>
      </c>
      <c r="AY196" s="51" t="s">
        <v>522</v>
      </c>
      <c r="AZ196" s="51" t="s">
        <v>522</v>
      </c>
      <c r="BB196" s="51" t="s">
        <v>897</v>
      </c>
    </row>
    <row r="197" spans="1:54" x14ac:dyDescent="0.25">
      <c r="A197" s="52" t="s">
        <v>891</v>
      </c>
      <c r="B197" s="52" t="s">
        <v>1062</v>
      </c>
      <c r="C197" s="52" t="s">
        <v>486</v>
      </c>
      <c r="D197" s="52" t="s">
        <v>476</v>
      </c>
      <c r="E197" s="52" t="s">
        <v>494</v>
      </c>
      <c r="F197" s="51" t="s">
        <v>1063</v>
      </c>
      <c r="G197" s="51" t="s">
        <v>1064</v>
      </c>
      <c r="H197" s="52" t="s">
        <v>504</v>
      </c>
      <c r="I197" s="52" t="s">
        <v>605</v>
      </c>
      <c r="J197" s="52" t="s">
        <v>611</v>
      </c>
      <c r="K197" s="52" t="s">
        <v>605</v>
      </c>
      <c r="L197" s="52" t="s">
        <v>605</v>
      </c>
      <c r="M197" s="53" t="s">
        <v>893</v>
      </c>
      <c r="N197" s="52" t="s">
        <v>605</v>
      </c>
      <c r="O197" s="52" t="s">
        <v>894</v>
      </c>
      <c r="Q197" s="52" t="s">
        <v>522</v>
      </c>
      <c r="R197" s="51" t="s">
        <v>895</v>
      </c>
      <c r="T197" s="51" t="s">
        <v>605</v>
      </c>
      <c r="U197" s="51" t="s">
        <v>522</v>
      </c>
      <c r="V197" s="51" t="s">
        <v>611</v>
      </c>
      <c r="W197" s="51" t="s">
        <v>605</v>
      </c>
      <c r="Y197" s="53" t="s">
        <v>614</v>
      </c>
      <c r="Z197" s="52" t="s">
        <v>611</v>
      </c>
      <c r="AA197" s="51" t="s">
        <v>611</v>
      </c>
      <c r="AB197" s="51" t="s">
        <v>605</v>
      </c>
      <c r="AC197" s="51" t="s">
        <v>605</v>
      </c>
      <c r="AD197" s="51" t="s">
        <v>605</v>
      </c>
      <c r="AE197" s="51" t="s">
        <v>605</v>
      </c>
      <c r="AF197" s="51" t="s">
        <v>611</v>
      </c>
      <c r="AG197" s="51" t="s">
        <v>510</v>
      </c>
      <c r="AI197" s="51" t="s">
        <v>611</v>
      </c>
      <c r="AJ197" s="51" t="s">
        <v>605</v>
      </c>
      <c r="AK197" s="51" t="s">
        <v>605</v>
      </c>
      <c r="AL197" s="51" t="s">
        <v>119</v>
      </c>
      <c r="AM197" s="51" t="s">
        <v>611</v>
      </c>
      <c r="AN197" s="51" t="s">
        <v>605</v>
      </c>
      <c r="AO197" s="51" t="s">
        <v>615</v>
      </c>
      <c r="AP197" s="51" t="s">
        <v>504</v>
      </c>
      <c r="AQ197" s="51" t="s">
        <v>605</v>
      </c>
      <c r="AT197" s="158" t="s">
        <v>605</v>
      </c>
      <c r="AU197" s="51" t="s">
        <v>605</v>
      </c>
      <c r="AW197" s="51" t="s">
        <v>605</v>
      </c>
      <c r="AX197" s="51" t="s">
        <v>522</v>
      </c>
      <c r="AY197" s="51" t="s">
        <v>522</v>
      </c>
      <c r="AZ197" s="51" t="s">
        <v>522</v>
      </c>
      <c r="BA197" s="51" t="s">
        <v>905</v>
      </c>
      <c r="BB197" s="51" t="s">
        <v>897</v>
      </c>
    </row>
    <row r="198" spans="1:54" x14ac:dyDescent="0.25">
      <c r="A198" s="52" t="s">
        <v>891</v>
      </c>
      <c r="B198" s="52" t="s">
        <v>406</v>
      </c>
      <c r="C198" s="52" t="s">
        <v>486</v>
      </c>
      <c r="D198" s="52" t="s">
        <v>476</v>
      </c>
      <c r="E198" s="52" t="s">
        <v>496</v>
      </c>
      <c r="F198" s="51" t="s">
        <v>453</v>
      </c>
      <c r="G198" s="51" t="s">
        <v>179</v>
      </c>
      <c r="H198" s="52" t="s">
        <v>503</v>
      </c>
      <c r="I198" s="52" t="s">
        <v>605</v>
      </c>
      <c r="J198" s="52" t="s">
        <v>611</v>
      </c>
      <c r="K198" s="52" t="s">
        <v>605</v>
      </c>
      <c r="L198" s="52" t="s">
        <v>605</v>
      </c>
      <c r="M198" s="53" t="s">
        <v>893</v>
      </c>
      <c r="N198" s="52" t="s">
        <v>605</v>
      </c>
      <c r="O198" s="52" t="s">
        <v>894</v>
      </c>
      <c r="Q198" s="52" t="s">
        <v>522</v>
      </c>
      <c r="R198" s="51" t="s">
        <v>895</v>
      </c>
      <c r="T198" s="51" t="s">
        <v>605</v>
      </c>
      <c r="U198" s="51" t="s">
        <v>522</v>
      </c>
      <c r="V198" s="51" t="s">
        <v>611</v>
      </c>
      <c r="W198" s="51" t="s">
        <v>605</v>
      </c>
      <c r="Y198" s="53" t="s">
        <v>614</v>
      </c>
      <c r="Z198" s="52" t="s">
        <v>611</v>
      </c>
      <c r="AA198" s="51" t="s">
        <v>611</v>
      </c>
      <c r="AB198" s="51" t="s">
        <v>605</v>
      </c>
      <c r="AC198" s="51" t="s">
        <v>605</v>
      </c>
      <c r="AD198" s="51" t="s">
        <v>605</v>
      </c>
      <c r="AE198" s="51" t="s">
        <v>605</v>
      </c>
      <c r="AF198" s="51" t="s">
        <v>611</v>
      </c>
      <c r="AG198" s="51" t="s">
        <v>510</v>
      </c>
      <c r="AI198" s="51" t="s">
        <v>611</v>
      </c>
      <c r="AJ198" s="51" t="s">
        <v>605</v>
      </c>
      <c r="AK198" s="51" t="s">
        <v>605</v>
      </c>
      <c r="AL198" s="51" t="s">
        <v>119</v>
      </c>
      <c r="AM198" s="51" t="s">
        <v>611</v>
      </c>
      <c r="AN198" s="51" t="s">
        <v>605</v>
      </c>
      <c r="AO198" s="51" t="s">
        <v>615</v>
      </c>
      <c r="AP198" s="51" t="s">
        <v>504</v>
      </c>
      <c r="AQ198" s="51" t="s">
        <v>605</v>
      </c>
      <c r="AT198" s="158" t="s">
        <v>605</v>
      </c>
      <c r="AU198" s="51" t="s">
        <v>605</v>
      </c>
      <c r="AW198" s="51" t="s">
        <v>605</v>
      </c>
      <c r="AX198" s="51" t="s">
        <v>522</v>
      </c>
      <c r="AY198" s="51" t="s">
        <v>522</v>
      </c>
      <c r="AZ198" s="51" t="s">
        <v>522</v>
      </c>
      <c r="BA198" s="51" t="s">
        <v>910</v>
      </c>
      <c r="BB198" s="51" t="s">
        <v>897</v>
      </c>
    </row>
    <row r="199" spans="1:54" x14ac:dyDescent="0.25">
      <c r="A199" s="52" t="s">
        <v>891</v>
      </c>
      <c r="B199" s="52" t="s">
        <v>413</v>
      </c>
      <c r="C199" s="52" t="s">
        <v>486</v>
      </c>
      <c r="D199" s="52" t="s">
        <v>476</v>
      </c>
      <c r="E199" s="52" t="s">
        <v>497</v>
      </c>
      <c r="F199" s="51" t="s">
        <v>460</v>
      </c>
      <c r="G199" s="51" t="s">
        <v>186</v>
      </c>
      <c r="H199" s="52" t="s">
        <v>503</v>
      </c>
      <c r="I199" s="52" t="s">
        <v>605</v>
      </c>
      <c r="J199" s="52" t="s">
        <v>611</v>
      </c>
      <c r="K199" s="52" t="s">
        <v>605</v>
      </c>
      <c r="L199" s="52" t="s">
        <v>605</v>
      </c>
      <c r="M199" s="53" t="s">
        <v>893</v>
      </c>
      <c r="N199" s="52" t="s">
        <v>605</v>
      </c>
      <c r="O199" s="52" t="s">
        <v>894</v>
      </c>
      <c r="Q199" s="52" t="s">
        <v>522</v>
      </c>
      <c r="R199" s="51" t="s">
        <v>895</v>
      </c>
      <c r="T199" s="51" t="s">
        <v>605</v>
      </c>
      <c r="U199" s="51" t="s">
        <v>522</v>
      </c>
      <c r="V199" s="51" t="s">
        <v>611</v>
      </c>
      <c r="W199" s="51" t="s">
        <v>605</v>
      </c>
      <c r="Y199" s="53" t="s">
        <v>614</v>
      </c>
      <c r="Z199" s="52" t="s">
        <v>611</v>
      </c>
      <c r="AA199" s="51" t="s">
        <v>611</v>
      </c>
      <c r="AB199" s="51" t="s">
        <v>605</v>
      </c>
      <c r="AC199" s="51" t="s">
        <v>605</v>
      </c>
      <c r="AD199" s="51" t="s">
        <v>605</v>
      </c>
      <c r="AE199" s="51" t="s">
        <v>605</v>
      </c>
      <c r="AF199" s="51" t="s">
        <v>611</v>
      </c>
      <c r="AG199" s="51" t="s">
        <v>510</v>
      </c>
      <c r="AI199" s="51" t="s">
        <v>611</v>
      </c>
      <c r="AJ199" s="51" t="s">
        <v>605</v>
      </c>
      <c r="AK199" s="51" t="s">
        <v>605</v>
      </c>
      <c r="AL199" s="51" t="s">
        <v>119</v>
      </c>
      <c r="AM199" s="51" t="s">
        <v>611</v>
      </c>
      <c r="AN199" s="51" t="s">
        <v>605</v>
      </c>
      <c r="AO199" s="51" t="s">
        <v>615</v>
      </c>
      <c r="AP199" s="51" t="s">
        <v>504</v>
      </c>
      <c r="AQ199" s="51" t="s">
        <v>605</v>
      </c>
      <c r="AT199" s="158" t="s">
        <v>605</v>
      </c>
      <c r="AU199" s="51" t="s">
        <v>605</v>
      </c>
      <c r="AW199" s="51" t="s">
        <v>605</v>
      </c>
      <c r="AX199" s="51" t="s">
        <v>522</v>
      </c>
      <c r="AY199" s="51" t="s">
        <v>522</v>
      </c>
      <c r="AZ199" s="51" t="s">
        <v>522</v>
      </c>
      <c r="BA199" s="51" t="s">
        <v>910</v>
      </c>
      <c r="BB199" s="51" t="s">
        <v>897</v>
      </c>
    </row>
    <row r="200" spans="1:54" x14ac:dyDescent="0.25">
      <c r="A200" s="52" t="s">
        <v>891</v>
      </c>
      <c r="B200" s="52" t="s">
        <v>421</v>
      </c>
      <c r="C200" s="52" t="s">
        <v>486</v>
      </c>
      <c r="D200" s="52" t="s">
        <v>476</v>
      </c>
      <c r="E200" s="52" t="s">
        <v>498</v>
      </c>
      <c r="F200" s="51" t="s">
        <v>468</v>
      </c>
      <c r="G200" s="51" t="s">
        <v>194</v>
      </c>
      <c r="H200" s="52" t="s">
        <v>503</v>
      </c>
      <c r="I200" s="52" t="s">
        <v>605</v>
      </c>
      <c r="J200" s="52" t="s">
        <v>611</v>
      </c>
      <c r="K200" s="52" t="s">
        <v>605</v>
      </c>
      <c r="L200" s="52" t="s">
        <v>605</v>
      </c>
      <c r="M200" s="53" t="s">
        <v>893</v>
      </c>
      <c r="N200" s="52" t="s">
        <v>605</v>
      </c>
      <c r="O200" s="52" t="s">
        <v>612</v>
      </c>
      <c r="Q200" s="52" t="s">
        <v>522</v>
      </c>
      <c r="R200" s="51" t="s">
        <v>895</v>
      </c>
      <c r="T200" s="51" t="s">
        <v>605</v>
      </c>
      <c r="U200" s="51" t="s">
        <v>522</v>
      </c>
      <c r="V200" s="51" t="s">
        <v>611</v>
      </c>
      <c r="W200" s="51" t="s">
        <v>605</v>
      </c>
      <c r="Y200" s="53" t="s">
        <v>614</v>
      </c>
      <c r="Z200" s="52" t="s">
        <v>611</v>
      </c>
      <c r="AA200" s="51" t="s">
        <v>611</v>
      </c>
      <c r="AB200" s="51" t="s">
        <v>605</v>
      </c>
      <c r="AC200" s="51" t="s">
        <v>605</v>
      </c>
      <c r="AD200" s="51" t="s">
        <v>605</v>
      </c>
      <c r="AE200" s="51" t="s">
        <v>605</v>
      </c>
      <c r="AF200" s="51" t="s">
        <v>611</v>
      </c>
      <c r="AG200" s="51" t="s">
        <v>510</v>
      </c>
      <c r="AI200" s="51" t="s">
        <v>611</v>
      </c>
      <c r="AJ200" s="51" t="s">
        <v>605</v>
      </c>
      <c r="AK200" s="51" t="s">
        <v>605</v>
      </c>
      <c r="AL200" s="51" t="s">
        <v>119</v>
      </c>
      <c r="AM200" s="51" t="s">
        <v>611</v>
      </c>
      <c r="AN200" s="51" t="s">
        <v>605</v>
      </c>
      <c r="AO200" s="51" t="s">
        <v>615</v>
      </c>
      <c r="AP200" s="51" t="s">
        <v>504</v>
      </c>
      <c r="AQ200" s="51" t="s">
        <v>605</v>
      </c>
      <c r="AT200" s="158" t="s">
        <v>605</v>
      </c>
      <c r="AU200" s="51" t="s">
        <v>605</v>
      </c>
      <c r="AW200" s="51" t="s">
        <v>605</v>
      </c>
      <c r="AX200" s="51" t="s">
        <v>522</v>
      </c>
      <c r="AY200" s="51" t="s">
        <v>522</v>
      </c>
      <c r="AZ200" s="51" t="s">
        <v>522</v>
      </c>
      <c r="BA200" s="51" t="s">
        <v>900</v>
      </c>
      <c r="BB200" s="51" t="s">
        <v>897</v>
      </c>
    </row>
    <row r="201" spans="1:54" x14ac:dyDescent="0.25">
      <c r="A201" s="52" t="s">
        <v>891</v>
      </c>
      <c r="B201" s="52" t="s">
        <v>1065</v>
      </c>
      <c r="C201" s="52" t="s">
        <v>492</v>
      </c>
      <c r="D201" s="52" t="s">
        <v>476</v>
      </c>
      <c r="E201" s="52" t="s">
        <v>487</v>
      </c>
      <c r="F201" s="51" t="s">
        <v>1066</v>
      </c>
      <c r="G201" s="51" t="s">
        <v>1067</v>
      </c>
      <c r="H201" s="52" t="s">
        <v>119</v>
      </c>
      <c r="I201" s="52" t="s">
        <v>605</v>
      </c>
      <c r="J201" s="52" t="s">
        <v>605</v>
      </c>
      <c r="K201" s="52" t="s">
        <v>605</v>
      </c>
      <c r="L201" s="52" t="s">
        <v>605</v>
      </c>
      <c r="M201" s="53" t="s">
        <v>893</v>
      </c>
      <c r="N201" s="52" t="s">
        <v>605</v>
      </c>
      <c r="O201" s="52" t="s">
        <v>894</v>
      </c>
      <c r="Q201" s="52" t="s">
        <v>522</v>
      </c>
      <c r="R201" s="51" t="s">
        <v>895</v>
      </c>
      <c r="T201" s="51" t="s">
        <v>605</v>
      </c>
      <c r="U201" s="51" t="s">
        <v>522</v>
      </c>
      <c r="V201" s="51" t="s">
        <v>605</v>
      </c>
      <c r="W201" s="51" t="s">
        <v>605</v>
      </c>
      <c r="X201" s="51" t="s">
        <v>902</v>
      </c>
      <c r="Y201" s="53" t="s">
        <v>614</v>
      </c>
      <c r="Z201" s="52" t="s">
        <v>611</v>
      </c>
      <c r="AA201" s="51" t="s">
        <v>611</v>
      </c>
      <c r="AB201" s="51" t="s">
        <v>605</v>
      </c>
      <c r="AC201" s="51" t="s">
        <v>605</v>
      </c>
      <c r="AD201" s="51" t="s">
        <v>605</v>
      </c>
      <c r="AE201" s="51" t="s">
        <v>605</v>
      </c>
      <c r="AF201" s="51" t="s">
        <v>611</v>
      </c>
      <c r="AG201" s="51" t="s">
        <v>510</v>
      </c>
      <c r="AI201" s="51" t="s">
        <v>611</v>
      </c>
      <c r="AJ201" s="51" t="s">
        <v>605</v>
      </c>
      <c r="AK201" s="51" t="s">
        <v>605</v>
      </c>
      <c r="AL201" s="51" t="s">
        <v>119</v>
      </c>
      <c r="AM201" s="51" t="s">
        <v>611</v>
      </c>
      <c r="AN201" s="51" t="s">
        <v>605</v>
      </c>
      <c r="AO201" s="51" t="s">
        <v>615</v>
      </c>
      <c r="AP201" s="51" t="s">
        <v>504</v>
      </c>
      <c r="AQ201" s="51" t="s">
        <v>605</v>
      </c>
      <c r="AT201" s="158" t="s">
        <v>605</v>
      </c>
      <c r="AU201" s="51" t="s">
        <v>605</v>
      </c>
      <c r="AW201" s="51" t="s">
        <v>605</v>
      </c>
      <c r="AX201" s="51" t="s">
        <v>522</v>
      </c>
      <c r="AY201" s="51" t="s">
        <v>522</v>
      </c>
      <c r="AZ201" s="51" t="s">
        <v>522</v>
      </c>
      <c r="BB201" s="51" t="s">
        <v>897</v>
      </c>
    </row>
    <row r="202" spans="1:54" x14ac:dyDescent="0.25">
      <c r="A202" s="52" t="s">
        <v>891</v>
      </c>
      <c r="B202" s="52" t="s">
        <v>1068</v>
      </c>
      <c r="C202" s="52" t="s">
        <v>492</v>
      </c>
      <c r="D202" s="52" t="s">
        <v>476</v>
      </c>
      <c r="E202" s="52" t="s">
        <v>490</v>
      </c>
      <c r="F202" s="51" t="s">
        <v>1069</v>
      </c>
      <c r="G202" s="51" t="s">
        <v>1070</v>
      </c>
      <c r="H202" s="52" t="s">
        <v>119</v>
      </c>
      <c r="I202" s="52" t="s">
        <v>605</v>
      </c>
      <c r="J202" s="52" t="s">
        <v>605</v>
      </c>
      <c r="K202" s="52" t="s">
        <v>605</v>
      </c>
      <c r="L202" s="52" t="s">
        <v>605</v>
      </c>
      <c r="M202" s="53" t="s">
        <v>893</v>
      </c>
      <c r="N202" s="52" t="s">
        <v>605</v>
      </c>
      <c r="O202" s="52" t="s">
        <v>894</v>
      </c>
      <c r="Q202" s="52" t="s">
        <v>522</v>
      </c>
      <c r="R202" s="51" t="s">
        <v>895</v>
      </c>
      <c r="T202" s="51" t="s">
        <v>605</v>
      </c>
      <c r="U202" s="51" t="s">
        <v>522</v>
      </c>
      <c r="V202" s="51" t="s">
        <v>605</v>
      </c>
      <c r="W202" s="51" t="s">
        <v>605</v>
      </c>
      <c r="X202" s="51" t="s">
        <v>906</v>
      </c>
      <c r="Y202" s="53" t="s">
        <v>614</v>
      </c>
      <c r="Z202" s="52" t="s">
        <v>611</v>
      </c>
      <c r="AA202" s="51" t="s">
        <v>611</v>
      </c>
      <c r="AB202" s="51" t="s">
        <v>605</v>
      </c>
      <c r="AC202" s="51" t="s">
        <v>605</v>
      </c>
      <c r="AD202" s="51" t="s">
        <v>605</v>
      </c>
      <c r="AE202" s="51" t="s">
        <v>605</v>
      </c>
      <c r="AF202" s="51" t="s">
        <v>611</v>
      </c>
      <c r="AG202" s="51" t="s">
        <v>510</v>
      </c>
      <c r="AI202" s="51" t="s">
        <v>611</v>
      </c>
      <c r="AJ202" s="51" t="s">
        <v>605</v>
      </c>
      <c r="AK202" s="51" t="s">
        <v>605</v>
      </c>
      <c r="AL202" s="51" t="s">
        <v>119</v>
      </c>
      <c r="AM202" s="51" t="s">
        <v>611</v>
      </c>
      <c r="AN202" s="51" t="s">
        <v>605</v>
      </c>
      <c r="AO202" s="51" t="s">
        <v>615</v>
      </c>
      <c r="AP202" s="51" t="s">
        <v>504</v>
      </c>
      <c r="AQ202" s="51" t="s">
        <v>605</v>
      </c>
      <c r="AT202" s="158" t="s">
        <v>605</v>
      </c>
      <c r="AU202" s="51" t="s">
        <v>605</v>
      </c>
      <c r="AW202" s="51" t="s">
        <v>605</v>
      </c>
      <c r="AX202" s="51" t="s">
        <v>522</v>
      </c>
      <c r="AY202" s="51" t="s">
        <v>522</v>
      </c>
      <c r="AZ202" s="51" t="s">
        <v>522</v>
      </c>
      <c r="BB202" s="51" t="s">
        <v>897</v>
      </c>
    </row>
    <row r="203" spans="1:54" x14ac:dyDescent="0.25">
      <c r="A203" s="52" t="s">
        <v>891</v>
      </c>
      <c r="B203" s="52" t="s">
        <v>391</v>
      </c>
      <c r="C203" s="52" t="s">
        <v>492</v>
      </c>
      <c r="D203" s="52" t="s">
        <v>476</v>
      </c>
      <c r="E203" s="52" t="s">
        <v>491</v>
      </c>
      <c r="F203" s="51" t="s">
        <v>1071</v>
      </c>
      <c r="G203" s="51" t="s">
        <v>1072</v>
      </c>
      <c r="H203" s="52" t="s">
        <v>119</v>
      </c>
      <c r="I203" s="52" t="s">
        <v>605</v>
      </c>
      <c r="J203" s="52" t="s">
        <v>605</v>
      </c>
      <c r="K203" s="52" t="s">
        <v>605</v>
      </c>
      <c r="L203" s="52" t="s">
        <v>605</v>
      </c>
      <c r="M203" s="53" t="s">
        <v>893</v>
      </c>
      <c r="N203" s="52" t="s">
        <v>605</v>
      </c>
      <c r="O203" s="52" t="s">
        <v>894</v>
      </c>
      <c r="Q203" s="52" t="s">
        <v>522</v>
      </c>
      <c r="R203" s="51" t="s">
        <v>895</v>
      </c>
      <c r="T203" s="51" t="s">
        <v>605</v>
      </c>
      <c r="U203" s="51" t="s">
        <v>522</v>
      </c>
      <c r="V203" s="51" t="s">
        <v>605</v>
      </c>
      <c r="W203" s="51" t="s">
        <v>605</v>
      </c>
      <c r="X203" s="51" t="s">
        <v>909</v>
      </c>
      <c r="Y203" s="53" t="s">
        <v>614</v>
      </c>
      <c r="Z203" s="52" t="s">
        <v>611</v>
      </c>
      <c r="AA203" s="51" t="s">
        <v>611</v>
      </c>
      <c r="AB203" s="51" t="s">
        <v>605</v>
      </c>
      <c r="AC203" s="51" t="s">
        <v>605</v>
      </c>
      <c r="AD203" s="51" t="s">
        <v>605</v>
      </c>
      <c r="AE203" s="51" t="s">
        <v>605</v>
      </c>
      <c r="AF203" s="51" t="s">
        <v>611</v>
      </c>
      <c r="AG203" s="51" t="s">
        <v>510</v>
      </c>
      <c r="AI203" s="51" t="s">
        <v>611</v>
      </c>
      <c r="AJ203" s="51" t="s">
        <v>605</v>
      </c>
      <c r="AK203" s="51" t="s">
        <v>605</v>
      </c>
      <c r="AL203" s="51" t="s">
        <v>119</v>
      </c>
      <c r="AM203" s="51" t="s">
        <v>611</v>
      </c>
      <c r="AN203" s="51" t="s">
        <v>605</v>
      </c>
      <c r="AO203" s="51" t="s">
        <v>615</v>
      </c>
      <c r="AP203" s="51" t="s">
        <v>504</v>
      </c>
      <c r="AQ203" s="51" t="s">
        <v>605</v>
      </c>
      <c r="AT203" s="158" t="s">
        <v>605</v>
      </c>
      <c r="AU203" s="51" t="s">
        <v>605</v>
      </c>
      <c r="AW203" s="51" t="s">
        <v>605</v>
      </c>
      <c r="AX203" s="51" t="s">
        <v>522</v>
      </c>
      <c r="AY203" s="51" t="s">
        <v>522</v>
      </c>
      <c r="AZ203" s="51" t="s">
        <v>522</v>
      </c>
      <c r="BB203" s="51" t="s">
        <v>897</v>
      </c>
    </row>
    <row r="204" spans="1:54" x14ac:dyDescent="0.25">
      <c r="A204" s="52" t="s">
        <v>891</v>
      </c>
      <c r="B204" s="52" t="s">
        <v>1073</v>
      </c>
      <c r="C204" s="52" t="s">
        <v>492</v>
      </c>
      <c r="D204" s="52" t="s">
        <v>476</v>
      </c>
      <c r="E204" s="52" t="s">
        <v>493</v>
      </c>
      <c r="F204" s="51" t="s">
        <v>1074</v>
      </c>
      <c r="G204" s="51" t="s">
        <v>1075</v>
      </c>
      <c r="H204" s="52" t="s">
        <v>119</v>
      </c>
      <c r="I204" s="52" t="s">
        <v>605</v>
      </c>
      <c r="J204" s="52" t="s">
        <v>605</v>
      </c>
      <c r="K204" s="52" t="s">
        <v>605</v>
      </c>
      <c r="L204" s="52" t="s">
        <v>605</v>
      </c>
      <c r="M204" s="53" t="s">
        <v>893</v>
      </c>
      <c r="N204" s="52" t="s">
        <v>605</v>
      </c>
      <c r="O204" s="52" t="s">
        <v>894</v>
      </c>
      <c r="Q204" s="52" t="s">
        <v>522</v>
      </c>
      <c r="R204" s="51" t="s">
        <v>895</v>
      </c>
      <c r="T204" s="51" t="s">
        <v>605</v>
      </c>
      <c r="U204" s="51" t="s">
        <v>522</v>
      </c>
      <c r="V204" s="51" t="s">
        <v>605</v>
      </c>
      <c r="W204" s="51" t="s">
        <v>605</v>
      </c>
      <c r="X204" s="51" t="s">
        <v>911</v>
      </c>
      <c r="Y204" s="53" t="s">
        <v>614</v>
      </c>
      <c r="Z204" s="52" t="s">
        <v>611</v>
      </c>
      <c r="AA204" s="51" t="s">
        <v>611</v>
      </c>
      <c r="AB204" s="51" t="s">
        <v>605</v>
      </c>
      <c r="AC204" s="51" t="s">
        <v>605</v>
      </c>
      <c r="AD204" s="51" t="s">
        <v>605</v>
      </c>
      <c r="AE204" s="51" t="s">
        <v>605</v>
      </c>
      <c r="AF204" s="51" t="s">
        <v>611</v>
      </c>
      <c r="AG204" s="51" t="s">
        <v>510</v>
      </c>
      <c r="AI204" s="51" t="s">
        <v>611</v>
      </c>
      <c r="AJ204" s="51" t="s">
        <v>605</v>
      </c>
      <c r="AK204" s="51" t="s">
        <v>605</v>
      </c>
      <c r="AL204" s="51" t="s">
        <v>119</v>
      </c>
      <c r="AM204" s="51" t="s">
        <v>611</v>
      </c>
      <c r="AN204" s="51" t="s">
        <v>605</v>
      </c>
      <c r="AO204" s="51" t="s">
        <v>615</v>
      </c>
      <c r="AP204" s="51" t="s">
        <v>504</v>
      </c>
      <c r="AQ204" s="51" t="s">
        <v>605</v>
      </c>
      <c r="AT204" s="158" t="s">
        <v>605</v>
      </c>
      <c r="AU204" s="51" t="s">
        <v>605</v>
      </c>
      <c r="AW204" s="51" t="s">
        <v>605</v>
      </c>
      <c r="AX204" s="51" t="s">
        <v>522</v>
      </c>
      <c r="AY204" s="51" t="s">
        <v>522</v>
      </c>
      <c r="AZ204" s="51" t="s">
        <v>522</v>
      </c>
      <c r="BB204" s="51" t="s">
        <v>897</v>
      </c>
    </row>
    <row r="205" spans="1:54" x14ac:dyDescent="0.25">
      <c r="A205" s="52" t="s">
        <v>891</v>
      </c>
      <c r="B205" s="52" t="s">
        <v>407</v>
      </c>
      <c r="C205" s="52" t="s">
        <v>492</v>
      </c>
      <c r="D205" s="52" t="s">
        <v>476</v>
      </c>
      <c r="E205" s="52" t="s">
        <v>496</v>
      </c>
      <c r="F205" s="51" t="s">
        <v>454</v>
      </c>
      <c r="G205" s="51" t="s">
        <v>180</v>
      </c>
      <c r="H205" s="52" t="s">
        <v>503</v>
      </c>
      <c r="I205" s="52" t="s">
        <v>605</v>
      </c>
      <c r="J205" s="52" t="s">
        <v>611</v>
      </c>
      <c r="K205" s="52" t="s">
        <v>605</v>
      </c>
      <c r="L205" s="52" t="s">
        <v>605</v>
      </c>
      <c r="M205" s="53" t="s">
        <v>893</v>
      </c>
      <c r="N205" s="52" t="s">
        <v>605</v>
      </c>
      <c r="O205" s="52" t="s">
        <v>894</v>
      </c>
      <c r="Q205" s="52" t="s">
        <v>522</v>
      </c>
      <c r="R205" s="51" t="s">
        <v>895</v>
      </c>
      <c r="T205" s="51" t="s">
        <v>605</v>
      </c>
      <c r="U205" s="51" t="s">
        <v>522</v>
      </c>
      <c r="V205" s="51" t="s">
        <v>611</v>
      </c>
      <c r="W205" s="51" t="s">
        <v>605</v>
      </c>
      <c r="Y205" s="53" t="s">
        <v>614</v>
      </c>
      <c r="Z205" s="52" t="s">
        <v>611</v>
      </c>
      <c r="AA205" s="51" t="s">
        <v>611</v>
      </c>
      <c r="AB205" s="51" t="s">
        <v>605</v>
      </c>
      <c r="AC205" s="51" t="s">
        <v>605</v>
      </c>
      <c r="AD205" s="51" t="s">
        <v>605</v>
      </c>
      <c r="AE205" s="51" t="s">
        <v>605</v>
      </c>
      <c r="AF205" s="51" t="s">
        <v>611</v>
      </c>
      <c r="AG205" s="51" t="s">
        <v>510</v>
      </c>
      <c r="AI205" s="51" t="s">
        <v>611</v>
      </c>
      <c r="AJ205" s="51" t="s">
        <v>605</v>
      </c>
      <c r="AK205" s="51" t="s">
        <v>605</v>
      </c>
      <c r="AL205" s="51" t="s">
        <v>119</v>
      </c>
      <c r="AM205" s="51" t="s">
        <v>611</v>
      </c>
      <c r="AN205" s="51" t="s">
        <v>605</v>
      </c>
      <c r="AO205" s="51" t="s">
        <v>615</v>
      </c>
      <c r="AP205" s="51" t="s">
        <v>504</v>
      </c>
      <c r="AQ205" s="51" t="s">
        <v>605</v>
      </c>
      <c r="AT205" s="158" t="s">
        <v>605</v>
      </c>
      <c r="AU205" s="51" t="s">
        <v>605</v>
      </c>
      <c r="AW205" s="51" t="s">
        <v>605</v>
      </c>
      <c r="AX205" s="51" t="s">
        <v>522</v>
      </c>
      <c r="AY205" s="51" t="s">
        <v>522</v>
      </c>
      <c r="AZ205" s="51" t="s">
        <v>522</v>
      </c>
      <c r="BA205" s="51" t="s">
        <v>910</v>
      </c>
      <c r="BB205" s="51" t="s">
        <v>897</v>
      </c>
    </row>
    <row r="206" spans="1:54" x14ac:dyDescent="0.25">
      <c r="A206" s="52" t="s">
        <v>891</v>
      </c>
      <c r="B206" s="52" t="s">
        <v>414</v>
      </c>
      <c r="C206" s="52" t="s">
        <v>492</v>
      </c>
      <c r="D206" s="52" t="s">
        <v>476</v>
      </c>
      <c r="E206" s="52" t="s">
        <v>497</v>
      </c>
      <c r="F206" s="51" t="s">
        <v>461</v>
      </c>
      <c r="G206" s="51" t="s">
        <v>187</v>
      </c>
      <c r="H206" s="52" t="s">
        <v>503</v>
      </c>
      <c r="I206" s="52" t="s">
        <v>605</v>
      </c>
      <c r="J206" s="52" t="s">
        <v>611</v>
      </c>
      <c r="K206" s="52" t="s">
        <v>605</v>
      </c>
      <c r="L206" s="52" t="s">
        <v>605</v>
      </c>
      <c r="M206" s="53" t="s">
        <v>893</v>
      </c>
      <c r="N206" s="52" t="s">
        <v>605</v>
      </c>
      <c r="O206" s="52" t="s">
        <v>894</v>
      </c>
      <c r="Q206" s="52" t="s">
        <v>522</v>
      </c>
      <c r="R206" s="51" t="s">
        <v>895</v>
      </c>
      <c r="T206" s="51" t="s">
        <v>605</v>
      </c>
      <c r="U206" s="51" t="s">
        <v>522</v>
      </c>
      <c r="V206" s="51" t="s">
        <v>611</v>
      </c>
      <c r="W206" s="51" t="s">
        <v>605</v>
      </c>
      <c r="Y206" s="53" t="s">
        <v>614</v>
      </c>
      <c r="Z206" s="52" t="s">
        <v>611</v>
      </c>
      <c r="AA206" s="51" t="s">
        <v>611</v>
      </c>
      <c r="AB206" s="51" t="s">
        <v>605</v>
      </c>
      <c r="AC206" s="51" t="s">
        <v>605</v>
      </c>
      <c r="AD206" s="51" t="s">
        <v>605</v>
      </c>
      <c r="AE206" s="51" t="s">
        <v>605</v>
      </c>
      <c r="AF206" s="51" t="s">
        <v>611</v>
      </c>
      <c r="AG206" s="51" t="s">
        <v>510</v>
      </c>
      <c r="AI206" s="51" t="s">
        <v>611</v>
      </c>
      <c r="AJ206" s="51" t="s">
        <v>605</v>
      </c>
      <c r="AK206" s="51" t="s">
        <v>605</v>
      </c>
      <c r="AL206" s="51" t="s">
        <v>119</v>
      </c>
      <c r="AM206" s="51" t="s">
        <v>611</v>
      </c>
      <c r="AN206" s="51" t="s">
        <v>605</v>
      </c>
      <c r="AO206" s="51" t="s">
        <v>615</v>
      </c>
      <c r="AP206" s="51" t="s">
        <v>504</v>
      </c>
      <c r="AQ206" s="51" t="s">
        <v>605</v>
      </c>
      <c r="AT206" s="158" t="s">
        <v>605</v>
      </c>
      <c r="AU206" s="51" t="s">
        <v>605</v>
      </c>
      <c r="AW206" s="51" t="s">
        <v>605</v>
      </c>
      <c r="AX206" s="51" t="s">
        <v>522</v>
      </c>
      <c r="AY206" s="51" t="s">
        <v>522</v>
      </c>
      <c r="AZ206" s="51" t="s">
        <v>522</v>
      </c>
      <c r="BA206" s="51" t="s">
        <v>910</v>
      </c>
      <c r="BB206" s="51" t="s">
        <v>897</v>
      </c>
    </row>
    <row r="207" spans="1:54" x14ac:dyDescent="0.25">
      <c r="A207" s="52" t="s">
        <v>891</v>
      </c>
      <c r="B207" s="52" t="s">
        <v>1076</v>
      </c>
      <c r="C207" s="52" t="s">
        <v>492</v>
      </c>
      <c r="D207" s="52" t="s">
        <v>476</v>
      </c>
      <c r="E207" s="52" t="s">
        <v>498</v>
      </c>
      <c r="F207" s="51" t="s">
        <v>1077</v>
      </c>
      <c r="G207" s="51" t="s">
        <v>1078</v>
      </c>
      <c r="H207" s="52" t="s">
        <v>503</v>
      </c>
      <c r="I207" s="52" t="s">
        <v>605</v>
      </c>
      <c r="J207" s="52" t="s">
        <v>611</v>
      </c>
      <c r="K207" s="52" t="s">
        <v>605</v>
      </c>
      <c r="L207" s="52" t="s">
        <v>605</v>
      </c>
      <c r="M207" s="53" t="s">
        <v>893</v>
      </c>
      <c r="N207" s="52" t="s">
        <v>605</v>
      </c>
      <c r="O207" s="52" t="s">
        <v>612</v>
      </c>
      <c r="Q207" s="52" t="s">
        <v>522</v>
      </c>
      <c r="R207" s="51" t="s">
        <v>895</v>
      </c>
      <c r="T207" s="51" t="s">
        <v>605</v>
      </c>
      <c r="U207" s="51" t="s">
        <v>522</v>
      </c>
      <c r="V207" s="51" t="s">
        <v>611</v>
      </c>
      <c r="W207" s="51" t="s">
        <v>605</v>
      </c>
      <c r="Y207" s="53" t="s">
        <v>614</v>
      </c>
      <c r="Z207" s="52" t="s">
        <v>611</v>
      </c>
      <c r="AA207" s="51" t="s">
        <v>611</v>
      </c>
      <c r="AB207" s="51" t="s">
        <v>605</v>
      </c>
      <c r="AC207" s="51" t="s">
        <v>605</v>
      </c>
      <c r="AD207" s="51" t="s">
        <v>605</v>
      </c>
      <c r="AE207" s="51" t="s">
        <v>605</v>
      </c>
      <c r="AF207" s="51" t="s">
        <v>611</v>
      </c>
      <c r="AG207" s="51" t="s">
        <v>510</v>
      </c>
      <c r="AI207" s="51" t="s">
        <v>611</v>
      </c>
      <c r="AJ207" s="51" t="s">
        <v>605</v>
      </c>
      <c r="AK207" s="51" t="s">
        <v>605</v>
      </c>
      <c r="AL207" s="51" t="s">
        <v>119</v>
      </c>
      <c r="AM207" s="51" t="s">
        <v>611</v>
      </c>
      <c r="AN207" s="51" t="s">
        <v>605</v>
      </c>
      <c r="AO207" s="51" t="s">
        <v>615</v>
      </c>
      <c r="AP207" s="51" t="s">
        <v>504</v>
      </c>
      <c r="AQ207" s="51" t="s">
        <v>605</v>
      </c>
      <c r="AT207" s="158" t="s">
        <v>605</v>
      </c>
      <c r="AU207" s="51" t="s">
        <v>605</v>
      </c>
      <c r="AW207" s="51" t="s">
        <v>605</v>
      </c>
      <c r="AX207" s="51" t="s">
        <v>522</v>
      </c>
      <c r="AY207" s="51" t="s">
        <v>522</v>
      </c>
      <c r="AZ207" s="51" t="s">
        <v>522</v>
      </c>
      <c r="BA207" s="51" t="s">
        <v>896</v>
      </c>
      <c r="BB207" s="51" t="s">
        <v>897</v>
      </c>
    </row>
    <row r="208" spans="1:54" x14ac:dyDescent="0.25">
      <c r="A208" s="52" t="s">
        <v>891</v>
      </c>
      <c r="B208" s="52" t="s">
        <v>1079</v>
      </c>
      <c r="C208" s="52" t="s">
        <v>495</v>
      </c>
      <c r="D208" s="52" t="s">
        <v>476</v>
      </c>
      <c r="E208" s="52" t="s">
        <v>494</v>
      </c>
      <c r="F208" s="51" t="s">
        <v>1080</v>
      </c>
      <c r="G208" s="51" t="s">
        <v>1081</v>
      </c>
      <c r="H208" s="52" t="s">
        <v>504</v>
      </c>
      <c r="I208" s="52" t="s">
        <v>605</v>
      </c>
      <c r="J208" s="52" t="s">
        <v>611</v>
      </c>
      <c r="K208" s="52" t="s">
        <v>605</v>
      </c>
      <c r="L208" s="52" t="s">
        <v>605</v>
      </c>
      <c r="M208" s="53" t="s">
        <v>893</v>
      </c>
      <c r="N208" s="52" t="s">
        <v>605</v>
      </c>
      <c r="O208" s="52" t="s">
        <v>894</v>
      </c>
      <c r="Q208" s="52" t="s">
        <v>522</v>
      </c>
      <c r="R208" s="51" t="s">
        <v>895</v>
      </c>
      <c r="T208" s="51" t="s">
        <v>605</v>
      </c>
      <c r="U208" s="51" t="s">
        <v>522</v>
      </c>
      <c r="V208" s="51" t="s">
        <v>611</v>
      </c>
      <c r="W208" s="51" t="s">
        <v>605</v>
      </c>
      <c r="Y208" s="53" t="s">
        <v>614</v>
      </c>
      <c r="Z208" s="52" t="s">
        <v>611</v>
      </c>
      <c r="AA208" s="51" t="s">
        <v>611</v>
      </c>
      <c r="AB208" s="51" t="s">
        <v>605</v>
      </c>
      <c r="AC208" s="51" t="s">
        <v>605</v>
      </c>
      <c r="AD208" s="51" t="s">
        <v>605</v>
      </c>
      <c r="AE208" s="51" t="s">
        <v>605</v>
      </c>
      <c r="AF208" s="51" t="s">
        <v>611</v>
      </c>
      <c r="AG208" s="51" t="s">
        <v>510</v>
      </c>
      <c r="AI208" s="51" t="s">
        <v>611</v>
      </c>
      <c r="AJ208" s="51" t="s">
        <v>605</v>
      </c>
      <c r="AK208" s="51" t="s">
        <v>605</v>
      </c>
      <c r="AL208" s="51" t="s">
        <v>119</v>
      </c>
      <c r="AM208" s="51" t="s">
        <v>611</v>
      </c>
      <c r="AN208" s="51" t="s">
        <v>605</v>
      </c>
      <c r="AO208" s="51" t="s">
        <v>615</v>
      </c>
      <c r="AP208" s="51" t="s">
        <v>504</v>
      </c>
      <c r="AQ208" s="51" t="s">
        <v>605</v>
      </c>
      <c r="AT208" s="158" t="s">
        <v>605</v>
      </c>
      <c r="AU208" s="51" t="s">
        <v>605</v>
      </c>
      <c r="AW208" s="51" t="s">
        <v>605</v>
      </c>
      <c r="AX208" s="51" t="s">
        <v>522</v>
      </c>
      <c r="AY208" s="51" t="s">
        <v>522</v>
      </c>
      <c r="AZ208" s="51" t="s">
        <v>522</v>
      </c>
      <c r="BA208" s="51" t="s">
        <v>896</v>
      </c>
      <c r="BB208" s="51" t="s">
        <v>897</v>
      </c>
    </row>
    <row r="209" spans="1:54" x14ac:dyDescent="0.25">
      <c r="A209" s="52" t="s">
        <v>891</v>
      </c>
      <c r="B209" s="52" t="s">
        <v>422</v>
      </c>
      <c r="C209" s="52" t="s">
        <v>499</v>
      </c>
      <c r="D209" s="52" t="s">
        <v>476</v>
      </c>
      <c r="E209" s="52" t="s">
        <v>498</v>
      </c>
      <c r="F209" s="51" t="s">
        <v>469</v>
      </c>
      <c r="G209" s="51" t="s">
        <v>195</v>
      </c>
      <c r="H209" s="52" t="s">
        <v>503</v>
      </c>
      <c r="I209" s="52" t="s">
        <v>605</v>
      </c>
      <c r="J209" s="52" t="s">
        <v>611</v>
      </c>
      <c r="K209" s="52" t="s">
        <v>605</v>
      </c>
      <c r="L209" s="52" t="s">
        <v>605</v>
      </c>
      <c r="M209" s="53" t="s">
        <v>893</v>
      </c>
      <c r="N209" s="52" t="s">
        <v>605</v>
      </c>
      <c r="O209" s="52" t="s">
        <v>612</v>
      </c>
      <c r="Q209" s="52" t="s">
        <v>522</v>
      </c>
      <c r="R209" s="51" t="s">
        <v>895</v>
      </c>
      <c r="T209" s="51" t="s">
        <v>605</v>
      </c>
      <c r="U209" s="51" t="s">
        <v>522</v>
      </c>
      <c r="V209" s="51" t="s">
        <v>611</v>
      </c>
      <c r="W209" s="51" t="s">
        <v>605</v>
      </c>
      <c r="Y209" s="53" t="s">
        <v>614</v>
      </c>
      <c r="Z209" s="52" t="s">
        <v>611</v>
      </c>
      <c r="AA209" s="51" t="s">
        <v>611</v>
      </c>
      <c r="AB209" s="51" t="s">
        <v>605</v>
      </c>
      <c r="AC209" s="51" t="s">
        <v>605</v>
      </c>
      <c r="AD209" s="51" t="s">
        <v>605</v>
      </c>
      <c r="AE209" s="51" t="s">
        <v>605</v>
      </c>
      <c r="AF209" s="51" t="s">
        <v>611</v>
      </c>
      <c r="AG209" s="51" t="s">
        <v>510</v>
      </c>
      <c r="AI209" s="51" t="s">
        <v>611</v>
      </c>
      <c r="AJ209" s="51" t="s">
        <v>605</v>
      </c>
      <c r="AK209" s="51" t="s">
        <v>605</v>
      </c>
      <c r="AL209" s="51" t="s">
        <v>119</v>
      </c>
      <c r="AM209" s="51" t="s">
        <v>611</v>
      </c>
      <c r="AN209" s="51" t="s">
        <v>605</v>
      </c>
      <c r="AO209" s="51" t="s">
        <v>615</v>
      </c>
      <c r="AP209" s="51" t="s">
        <v>504</v>
      </c>
      <c r="AQ209" s="51" t="s">
        <v>605</v>
      </c>
      <c r="AT209" s="158" t="s">
        <v>605</v>
      </c>
      <c r="AU209" s="51" t="s">
        <v>605</v>
      </c>
      <c r="AW209" s="51" t="s">
        <v>605</v>
      </c>
      <c r="AX209" s="51" t="s">
        <v>522</v>
      </c>
      <c r="AY209" s="51" t="s">
        <v>522</v>
      </c>
      <c r="AZ209" s="51" t="s">
        <v>522</v>
      </c>
      <c r="BA209" s="51" t="s">
        <v>896</v>
      </c>
      <c r="BB209" s="51" t="s">
        <v>897</v>
      </c>
    </row>
    <row r="210" spans="1:54" x14ac:dyDescent="0.25">
      <c r="A210" s="52" t="s">
        <v>891</v>
      </c>
      <c r="B210" s="52" t="s">
        <v>1082</v>
      </c>
      <c r="C210" s="52" t="s">
        <v>481</v>
      </c>
      <c r="D210" s="52" t="s">
        <v>476</v>
      </c>
      <c r="E210" s="52" t="s">
        <v>487</v>
      </c>
      <c r="F210" s="51" t="s">
        <v>1083</v>
      </c>
      <c r="G210" s="51" t="s">
        <v>1084</v>
      </c>
      <c r="H210" s="52" t="s">
        <v>119</v>
      </c>
      <c r="I210" s="52" t="s">
        <v>605</v>
      </c>
      <c r="J210" s="52" t="s">
        <v>605</v>
      </c>
      <c r="K210" s="52" t="s">
        <v>605</v>
      </c>
      <c r="L210" s="52" t="s">
        <v>605</v>
      </c>
      <c r="M210" s="53" t="s">
        <v>893</v>
      </c>
      <c r="N210" s="52" t="s">
        <v>605</v>
      </c>
      <c r="O210" s="52" t="s">
        <v>894</v>
      </c>
      <c r="Q210" s="52" t="s">
        <v>522</v>
      </c>
      <c r="R210" s="51" t="s">
        <v>895</v>
      </c>
      <c r="T210" s="51" t="s">
        <v>605</v>
      </c>
      <c r="U210" s="51" t="s">
        <v>522</v>
      </c>
      <c r="V210" s="51" t="s">
        <v>605</v>
      </c>
      <c r="W210" s="51" t="s">
        <v>605</v>
      </c>
      <c r="X210" s="51" t="s">
        <v>914</v>
      </c>
      <c r="Y210" s="53" t="s">
        <v>614</v>
      </c>
      <c r="Z210" s="52" t="s">
        <v>611</v>
      </c>
      <c r="AA210" s="51" t="s">
        <v>611</v>
      </c>
      <c r="AB210" s="51" t="s">
        <v>605</v>
      </c>
      <c r="AC210" s="51" t="s">
        <v>605</v>
      </c>
      <c r="AD210" s="51" t="s">
        <v>605</v>
      </c>
      <c r="AE210" s="51" t="s">
        <v>605</v>
      </c>
      <c r="AF210" s="51" t="s">
        <v>611</v>
      </c>
      <c r="AG210" s="51" t="s">
        <v>510</v>
      </c>
      <c r="AI210" s="51" t="s">
        <v>611</v>
      </c>
      <c r="AJ210" s="51" t="s">
        <v>605</v>
      </c>
      <c r="AK210" s="51" t="s">
        <v>605</v>
      </c>
      <c r="AL210" s="51" t="s">
        <v>119</v>
      </c>
      <c r="AM210" s="51" t="s">
        <v>605</v>
      </c>
      <c r="AN210" s="51" t="s">
        <v>605</v>
      </c>
      <c r="AO210" s="51" t="s">
        <v>615</v>
      </c>
      <c r="AP210" s="51" t="s">
        <v>504</v>
      </c>
      <c r="AQ210" s="51" t="s">
        <v>605</v>
      </c>
      <c r="AT210" s="158" t="s">
        <v>605</v>
      </c>
      <c r="AU210" s="51" t="s">
        <v>605</v>
      </c>
      <c r="AW210" s="51" t="s">
        <v>605</v>
      </c>
      <c r="AX210" s="51" t="s">
        <v>522</v>
      </c>
      <c r="AY210" s="51" t="s">
        <v>522</v>
      </c>
      <c r="AZ210" s="51" t="s">
        <v>522</v>
      </c>
      <c r="BB210" s="51" t="s">
        <v>897</v>
      </c>
    </row>
    <row r="211" spans="1:54" x14ac:dyDescent="0.25">
      <c r="A211" s="52" t="s">
        <v>891</v>
      </c>
      <c r="B211" s="52" t="s">
        <v>1085</v>
      </c>
      <c r="C211" s="52" t="s">
        <v>481</v>
      </c>
      <c r="D211" s="52" t="s">
        <v>476</v>
      </c>
      <c r="E211" s="52" t="s">
        <v>490</v>
      </c>
      <c r="F211" s="51" t="s">
        <v>1086</v>
      </c>
      <c r="G211" s="51" t="s">
        <v>1087</v>
      </c>
      <c r="H211" s="52" t="s">
        <v>119</v>
      </c>
      <c r="I211" s="52" t="s">
        <v>605</v>
      </c>
      <c r="J211" s="52" t="s">
        <v>605</v>
      </c>
      <c r="K211" s="52" t="s">
        <v>605</v>
      </c>
      <c r="L211" s="52" t="s">
        <v>605</v>
      </c>
      <c r="M211" s="53" t="s">
        <v>893</v>
      </c>
      <c r="N211" s="52" t="s">
        <v>605</v>
      </c>
      <c r="O211" s="52" t="s">
        <v>894</v>
      </c>
      <c r="Q211" s="52" t="s">
        <v>522</v>
      </c>
      <c r="R211" s="51" t="s">
        <v>895</v>
      </c>
      <c r="T211" s="51" t="s">
        <v>605</v>
      </c>
      <c r="U211" s="51" t="s">
        <v>522</v>
      </c>
      <c r="V211" s="51" t="s">
        <v>605</v>
      </c>
      <c r="W211" s="51" t="s">
        <v>605</v>
      </c>
      <c r="X211" s="51" t="s">
        <v>917</v>
      </c>
      <c r="Y211" s="53" t="s">
        <v>614</v>
      </c>
      <c r="Z211" s="52" t="s">
        <v>611</v>
      </c>
      <c r="AA211" s="51" t="s">
        <v>611</v>
      </c>
      <c r="AB211" s="51" t="s">
        <v>605</v>
      </c>
      <c r="AC211" s="51" t="s">
        <v>605</v>
      </c>
      <c r="AD211" s="51" t="s">
        <v>605</v>
      </c>
      <c r="AE211" s="51" t="s">
        <v>605</v>
      </c>
      <c r="AF211" s="51" t="s">
        <v>611</v>
      </c>
      <c r="AG211" s="51" t="s">
        <v>510</v>
      </c>
      <c r="AI211" s="51" t="s">
        <v>611</v>
      </c>
      <c r="AJ211" s="51" t="s">
        <v>605</v>
      </c>
      <c r="AK211" s="51" t="s">
        <v>605</v>
      </c>
      <c r="AL211" s="51" t="s">
        <v>119</v>
      </c>
      <c r="AM211" s="51" t="s">
        <v>611</v>
      </c>
      <c r="AN211" s="51" t="s">
        <v>605</v>
      </c>
      <c r="AO211" s="51" t="s">
        <v>615</v>
      </c>
      <c r="AP211" s="51" t="s">
        <v>504</v>
      </c>
      <c r="AQ211" s="51" t="s">
        <v>605</v>
      </c>
      <c r="AT211" s="158" t="s">
        <v>605</v>
      </c>
      <c r="AU211" s="51" t="s">
        <v>605</v>
      </c>
      <c r="AW211" s="51" t="s">
        <v>605</v>
      </c>
      <c r="AX211" s="51" t="s">
        <v>522</v>
      </c>
      <c r="AY211" s="51" t="s">
        <v>522</v>
      </c>
      <c r="AZ211" s="51" t="s">
        <v>522</v>
      </c>
      <c r="BB211" s="51" t="s">
        <v>897</v>
      </c>
    </row>
    <row r="212" spans="1:54" x14ac:dyDescent="0.25">
      <c r="A212" s="52" t="s">
        <v>891</v>
      </c>
      <c r="B212" s="52" t="s">
        <v>1088</v>
      </c>
      <c r="C212" s="52" t="s">
        <v>481</v>
      </c>
      <c r="D212" s="52" t="s">
        <v>476</v>
      </c>
      <c r="E212" s="52" t="s">
        <v>491</v>
      </c>
      <c r="F212" s="51" t="s">
        <v>1089</v>
      </c>
      <c r="G212" s="51" t="s">
        <v>1090</v>
      </c>
      <c r="H212" s="52" t="s">
        <v>119</v>
      </c>
      <c r="I212" s="52" t="s">
        <v>605</v>
      </c>
      <c r="J212" s="52" t="s">
        <v>605</v>
      </c>
      <c r="K212" s="52" t="s">
        <v>605</v>
      </c>
      <c r="L212" s="52" t="s">
        <v>605</v>
      </c>
      <c r="M212" s="53" t="s">
        <v>893</v>
      </c>
      <c r="N212" s="52" t="s">
        <v>605</v>
      </c>
      <c r="O212" s="52" t="s">
        <v>894</v>
      </c>
      <c r="Q212" s="52" t="s">
        <v>522</v>
      </c>
      <c r="R212" s="51" t="s">
        <v>895</v>
      </c>
      <c r="T212" s="51" t="s">
        <v>605</v>
      </c>
      <c r="U212" s="51" t="s">
        <v>522</v>
      </c>
      <c r="V212" s="51" t="s">
        <v>605</v>
      </c>
      <c r="W212" s="51" t="s">
        <v>605</v>
      </c>
      <c r="X212" s="51" t="s">
        <v>920</v>
      </c>
      <c r="Y212" s="53" t="s">
        <v>614</v>
      </c>
      <c r="Z212" s="52" t="s">
        <v>611</v>
      </c>
      <c r="AA212" s="51" t="s">
        <v>611</v>
      </c>
      <c r="AB212" s="51" t="s">
        <v>605</v>
      </c>
      <c r="AC212" s="51" t="s">
        <v>605</v>
      </c>
      <c r="AD212" s="51" t="s">
        <v>605</v>
      </c>
      <c r="AE212" s="51" t="s">
        <v>605</v>
      </c>
      <c r="AF212" s="51" t="s">
        <v>611</v>
      </c>
      <c r="AG212" s="51" t="s">
        <v>510</v>
      </c>
      <c r="AI212" s="51" t="s">
        <v>611</v>
      </c>
      <c r="AJ212" s="51" t="s">
        <v>605</v>
      </c>
      <c r="AK212" s="51" t="s">
        <v>605</v>
      </c>
      <c r="AL212" s="51" t="s">
        <v>119</v>
      </c>
      <c r="AM212" s="51" t="s">
        <v>611</v>
      </c>
      <c r="AN212" s="51" t="s">
        <v>605</v>
      </c>
      <c r="AO212" s="51" t="s">
        <v>615</v>
      </c>
      <c r="AP212" s="51" t="s">
        <v>504</v>
      </c>
      <c r="AQ212" s="51" t="s">
        <v>605</v>
      </c>
      <c r="AT212" s="158" t="s">
        <v>605</v>
      </c>
      <c r="AU212" s="51" t="s">
        <v>605</v>
      </c>
      <c r="AW212" s="51" t="s">
        <v>605</v>
      </c>
      <c r="AX212" s="51" t="s">
        <v>522</v>
      </c>
      <c r="AY212" s="51" t="s">
        <v>522</v>
      </c>
      <c r="AZ212" s="51" t="s">
        <v>522</v>
      </c>
      <c r="BB212" s="51" t="s">
        <v>897</v>
      </c>
    </row>
    <row r="213" spans="1:54" x14ac:dyDescent="0.25">
      <c r="A213" s="52" t="s">
        <v>891</v>
      </c>
      <c r="B213" s="52" t="s">
        <v>1091</v>
      </c>
      <c r="C213" s="52" t="s">
        <v>481</v>
      </c>
      <c r="D213" s="52" t="s">
        <v>476</v>
      </c>
      <c r="E213" s="52" t="s">
        <v>493</v>
      </c>
      <c r="F213" s="51" t="s">
        <v>1092</v>
      </c>
      <c r="G213" s="51" t="s">
        <v>1093</v>
      </c>
      <c r="H213" s="52" t="s">
        <v>119</v>
      </c>
      <c r="I213" s="52" t="s">
        <v>605</v>
      </c>
      <c r="J213" s="52" t="s">
        <v>605</v>
      </c>
      <c r="K213" s="52" t="s">
        <v>605</v>
      </c>
      <c r="L213" s="52" t="s">
        <v>605</v>
      </c>
      <c r="M213" s="53" t="s">
        <v>893</v>
      </c>
      <c r="N213" s="52" t="s">
        <v>605</v>
      </c>
      <c r="O213" s="52" t="s">
        <v>894</v>
      </c>
      <c r="Q213" s="52" t="s">
        <v>522</v>
      </c>
      <c r="R213" s="51" t="s">
        <v>895</v>
      </c>
      <c r="T213" s="51" t="s">
        <v>605</v>
      </c>
      <c r="U213" s="51" t="s">
        <v>522</v>
      </c>
      <c r="V213" s="51" t="s">
        <v>605</v>
      </c>
      <c r="W213" s="51" t="s">
        <v>605</v>
      </c>
      <c r="X213" s="51" t="s">
        <v>921</v>
      </c>
      <c r="Y213" s="53" t="s">
        <v>614</v>
      </c>
      <c r="Z213" s="52" t="s">
        <v>611</v>
      </c>
      <c r="AA213" s="51" t="s">
        <v>611</v>
      </c>
      <c r="AB213" s="51" t="s">
        <v>605</v>
      </c>
      <c r="AC213" s="51" t="s">
        <v>605</v>
      </c>
      <c r="AD213" s="51" t="s">
        <v>605</v>
      </c>
      <c r="AE213" s="51" t="s">
        <v>605</v>
      </c>
      <c r="AF213" s="51" t="s">
        <v>611</v>
      </c>
      <c r="AG213" s="51" t="s">
        <v>510</v>
      </c>
      <c r="AI213" s="51" t="s">
        <v>611</v>
      </c>
      <c r="AJ213" s="51" t="s">
        <v>605</v>
      </c>
      <c r="AK213" s="51" t="s">
        <v>605</v>
      </c>
      <c r="AL213" s="51" t="s">
        <v>119</v>
      </c>
      <c r="AM213" s="51" t="s">
        <v>611</v>
      </c>
      <c r="AN213" s="51" t="s">
        <v>605</v>
      </c>
      <c r="AO213" s="51" t="s">
        <v>615</v>
      </c>
      <c r="AP213" s="51" t="s">
        <v>504</v>
      </c>
      <c r="AQ213" s="51" t="s">
        <v>605</v>
      </c>
      <c r="AT213" s="158" t="s">
        <v>605</v>
      </c>
      <c r="AU213" s="51" t="s">
        <v>605</v>
      </c>
      <c r="AW213" s="51" t="s">
        <v>605</v>
      </c>
      <c r="AX213" s="51" t="s">
        <v>522</v>
      </c>
      <c r="AY213" s="51" t="s">
        <v>522</v>
      </c>
      <c r="AZ213" s="51" t="s">
        <v>522</v>
      </c>
      <c r="BB213" s="51" t="s">
        <v>897</v>
      </c>
    </row>
    <row r="214" spans="1:54" x14ac:dyDescent="0.25">
      <c r="A214" s="52" t="s">
        <v>891</v>
      </c>
      <c r="B214" s="52" t="s">
        <v>1094</v>
      </c>
      <c r="C214" s="52" t="s">
        <v>481</v>
      </c>
      <c r="D214" s="52" t="s">
        <v>476</v>
      </c>
      <c r="E214" s="52" t="s">
        <v>478</v>
      </c>
      <c r="F214" s="51" t="s">
        <v>1095</v>
      </c>
      <c r="G214" s="51" t="s">
        <v>1096</v>
      </c>
      <c r="H214" s="52" t="s">
        <v>503</v>
      </c>
      <c r="I214" s="52" t="s">
        <v>605</v>
      </c>
      <c r="J214" s="52" t="s">
        <v>605</v>
      </c>
      <c r="K214" s="52" t="s">
        <v>605</v>
      </c>
      <c r="L214" s="52" t="s">
        <v>605</v>
      </c>
      <c r="M214" s="53" t="s">
        <v>925</v>
      </c>
      <c r="N214" s="52" t="s">
        <v>605</v>
      </c>
      <c r="O214" s="52" t="s">
        <v>894</v>
      </c>
      <c r="Q214" s="52" t="s">
        <v>522</v>
      </c>
      <c r="T214" s="51" t="s">
        <v>605</v>
      </c>
      <c r="U214" s="51" t="s">
        <v>522</v>
      </c>
      <c r="V214" s="51" t="s">
        <v>605</v>
      </c>
      <c r="W214" s="51" t="s">
        <v>605</v>
      </c>
      <c r="X214" s="51" t="s">
        <v>922</v>
      </c>
      <c r="Y214" s="53" t="s">
        <v>614</v>
      </c>
      <c r="Z214" s="52" t="s">
        <v>611</v>
      </c>
      <c r="AA214" s="51" t="s">
        <v>611</v>
      </c>
      <c r="AB214" s="51" t="s">
        <v>605</v>
      </c>
      <c r="AC214" s="51" t="s">
        <v>605</v>
      </c>
      <c r="AD214" s="51" t="s">
        <v>605</v>
      </c>
      <c r="AE214" s="51" t="s">
        <v>605</v>
      </c>
      <c r="AF214" s="51" t="s">
        <v>611</v>
      </c>
      <c r="AG214" s="51" t="s">
        <v>510</v>
      </c>
      <c r="AI214" s="51" t="s">
        <v>611</v>
      </c>
      <c r="AJ214" s="51" t="s">
        <v>605</v>
      </c>
      <c r="AK214" s="51" t="s">
        <v>605</v>
      </c>
      <c r="AL214" s="51" t="s">
        <v>119</v>
      </c>
      <c r="AM214" s="51" t="s">
        <v>611</v>
      </c>
      <c r="AN214" s="51" t="s">
        <v>605</v>
      </c>
      <c r="AO214" s="51" t="s">
        <v>615</v>
      </c>
      <c r="AP214" s="51" t="s">
        <v>504</v>
      </c>
      <c r="AQ214" s="51" t="s">
        <v>605</v>
      </c>
      <c r="AT214" s="158" t="s">
        <v>605</v>
      </c>
      <c r="AU214" s="51" t="s">
        <v>605</v>
      </c>
      <c r="AW214" s="51" t="s">
        <v>605</v>
      </c>
      <c r="AX214" s="51" t="s">
        <v>522</v>
      </c>
      <c r="AY214" s="51" t="s">
        <v>522</v>
      </c>
      <c r="AZ214" s="51" t="s">
        <v>522</v>
      </c>
      <c r="BB214" s="51" t="s">
        <v>897</v>
      </c>
    </row>
    <row r="215" spans="1:54" x14ac:dyDescent="0.25">
      <c r="A215" s="52" t="s">
        <v>891</v>
      </c>
      <c r="B215" s="52" t="s">
        <v>1097</v>
      </c>
      <c r="C215" s="52" t="s">
        <v>481</v>
      </c>
      <c r="D215" s="52" t="s">
        <v>476</v>
      </c>
      <c r="E215" s="52" t="s">
        <v>641</v>
      </c>
      <c r="F215" s="51" t="s">
        <v>1098</v>
      </c>
      <c r="G215" s="51" t="s">
        <v>1099</v>
      </c>
      <c r="H215" s="52" t="s">
        <v>503</v>
      </c>
      <c r="I215" s="52" t="s">
        <v>605</v>
      </c>
      <c r="J215" s="52" t="s">
        <v>605</v>
      </c>
      <c r="K215" s="52" t="s">
        <v>605</v>
      </c>
      <c r="L215" s="52" t="s">
        <v>605</v>
      </c>
      <c r="M215" s="53" t="s">
        <v>925</v>
      </c>
      <c r="N215" s="52" t="s">
        <v>605</v>
      </c>
      <c r="O215" s="52" t="s">
        <v>894</v>
      </c>
      <c r="Q215" s="52" t="s">
        <v>522</v>
      </c>
      <c r="T215" s="51" t="s">
        <v>605</v>
      </c>
      <c r="U215" s="51" t="s">
        <v>522</v>
      </c>
      <c r="V215" s="51" t="s">
        <v>605</v>
      </c>
      <c r="W215" s="51" t="s">
        <v>605</v>
      </c>
      <c r="X215" s="51" t="s">
        <v>926</v>
      </c>
      <c r="Y215" s="53" t="s">
        <v>614</v>
      </c>
      <c r="Z215" s="52" t="s">
        <v>611</v>
      </c>
      <c r="AA215" s="51" t="s">
        <v>611</v>
      </c>
      <c r="AB215" s="51" t="s">
        <v>605</v>
      </c>
      <c r="AC215" s="51" t="s">
        <v>605</v>
      </c>
      <c r="AD215" s="51" t="s">
        <v>605</v>
      </c>
      <c r="AE215" s="51" t="s">
        <v>605</v>
      </c>
      <c r="AF215" s="51" t="s">
        <v>611</v>
      </c>
      <c r="AG215" s="51" t="s">
        <v>510</v>
      </c>
      <c r="AI215" s="51" t="s">
        <v>611</v>
      </c>
      <c r="AJ215" s="51" t="s">
        <v>605</v>
      </c>
      <c r="AK215" s="51" t="s">
        <v>605</v>
      </c>
      <c r="AL215" s="51" t="s">
        <v>119</v>
      </c>
      <c r="AM215" s="51" t="s">
        <v>611</v>
      </c>
      <c r="AN215" s="51" t="s">
        <v>605</v>
      </c>
      <c r="AO215" s="51" t="s">
        <v>615</v>
      </c>
      <c r="AP215" s="51" t="s">
        <v>504</v>
      </c>
      <c r="AQ215" s="51" t="s">
        <v>605</v>
      </c>
      <c r="AT215" s="158" t="s">
        <v>605</v>
      </c>
      <c r="AU215" s="51" t="s">
        <v>605</v>
      </c>
      <c r="AW215" s="51" t="s">
        <v>605</v>
      </c>
      <c r="AX215" s="51" t="s">
        <v>522</v>
      </c>
      <c r="AY215" s="51" t="s">
        <v>522</v>
      </c>
      <c r="AZ215" s="51" t="s">
        <v>522</v>
      </c>
      <c r="BB215" s="51" t="s">
        <v>897</v>
      </c>
    </row>
    <row r="216" spans="1:54" x14ac:dyDescent="0.25">
      <c r="A216" s="52" t="s">
        <v>891</v>
      </c>
      <c r="B216" s="52" t="s">
        <v>1100</v>
      </c>
      <c r="C216" s="52" t="s">
        <v>481</v>
      </c>
      <c r="D216" s="52" t="s">
        <v>476</v>
      </c>
      <c r="E216" s="52" t="s">
        <v>480</v>
      </c>
      <c r="F216" s="51" t="s">
        <v>1101</v>
      </c>
      <c r="G216" s="51" t="s">
        <v>1102</v>
      </c>
      <c r="H216" s="52" t="s">
        <v>503</v>
      </c>
      <c r="I216" s="52" t="s">
        <v>605</v>
      </c>
      <c r="J216" s="52" t="s">
        <v>605</v>
      </c>
      <c r="K216" s="52" t="s">
        <v>605</v>
      </c>
      <c r="L216" s="52" t="s">
        <v>605</v>
      </c>
      <c r="M216" s="53" t="s">
        <v>925</v>
      </c>
      <c r="N216" s="52" t="s">
        <v>605</v>
      </c>
      <c r="O216" s="52" t="s">
        <v>894</v>
      </c>
      <c r="Q216" s="52" t="s">
        <v>522</v>
      </c>
      <c r="T216" s="51" t="s">
        <v>605</v>
      </c>
      <c r="U216" s="51" t="s">
        <v>522</v>
      </c>
      <c r="V216" s="51" t="s">
        <v>605</v>
      </c>
      <c r="W216" s="51" t="s">
        <v>605</v>
      </c>
      <c r="X216" s="51" t="s">
        <v>929</v>
      </c>
      <c r="Y216" s="53" t="s">
        <v>614</v>
      </c>
      <c r="Z216" s="52" t="s">
        <v>611</v>
      </c>
      <c r="AA216" s="51" t="s">
        <v>611</v>
      </c>
      <c r="AB216" s="51" t="s">
        <v>605</v>
      </c>
      <c r="AC216" s="51" t="s">
        <v>605</v>
      </c>
      <c r="AD216" s="51" t="s">
        <v>605</v>
      </c>
      <c r="AE216" s="51" t="s">
        <v>605</v>
      </c>
      <c r="AF216" s="51" t="s">
        <v>611</v>
      </c>
      <c r="AG216" s="51" t="s">
        <v>510</v>
      </c>
      <c r="AI216" s="51" t="s">
        <v>611</v>
      </c>
      <c r="AJ216" s="51" t="s">
        <v>605</v>
      </c>
      <c r="AK216" s="51" t="s">
        <v>605</v>
      </c>
      <c r="AL216" s="51" t="s">
        <v>119</v>
      </c>
      <c r="AM216" s="51" t="s">
        <v>611</v>
      </c>
      <c r="AN216" s="51" t="s">
        <v>605</v>
      </c>
      <c r="AO216" s="51" t="s">
        <v>615</v>
      </c>
      <c r="AP216" s="51" t="s">
        <v>504</v>
      </c>
      <c r="AQ216" s="51" t="s">
        <v>605</v>
      </c>
      <c r="AT216" s="158" t="s">
        <v>605</v>
      </c>
      <c r="AU216" s="51" t="s">
        <v>605</v>
      </c>
      <c r="AW216" s="51" t="s">
        <v>605</v>
      </c>
      <c r="AX216" s="51" t="s">
        <v>522</v>
      </c>
      <c r="AY216" s="51" t="s">
        <v>522</v>
      </c>
      <c r="AZ216" s="51" t="s">
        <v>522</v>
      </c>
      <c r="BB216" s="51" t="s">
        <v>897</v>
      </c>
    </row>
    <row r="217" spans="1:54" x14ac:dyDescent="0.25">
      <c r="A217" s="52" t="s">
        <v>891</v>
      </c>
      <c r="B217" s="52" t="s">
        <v>1103</v>
      </c>
      <c r="C217" s="52" t="s">
        <v>481</v>
      </c>
      <c r="D217" s="52" t="s">
        <v>476</v>
      </c>
      <c r="E217" s="52" t="s">
        <v>648</v>
      </c>
      <c r="F217" s="51" t="s">
        <v>1104</v>
      </c>
      <c r="G217" s="51" t="s">
        <v>1105</v>
      </c>
      <c r="H217" s="52" t="s">
        <v>503</v>
      </c>
      <c r="I217" s="52" t="s">
        <v>605</v>
      </c>
      <c r="J217" s="52" t="s">
        <v>605</v>
      </c>
      <c r="K217" s="52" t="s">
        <v>605</v>
      </c>
      <c r="L217" s="52" t="s">
        <v>605</v>
      </c>
      <c r="M217" s="53" t="s">
        <v>925</v>
      </c>
      <c r="N217" s="52" t="s">
        <v>605</v>
      </c>
      <c r="O217" s="52" t="s">
        <v>894</v>
      </c>
      <c r="Q217" s="52" t="s">
        <v>522</v>
      </c>
      <c r="T217" s="51" t="s">
        <v>605</v>
      </c>
      <c r="U217" s="51" t="s">
        <v>522</v>
      </c>
      <c r="V217" s="51" t="s">
        <v>605</v>
      </c>
      <c r="W217" s="51" t="s">
        <v>605</v>
      </c>
      <c r="X217" s="51" t="s">
        <v>932</v>
      </c>
      <c r="Y217" s="53" t="s">
        <v>614</v>
      </c>
      <c r="Z217" s="52" t="s">
        <v>611</v>
      </c>
      <c r="AA217" s="51" t="s">
        <v>611</v>
      </c>
      <c r="AB217" s="51" t="s">
        <v>605</v>
      </c>
      <c r="AC217" s="51" t="s">
        <v>605</v>
      </c>
      <c r="AD217" s="51" t="s">
        <v>605</v>
      </c>
      <c r="AE217" s="51" t="s">
        <v>605</v>
      </c>
      <c r="AF217" s="51" t="s">
        <v>611</v>
      </c>
      <c r="AG217" s="51" t="s">
        <v>510</v>
      </c>
      <c r="AI217" s="51" t="s">
        <v>611</v>
      </c>
      <c r="AJ217" s="51" t="s">
        <v>605</v>
      </c>
      <c r="AK217" s="51" t="s">
        <v>605</v>
      </c>
      <c r="AL217" s="51" t="s">
        <v>119</v>
      </c>
      <c r="AM217" s="51" t="s">
        <v>611</v>
      </c>
      <c r="AN217" s="51" t="s">
        <v>605</v>
      </c>
      <c r="AO217" s="51" t="s">
        <v>615</v>
      </c>
      <c r="AP217" s="51" t="s">
        <v>504</v>
      </c>
      <c r="AQ217" s="51" t="s">
        <v>605</v>
      </c>
      <c r="AT217" s="158" t="s">
        <v>605</v>
      </c>
      <c r="AU217" s="51" t="s">
        <v>605</v>
      </c>
      <c r="AW217" s="51" t="s">
        <v>605</v>
      </c>
      <c r="AX217" s="51" t="s">
        <v>522</v>
      </c>
      <c r="AY217" s="51" t="s">
        <v>522</v>
      </c>
      <c r="AZ217" s="51" t="s">
        <v>522</v>
      </c>
      <c r="BB217" s="51" t="s">
        <v>897</v>
      </c>
    </row>
    <row r="218" spans="1:54" x14ac:dyDescent="0.25">
      <c r="A218" s="52" t="s">
        <v>891</v>
      </c>
      <c r="B218" s="52" t="s">
        <v>378</v>
      </c>
      <c r="C218" s="52" t="s">
        <v>481</v>
      </c>
      <c r="D218" s="52" t="s">
        <v>476</v>
      </c>
      <c r="E218" s="52" t="s">
        <v>482</v>
      </c>
      <c r="F218" s="51" t="s">
        <v>431</v>
      </c>
      <c r="G218" s="51" t="s">
        <v>157</v>
      </c>
      <c r="H218" s="52" t="s">
        <v>504</v>
      </c>
      <c r="I218" s="52" t="s">
        <v>605</v>
      </c>
      <c r="J218" s="52" t="s">
        <v>611</v>
      </c>
      <c r="K218" s="52" t="s">
        <v>605</v>
      </c>
      <c r="L218" s="52" t="s">
        <v>605</v>
      </c>
      <c r="M218" s="53" t="s">
        <v>925</v>
      </c>
      <c r="N218" s="52" t="s">
        <v>605</v>
      </c>
      <c r="O218" s="52" t="s">
        <v>894</v>
      </c>
      <c r="Q218" s="52" t="s">
        <v>522</v>
      </c>
      <c r="T218" s="51" t="s">
        <v>605</v>
      </c>
      <c r="U218" s="51" t="s">
        <v>522</v>
      </c>
      <c r="V218" s="51" t="s">
        <v>605</v>
      </c>
      <c r="W218" s="51" t="s">
        <v>605</v>
      </c>
      <c r="Y218" s="53" t="s">
        <v>614</v>
      </c>
      <c r="Z218" s="52" t="s">
        <v>611</v>
      </c>
      <c r="AA218" s="51" t="s">
        <v>611</v>
      </c>
      <c r="AB218" s="51" t="s">
        <v>605</v>
      </c>
      <c r="AC218" s="51" t="s">
        <v>605</v>
      </c>
      <c r="AD218" s="51" t="s">
        <v>605</v>
      </c>
      <c r="AE218" s="51" t="s">
        <v>605</v>
      </c>
      <c r="AF218" s="51" t="s">
        <v>611</v>
      </c>
      <c r="AG218" s="51" t="s">
        <v>510</v>
      </c>
      <c r="AI218" s="51" t="s">
        <v>611</v>
      </c>
      <c r="AJ218" s="51" t="s">
        <v>605</v>
      </c>
      <c r="AK218" s="51" t="s">
        <v>605</v>
      </c>
      <c r="AL218" s="51" t="s">
        <v>119</v>
      </c>
      <c r="AM218" s="51" t="s">
        <v>611</v>
      </c>
      <c r="AN218" s="51" t="s">
        <v>605</v>
      </c>
      <c r="AO218" s="51" t="s">
        <v>615</v>
      </c>
      <c r="AP218" s="51" t="s">
        <v>504</v>
      </c>
      <c r="AQ218" s="51" t="s">
        <v>605</v>
      </c>
      <c r="AT218" s="158" t="s">
        <v>605</v>
      </c>
      <c r="AU218" s="51" t="s">
        <v>605</v>
      </c>
      <c r="AW218" s="51" t="s">
        <v>605</v>
      </c>
      <c r="AX218" s="51" t="s">
        <v>522</v>
      </c>
      <c r="AY218" s="51" t="s">
        <v>522</v>
      </c>
      <c r="AZ218" s="51" t="s">
        <v>522</v>
      </c>
      <c r="BA218" s="51" t="s">
        <v>900</v>
      </c>
      <c r="BB218" s="51" t="s">
        <v>897</v>
      </c>
    </row>
    <row r="219" spans="1:54" x14ac:dyDescent="0.25">
      <c r="A219" s="52" t="s">
        <v>891</v>
      </c>
      <c r="B219" s="52" t="s">
        <v>1106</v>
      </c>
      <c r="C219" s="52" t="s">
        <v>481</v>
      </c>
      <c r="D219" s="52" t="s">
        <v>476</v>
      </c>
      <c r="E219" s="52" t="s">
        <v>484</v>
      </c>
      <c r="F219" s="51" t="s">
        <v>1107</v>
      </c>
      <c r="G219" s="51" t="s">
        <v>1108</v>
      </c>
      <c r="H219" s="52" t="s">
        <v>503</v>
      </c>
      <c r="I219" s="52" t="s">
        <v>605</v>
      </c>
      <c r="J219" s="52" t="s">
        <v>611</v>
      </c>
      <c r="K219" s="52" t="s">
        <v>605</v>
      </c>
      <c r="L219" s="52" t="s">
        <v>605</v>
      </c>
      <c r="M219" s="53" t="s">
        <v>925</v>
      </c>
      <c r="N219" s="52" t="s">
        <v>605</v>
      </c>
      <c r="O219" s="52" t="s">
        <v>894</v>
      </c>
      <c r="Q219" s="52" t="s">
        <v>522</v>
      </c>
      <c r="T219" s="51" t="s">
        <v>605</v>
      </c>
      <c r="U219" s="51" t="s">
        <v>522</v>
      </c>
      <c r="V219" s="51" t="s">
        <v>605</v>
      </c>
      <c r="W219" s="51" t="s">
        <v>605</v>
      </c>
      <c r="Y219" s="53" t="s">
        <v>614</v>
      </c>
      <c r="Z219" s="52" t="s">
        <v>611</v>
      </c>
      <c r="AA219" s="51" t="s">
        <v>611</v>
      </c>
      <c r="AB219" s="51" t="s">
        <v>605</v>
      </c>
      <c r="AC219" s="51" t="s">
        <v>605</v>
      </c>
      <c r="AD219" s="51" t="s">
        <v>605</v>
      </c>
      <c r="AE219" s="51" t="s">
        <v>605</v>
      </c>
      <c r="AF219" s="51" t="s">
        <v>611</v>
      </c>
      <c r="AG219" s="51" t="s">
        <v>510</v>
      </c>
      <c r="AI219" s="51" t="s">
        <v>611</v>
      </c>
      <c r="AJ219" s="51" t="s">
        <v>605</v>
      </c>
      <c r="AK219" s="51" t="s">
        <v>605</v>
      </c>
      <c r="AL219" s="51" t="s">
        <v>119</v>
      </c>
      <c r="AM219" s="51" t="s">
        <v>611</v>
      </c>
      <c r="AN219" s="51" t="s">
        <v>605</v>
      </c>
      <c r="AO219" s="51" t="s">
        <v>615</v>
      </c>
      <c r="AP219" s="51" t="s">
        <v>504</v>
      </c>
      <c r="AQ219" s="51" t="s">
        <v>605</v>
      </c>
      <c r="AT219" s="158" t="s">
        <v>605</v>
      </c>
      <c r="AU219" s="51" t="s">
        <v>605</v>
      </c>
      <c r="AW219" s="51" t="s">
        <v>605</v>
      </c>
      <c r="AX219" s="51" t="s">
        <v>522</v>
      </c>
      <c r="AY219" s="51" t="s">
        <v>522</v>
      </c>
      <c r="AZ219" s="51" t="s">
        <v>522</v>
      </c>
      <c r="BB219" s="51" t="s">
        <v>897</v>
      </c>
    </row>
    <row r="220" spans="1:54" x14ac:dyDescent="0.25">
      <c r="A220" s="52" t="s">
        <v>891</v>
      </c>
      <c r="B220" s="52" t="s">
        <v>381</v>
      </c>
      <c r="C220" s="52" t="s">
        <v>481</v>
      </c>
      <c r="D220" s="52" t="s">
        <v>476</v>
      </c>
      <c r="E220" s="52" t="s">
        <v>485</v>
      </c>
      <c r="F220" s="51" t="s">
        <v>434</v>
      </c>
      <c r="G220" s="51" t="s">
        <v>160</v>
      </c>
      <c r="H220" s="52" t="s">
        <v>504</v>
      </c>
      <c r="I220" s="52" t="s">
        <v>605</v>
      </c>
      <c r="J220" s="52" t="s">
        <v>611</v>
      </c>
      <c r="K220" s="52" t="s">
        <v>605</v>
      </c>
      <c r="L220" s="52" t="s">
        <v>605</v>
      </c>
      <c r="M220" s="53" t="s">
        <v>925</v>
      </c>
      <c r="N220" s="52" t="s">
        <v>605</v>
      </c>
      <c r="O220" s="52" t="s">
        <v>894</v>
      </c>
      <c r="Q220" s="52" t="s">
        <v>522</v>
      </c>
      <c r="T220" s="51" t="s">
        <v>605</v>
      </c>
      <c r="U220" s="51" t="s">
        <v>522</v>
      </c>
      <c r="V220" s="51" t="s">
        <v>605</v>
      </c>
      <c r="W220" s="51" t="s">
        <v>605</v>
      </c>
      <c r="Y220" s="53" t="s">
        <v>614</v>
      </c>
      <c r="Z220" s="52" t="s">
        <v>611</v>
      </c>
      <c r="AA220" s="51" t="s">
        <v>611</v>
      </c>
      <c r="AB220" s="51" t="s">
        <v>605</v>
      </c>
      <c r="AC220" s="51" t="s">
        <v>605</v>
      </c>
      <c r="AD220" s="51" t="s">
        <v>605</v>
      </c>
      <c r="AE220" s="51" t="s">
        <v>605</v>
      </c>
      <c r="AF220" s="51" t="s">
        <v>611</v>
      </c>
      <c r="AG220" s="51" t="s">
        <v>510</v>
      </c>
      <c r="AI220" s="51" t="s">
        <v>611</v>
      </c>
      <c r="AJ220" s="51" t="s">
        <v>605</v>
      </c>
      <c r="AK220" s="51" t="s">
        <v>605</v>
      </c>
      <c r="AL220" s="51" t="s">
        <v>119</v>
      </c>
      <c r="AM220" s="51" t="s">
        <v>611</v>
      </c>
      <c r="AN220" s="51" t="s">
        <v>605</v>
      </c>
      <c r="AO220" s="51" t="s">
        <v>615</v>
      </c>
      <c r="AP220" s="51" t="s">
        <v>504</v>
      </c>
      <c r="AQ220" s="51" t="s">
        <v>605</v>
      </c>
      <c r="AT220" s="158" t="s">
        <v>605</v>
      </c>
      <c r="AU220" s="51" t="s">
        <v>605</v>
      </c>
      <c r="AW220" s="51" t="s">
        <v>605</v>
      </c>
      <c r="AX220" s="51" t="s">
        <v>522</v>
      </c>
      <c r="AY220" s="51" t="s">
        <v>522</v>
      </c>
      <c r="AZ220" s="51" t="s">
        <v>522</v>
      </c>
      <c r="BA220" s="51" t="s">
        <v>900</v>
      </c>
      <c r="BB220" s="51" t="s">
        <v>897</v>
      </c>
    </row>
    <row r="221" spans="1:54" x14ac:dyDescent="0.25">
      <c r="A221" s="52" t="s">
        <v>891</v>
      </c>
      <c r="B221" s="52" t="s">
        <v>1109</v>
      </c>
      <c r="C221" s="52" t="s">
        <v>481</v>
      </c>
      <c r="D221" s="52" t="s">
        <v>476</v>
      </c>
      <c r="E221" s="52" t="s">
        <v>727</v>
      </c>
      <c r="F221" s="51" t="s">
        <v>1110</v>
      </c>
      <c r="G221" s="51" t="s">
        <v>1111</v>
      </c>
      <c r="H221" s="52" t="s">
        <v>503</v>
      </c>
      <c r="I221" s="52" t="s">
        <v>605</v>
      </c>
      <c r="J221" s="52" t="s">
        <v>611</v>
      </c>
      <c r="K221" s="52" t="s">
        <v>605</v>
      </c>
      <c r="L221" s="52" t="s">
        <v>605</v>
      </c>
      <c r="M221" s="53" t="s">
        <v>925</v>
      </c>
      <c r="N221" s="52" t="s">
        <v>605</v>
      </c>
      <c r="O221" s="52" t="s">
        <v>894</v>
      </c>
      <c r="Q221" s="52" t="s">
        <v>522</v>
      </c>
      <c r="T221" s="51" t="s">
        <v>605</v>
      </c>
      <c r="U221" s="51" t="s">
        <v>522</v>
      </c>
      <c r="V221" s="51" t="s">
        <v>605</v>
      </c>
      <c r="W221" s="51" t="s">
        <v>605</v>
      </c>
      <c r="Y221" s="53" t="s">
        <v>614</v>
      </c>
      <c r="Z221" s="52" t="s">
        <v>611</v>
      </c>
      <c r="AA221" s="51" t="s">
        <v>611</v>
      </c>
      <c r="AB221" s="51" t="s">
        <v>605</v>
      </c>
      <c r="AC221" s="51" t="s">
        <v>605</v>
      </c>
      <c r="AD221" s="51" t="s">
        <v>605</v>
      </c>
      <c r="AE221" s="51" t="s">
        <v>605</v>
      </c>
      <c r="AF221" s="51" t="s">
        <v>611</v>
      </c>
      <c r="AG221" s="51" t="s">
        <v>510</v>
      </c>
      <c r="AI221" s="51" t="s">
        <v>611</v>
      </c>
      <c r="AJ221" s="51" t="s">
        <v>605</v>
      </c>
      <c r="AK221" s="51" t="s">
        <v>605</v>
      </c>
      <c r="AL221" s="51" t="s">
        <v>119</v>
      </c>
      <c r="AM221" s="51" t="s">
        <v>611</v>
      </c>
      <c r="AN221" s="51" t="s">
        <v>605</v>
      </c>
      <c r="AO221" s="51" t="s">
        <v>615</v>
      </c>
      <c r="AP221" s="51" t="s">
        <v>504</v>
      </c>
      <c r="AQ221" s="51" t="s">
        <v>605</v>
      </c>
      <c r="AT221" s="158" t="s">
        <v>605</v>
      </c>
      <c r="AU221" s="51" t="s">
        <v>605</v>
      </c>
      <c r="AW221" s="51" t="s">
        <v>605</v>
      </c>
      <c r="AX221" s="51" t="s">
        <v>522</v>
      </c>
      <c r="AY221" s="51" t="s">
        <v>522</v>
      </c>
      <c r="AZ221" s="51" t="s">
        <v>522</v>
      </c>
      <c r="BB221" s="51" t="s">
        <v>897</v>
      </c>
    </row>
    <row r="222" spans="1:54" x14ac:dyDescent="0.25">
      <c r="A222" s="52" t="s">
        <v>891</v>
      </c>
      <c r="B222" s="52" t="s">
        <v>408</v>
      </c>
      <c r="C222" s="52" t="s">
        <v>481</v>
      </c>
      <c r="D222" s="52" t="s">
        <v>476</v>
      </c>
      <c r="E222" s="52" t="s">
        <v>496</v>
      </c>
      <c r="F222" s="51" t="s">
        <v>455</v>
      </c>
      <c r="G222" s="51" t="s">
        <v>181</v>
      </c>
      <c r="H222" s="52" t="s">
        <v>503</v>
      </c>
      <c r="I222" s="52" t="s">
        <v>605</v>
      </c>
      <c r="J222" s="52" t="s">
        <v>611</v>
      </c>
      <c r="K222" s="52" t="s">
        <v>605</v>
      </c>
      <c r="L222" s="52" t="s">
        <v>605</v>
      </c>
      <c r="M222" s="53" t="s">
        <v>893</v>
      </c>
      <c r="N222" s="52" t="s">
        <v>605</v>
      </c>
      <c r="O222" s="52" t="s">
        <v>894</v>
      </c>
      <c r="Q222" s="52" t="s">
        <v>522</v>
      </c>
      <c r="R222" s="51" t="s">
        <v>895</v>
      </c>
      <c r="T222" s="51" t="s">
        <v>605</v>
      </c>
      <c r="U222" s="51" t="s">
        <v>522</v>
      </c>
      <c r="V222" s="51" t="s">
        <v>611</v>
      </c>
      <c r="W222" s="51" t="s">
        <v>605</v>
      </c>
      <c r="Y222" s="53" t="s">
        <v>614</v>
      </c>
      <c r="Z222" s="52" t="s">
        <v>611</v>
      </c>
      <c r="AA222" s="51" t="s">
        <v>611</v>
      </c>
      <c r="AB222" s="51" t="s">
        <v>605</v>
      </c>
      <c r="AC222" s="51" t="s">
        <v>605</v>
      </c>
      <c r="AD222" s="51" t="s">
        <v>605</v>
      </c>
      <c r="AE222" s="51" t="s">
        <v>605</v>
      </c>
      <c r="AF222" s="51" t="s">
        <v>611</v>
      </c>
      <c r="AG222" s="51" t="s">
        <v>510</v>
      </c>
      <c r="AI222" s="51" t="s">
        <v>611</v>
      </c>
      <c r="AJ222" s="51" t="s">
        <v>605</v>
      </c>
      <c r="AK222" s="51" t="s">
        <v>605</v>
      </c>
      <c r="AL222" s="51" t="s">
        <v>119</v>
      </c>
      <c r="AM222" s="51" t="s">
        <v>611</v>
      </c>
      <c r="AN222" s="51" t="s">
        <v>605</v>
      </c>
      <c r="AO222" s="51" t="s">
        <v>615</v>
      </c>
      <c r="AP222" s="51" t="s">
        <v>504</v>
      </c>
      <c r="AQ222" s="51" t="s">
        <v>605</v>
      </c>
      <c r="AT222" s="158" t="s">
        <v>605</v>
      </c>
      <c r="AU222" s="51" t="s">
        <v>605</v>
      </c>
      <c r="AW222" s="51" t="s">
        <v>605</v>
      </c>
      <c r="AX222" s="51" t="s">
        <v>522</v>
      </c>
      <c r="AY222" s="51" t="s">
        <v>522</v>
      </c>
      <c r="AZ222" s="51" t="s">
        <v>522</v>
      </c>
      <c r="BA222" s="51" t="s">
        <v>900</v>
      </c>
      <c r="BB222" s="51" t="s">
        <v>897</v>
      </c>
    </row>
    <row r="223" spans="1:54" x14ac:dyDescent="0.25">
      <c r="A223" s="52" t="s">
        <v>891</v>
      </c>
      <c r="B223" s="52" t="s">
        <v>415</v>
      </c>
      <c r="C223" s="52" t="s">
        <v>481</v>
      </c>
      <c r="D223" s="52" t="s">
        <v>476</v>
      </c>
      <c r="E223" s="52" t="s">
        <v>497</v>
      </c>
      <c r="F223" s="51" t="s">
        <v>462</v>
      </c>
      <c r="G223" s="51" t="s">
        <v>188</v>
      </c>
      <c r="H223" s="52" t="s">
        <v>503</v>
      </c>
      <c r="I223" s="52" t="s">
        <v>605</v>
      </c>
      <c r="J223" s="52" t="s">
        <v>611</v>
      </c>
      <c r="K223" s="52" t="s">
        <v>605</v>
      </c>
      <c r="L223" s="52" t="s">
        <v>605</v>
      </c>
      <c r="M223" s="53" t="s">
        <v>893</v>
      </c>
      <c r="N223" s="52" t="s">
        <v>605</v>
      </c>
      <c r="O223" s="52" t="s">
        <v>894</v>
      </c>
      <c r="Q223" s="52" t="s">
        <v>522</v>
      </c>
      <c r="R223" s="51" t="s">
        <v>895</v>
      </c>
      <c r="T223" s="51" t="s">
        <v>605</v>
      </c>
      <c r="U223" s="51" t="s">
        <v>522</v>
      </c>
      <c r="V223" s="51" t="s">
        <v>611</v>
      </c>
      <c r="W223" s="51" t="s">
        <v>605</v>
      </c>
      <c r="Y223" s="53" t="s">
        <v>614</v>
      </c>
      <c r="Z223" s="52" t="s">
        <v>611</v>
      </c>
      <c r="AA223" s="51" t="s">
        <v>611</v>
      </c>
      <c r="AB223" s="51" t="s">
        <v>605</v>
      </c>
      <c r="AC223" s="51" t="s">
        <v>605</v>
      </c>
      <c r="AD223" s="51" t="s">
        <v>605</v>
      </c>
      <c r="AE223" s="51" t="s">
        <v>605</v>
      </c>
      <c r="AF223" s="51" t="s">
        <v>611</v>
      </c>
      <c r="AG223" s="51" t="s">
        <v>510</v>
      </c>
      <c r="AI223" s="51" t="s">
        <v>611</v>
      </c>
      <c r="AJ223" s="51" t="s">
        <v>605</v>
      </c>
      <c r="AK223" s="51" t="s">
        <v>605</v>
      </c>
      <c r="AL223" s="51" t="s">
        <v>119</v>
      </c>
      <c r="AM223" s="51" t="s">
        <v>611</v>
      </c>
      <c r="AN223" s="51" t="s">
        <v>605</v>
      </c>
      <c r="AO223" s="51" t="s">
        <v>615</v>
      </c>
      <c r="AP223" s="51" t="s">
        <v>504</v>
      </c>
      <c r="AQ223" s="51" t="s">
        <v>605</v>
      </c>
      <c r="AT223" s="158" t="s">
        <v>605</v>
      </c>
      <c r="AU223" s="51" t="s">
        <v>605</v>
      </c>
      <c r="AW223" s="51" t="s">
        <v>605</v>
      </c>
      <c r="AX223" s="51" t="s">
        <v>522</v>
      </c>
      <c r="AY223" s="51" t="s">
        <v>522</v>
      </c>
      <c r="AZ223" s="51" t="s">
        <v>522</v>
      </c>
      <c r="BA223" s="51" t="s">
        <v>896</v>
      </c>
      <c r="BB223" s="51" t="s">
        <v>897</v>
      </c>
    </row>
    <row r="224" spans="1:54" x14ac:dyDescent="0.25">
      <c r="A224" s="52" t="s">
        <v>891</v>
      </c>
      <c r="B224" s="52" t="s">
        <v>423</v>
      </c>
      <c r="C224" s="52" t="s">
        <v>500</v>
      </c>
      <c r="D224" s="52" t="s">
        <v>476</v>
      </c>
      <c r="E224" s="52" t="s">
        <v>498</v>
      </c>
      <c r="F224" s="51" t="s">
        <v>470</v>
      </c>
      <c r="G224" s="51" t="s">
        <v>196</v>
      </c>
      <c r="H224" s="52" t="s">
        <v>503</v>
      </c>
      <c r="I224" s="52" t="s">
        <v>605</v>
      </c>
      <c r="J224" s="52" t="s">
        <v>611</v>
      </c>
      <c r="K224" s="52" t="s">
        <v>605</v>
      </c>
      <c r="L224" s="52" t="s">
        <v>605</v>
      </c>
      <c r="M224" s="53" t="s">
        <v>893</v>
      </c>
      <c r="N224" s="52" t="s">
        <v>605</v>
      </c>
      <c r="O224" s="52" t="s">
        <v>612</v>
      </c>
      <c r="Q224" s="52" t="s">
        <v>522</v>
      </c>
      <c r="R224" s="51" t="s">
        <v>895</v>
      </c>
      <c r="T224" s="51" t="s">
        <v>605</v>
      </c>
      <c r="U224" s="51" t="s">
        <v>522</v>
      </c>
      <c r="V224" s="51" t="s">
        <v>611</v>
      </c>
      <c r="W224" s="51" t="s">
        <v>605</v>
      </c>
      <c r="Y224" s="53" t="s">
        <v>614</v>
      </c>
      <c r="Z224" s="52" t="s">
        <v>611</v>
      </c>
      <c r="AA224" s="51" t="s">
        <v>611</v>
      </c>
      <c r="AB224" s="51" t="s">
        <v>605</v>
      </c>
      <c r="AC224" s="51" t="s">
        <v>605</v>
      </c>
      <c r="AD224" s="51" t="s">
        <v>605</v>
      </c>
      <c r="AE224" s="51" t="s">
        <v>605</v>
      </c>
      <c r="AF224" s="51" t="s">
        <v>611</v>
      </c>
      <c r="AG224" s="51" t="s">
        <v>510</v>
      </c>
      <c r="AI224" s="51" t="s">
        <v>611</v>
      </c>
      <c r="AJ224" s="51" t="s">
        <v>605</v>
      </c>
      <c r="AK224" s="51" t="s">
        <v>605</v>
      </c>
      <c r="AL224" s="51" t="s">
        <v>119</v>
      </c>
      <c r="AM224" s="51" t="s">
        <v>611</v>
      </c>
      <c r="AN224" s="51" t="s">
        <v>605</v>
      </c>
      <c r="AO224" s="51" t="s">
        <v>615</v>
      </c>
      <c r="AP224" s="51" t="s">
        <v>504</v>
      </c>
      <c r="AQ224" s="51" t="s">
        <v>605</v>
      </c>
      <c r="AT224" s="158" t="s">
        <v>605</v>
      </c>
      <c r="AU224" s="51" t="s">
        <v>605</v>
      </c>
      <c r="AW224" s="51" t="s">
        <v>605</v>
      </c>
      <c r="AX224" s="51" t="s">
        <v>522</v>
      </c>
      <c r="AY224" s="51" t="s">
        <v>522</v>
      </c>
      <c r="AZ224" s="51" t="s">
        <v>522</v>
      </c>
      <c r="BA224" s="51" t="s">
        <v>896</v>
      </c>
      <c r="BB224" s="51" t="s">
        <v>897</v>
      </c>
    </row>
    <row r="225" spans="1:54" x14ac:dyDescent="0.25">
      <c r="A225" s="52" t="s">
        <v>891</v>
      </c>
      <c r="B225" s="52" t="s">
        <v>1112</v>
      </c>
      <c r="C225" s="52" t="s">
        <v>652</v>
      </c>
      <c r="D225" s="52" t="s">
        <v>476</v>
      </c>
      <c r="E225" s="52" t="s">
        <v>653</v>
      </c>
      <c r="F225" s="51" t="s">
        <v>1113</v>
      </c>
      <c r="G225" s="51" t="s">
        <v>1113</v>
      </c>
      <c r="H225" s="52" t="s">
        <v>127</v>
      </c>
      <c r="I225" s="52" t="s">
        <v>605</v>
      </c>
      <c r="J225" s="52" t="s">
        <v>605</v>
      </c>
      <c r="K225" s="52" t="s">
        <v>605</v>
      </c>
      <c r="L225" s="52" t="s">
        <v>605</v>
      </c>
      <c r="N225" s="52" t="s">
        <v>605</v>
      </c>
      <c r="O225" s="52" t="s">
        <v>612</v>
      </c>
      <c r="Q225" s="52" t="s">
        <v>522</v>
      </c>
      <c r="T225" s="51" t="s">
        <v>605</v>
      </c>
      <c r="U225" s="51" t="s">
        <v>613</v>
      </c>
      <c r="V225" s="51" t="s">
        <v>605</v>
      </c>
      <c r="W225" s="51" t="s">
        <v>605</v>
      </c>
      <c r="X225" s="51" t="s">
        <v>935</v>
      </c>
      <c r="Y225" s="53" t="s">
        <v>614</v>
      </c>
      <c r="Z225" s="52" t="s">
        <v>611</v>
      </c>
      <c r="AA225" s="51" t="s">
        <v>605</v>
      </c>
      <c r="AB225" s="51" t="s">
        <v>605</v>
      </c>
      <c r="AC225" s="51" t="s">
        <v>605</v>
      </c>
      <c r="AD225" s="51" t="s">
        <v>605</v>
      </c>
      <c r="AE225" s="51" t="s">
        <v>605</v>
      </c>
      <c r="AF225" s="51" t="s">
        <v>605</v>
      </c>
      <c r="AG225" s="51" t="s">
        <v>510</v>
      </c>
      <c r="AI225" s="51" t="s">
        <v>605</v>
      </c>
      <c r="AJ225" s="51" t="s">
        <v>605</v>
      </c>
      <c r="AK225" s="51" t="s">
        <v>605</v>
      </c>
      <c r="AL225" s="51" t="s">
        <v>119</v>
      </c>
      <c r="AM225" s="51" t="s">
        <v>611</v>
      </c>
      <c r="AN225" s="51" t="s">
        <v>605</v>
      </c>
      <c r="AO225" s="51" t="s">
        <v>615</v>
      </c>
      <c r="AP225" s="51" t="s">
        <v>504</v>
      </c>
      <c r="AQ225" s="51" t="s">
        <v>605</v>
      </c>
      <c r="AT225" s="158" t="s">
        <v>605</v>
      </c>
      <c r="AU225" s="51" t="s">
        <v>605</v>
      </c>
      <c r="AW225" s="51" t="s">
        <v>605</v>
      </c>
      <c r="AX225" s="51" t="s">
        <v>522</v>
      </c>
      <c r="AY225" s="51" t="s">
        <v>522</v>
      </c>
      <c r="AZ225" s="51" t="s">
        <v>522</v>
      </c>
      <c r="BB225" s="51" t="s">
        <v>897</v>
      </c>
    </row>
    <row r="226" spans="1:54" x14ac:dyDescent="0.25">
      <c r="A226" s="52" t="s">
        <v>891</v>
      </c>
      <c r="B226" s="52" t="s">
        <v>1114</v>
      </c>
      <c r="C226" s="52" t="s">
        <v>488</v>
      </c>
      <c r="D226" s="52" t="s">
        <v>476</v>
      </c>
      <c r="E226" s="52" t="s">
        <v>487</v>
      </c>
      <c r="F226" s="51" t="s">
        <v>1115</v>
      </c>
      <c r="G226" s="51" t="s">
        <v>1116</v>
      </c>
      <c r="H226" s="52" t="s">
        <v>119</v>
      </c>
      <c r="I226" s="52" t="s">
        <v>605</v>
      </c>
      <c r="J226" s="52" t="s">
        <v>605</v>
      </c>
      <c r="K226" s="52" t="s">
        <v>605</v>
      </c>
      <c r="L226" s="52" t="s">
        <v>605</v>
      </c>
      <c r="M226" s="53" t="s">
        <v>893</v>
      </c>
      <c r="N226" s="52" t="s">
        <v>605</v>
      </c>
      <c r="O226" s="52" t="s">
        <v>894</v>
      </c>
      <c r="Q226" s="52" t="s">
        <v>522</v>
      </c>
      <c r="R226" s="51" t="s">
        <v>895</v>
      </c>
      <c r="T226" s="51" t="s">
        <v>605</v>
      </c>
      <c r="U226" s="51" t="s">
        <v>522</v>
      </c>
      <c r="V226" s="51" t="s">
        <v>605</v>
      </c>
      <c r="W226" s="51" t="s">
        <v>605</v>
      </c>
      <c r="X226" s="51" t="s">
        <v>939</v>
      </c>
      <c r="Y226" s="53" t="s">
        <v>614</v>
      </c>
      <c r="Z226" s="52" t="s">
        <v>611</v>
      </c>
      <c r="AA226" s="51" t="s">
        <v>611</v>
      </c>
      <c r="AB226" s="51" t="s">
        <v>605</v>
      </c>
      <c r="AC226" s="51" t="s">
        <v>605</v>
      </c>
      <c r="AD226" s="51" t="s">
        <v>605</v>
      </c>
      <c r="AE226" s="51" t="s">
        <v>605</v>
      </c>
      <c r="AF226" s="51" t="s">
        <v>611</v>
      </c>
      <c r="AG226" s="51" t="s">
        <v>510</v>
      </c>
      <c r="AI226" s="51" t="s">
        <v>611</v>
      </c>
      <c r="AJ226" s="51" t="s">
        <v>605</v>
      </c>
      <c r="AK226" s="51" t="s">
        <v>605</v>
      </c>
      <c r="AL226" s="51" t="s">
        <v>119</v>
      </c>
      <c r="AM226" s="51" t="s">
        <v>611</v>
      </c>
      <c r="AN226" s="51" t="s">
        <v>605</v>
      </c>
      <c r="AO226" s="51" t="s">
        <v>615</v>
      </c>
      <c r="AP226" s="51" t="s">
        <v>504</v>
      </c>
      <c r="AQ226" s="51" t="s">
        <v>605</v>
      </c>
      <c r="AT226" s="158" t="s">
        <v>605</v>
      </c>
      <c r="AU226" s="51" t="s">
        <v>605</v>
      </c>
      <c r="AW226" s="51" t="s">
        <v>605</v>
      </c>
      <c r="AX226" s="51" t="s">
        <v>522</v>
      </c>
      <c r="AY226" s="51" t="s">
        <v>522</v>
      </c>
      <c r="AZ226" s="51" t="s">
        <v>522</v>
      </c>
      <c r="BB226" s="51" t="s">
        <v>897</v>
      </c>
    </row>
    <row r="227" spans="1:54" x14ac:dyDescent="0.25">
      <c r="A227" s="52" t="s">
        <v>891</v>
      </c>
      <c r="B227" s="52" t="s">
        <v>1117</v>
      </c>
      <c r="C227" s="52" t="s">
        <v>488</v>
      </c>
      <c r="D227" s="52" t="s">
        <v>476</v>
      </c>
      <c r="E227" s="52" t="s">
        <v>490</v>
      </c>
      <c r="F227" s="51" t="s">
        <v>1118</v>
      </c>
      <c r="G227" s="51" t="s">
        <v>1119</v>
      </c>
      <c r="H227" s="52" t="s">
        <v>119</v>
      </c>
      <c r="I227" s="52" t="s">
        <v>605</v>
      </c>
      <c r="J227" s="52" t="s">
        <v>605</v>
      </c>
      <c r="K227" s="52" t="s">
        <v>605</v>
      </c>
      <c r="L227" s="52" t="s">
        <v>605</v>
      </c>
      <c r="M227" s="53" t="s">
        <v>893</v>
      </c>
      <c r="N227" s="52" t="s">
        <v>605</v>
      </c>
      <c r="O227" s="52" t="s">
        <v>894</v>
      </c>
      <c r="Q227" s="52" t="s">
        <v>522</v>
      </c>
      <c r="R227" s="51" t="s">
        <v>895</v>
      </c>
      <c r="T227" s="51" t="s">
        <v>605</v>
      </c>
      <c r="U227" s="51" t="s">
        <v>522</v>
      </c>
      <c r="V227" s="51" t="s">
        <v>605</v>
      </c>
      <c r="W227" s="51" t="s">
        <v>605</v>
      </c>
      <c r="X227" s="51" t="s">
        <v>940</v>
      </c>
      <c r="Y227" s="53" t="s">
        <v>614</v>
      </c>
      <c r="Z227" s="52" t="s">
        <v>611</v>
      </c>
      <c r="AA227" s="51" t="s">
        <v>611</v>
      </c>
      <c r="AB227" s="51" t="s">
        <v>605</v>
      </c>
      <c r="AC227" s="51" t="s">
        <v>605</v>
      </c>
      <c r="AD227" s="51" t="s">
        <v>605</v>
      </c>
      <c r="AE227" s="51" t="s">
        <v>605</v>
      </c>
      <c r="AF227" s="51" t="s">
        <v>611</v>
      </c>
      <c r="AG227" s="51" t="s">
        <v>510</v>
      </c>
      <c r="AI227" s="51" t="s">
        <v>611</v>
      </c>
      <c r="AJ227" s="51" t="s">
        <v>605</v>
      </c>
      <c r="AK227" s="51" t="s">
        <v>605</v>
      </c>
      <c r="AL227" s="51" t="s">
        <v>119</v>
      </c>
      <c r="AM227" s="51" t="s">
        <v>611</v>
      </c>
      <c r="AN227" s="51" t="s">
        <v>605</v>
      </c>
      <c r="AO227" s="51" t="s">
        <v>615</v>
      </c>
      <c r="AP227" s="51" t="s">
        <v>504</v>
      </c>
      <c r="AQ227" s="51" t="s">
        <v>605</v>
      </c>
      <c r="AT227" s="158" t="s">
        <v>605</v>
      </c>
      <c r="AU227" s="51" t="s">
        <v>605</v>
      </c>
      <c r="AW227" s="51" t="s">
        <v>605</v>
      </c>
      <c r="AX227" s="51" t="s">
        <v>522</v>
      </c>
      <c r="AY227" s="51" t="s">
        <v>522</v>
      </c>
      <c r="AZ227" s="51" t="s">
        <v>522</v>
      </c>
      <c r="BB227" s="51" t="s">
        <v>897</v>
      </c>
    </row>
    <row r="228" spans="1:54" x14ac:dyDescent="0.25">
      <c r="A228" s="52" t="s">
        <v>891</v>
      </c>
      <c r="B228" s="52" t="s">
        <v>394</v>
      </c>
      <c r="C228" s="52" t="s">
        <v>488</v>
      </c>
      <c r="D228" s="52" t="s">
        <v>476</v>
      </c>
      <c r="E228" s="52" t="s">
        <v>491</v>
      </c>
      <c r="F228" s="51" t="s">
        <v>1120</v>
      </c>
      <c r="G228" s="51" t="s">
        <v>1121</v>
      </c>
      <c r="H228" s="52" t="s">
        <v>119</v>
      </c>
      <c r="I228" s="52" t="s">
        <v>605</v>
      </c>
      <c r="J228" s="52" t="s">
        <v>605</v>
      </c>
      <c r="K228" s="52" t="s">
        <v>605</v>
      </c>
      <c r="L228" s="52" t="s">
        <v>605</v>
      </c>
      <c r="M228" s="53" t="s">
        <v>893</v>
      </c>
      <c r="N228" s="52" t="s">
        <v>605</v>
      </c>
      <c r="O228" s="52" t="s">
        <v>894</v>
      </c>
      <c r="Q228" s="52" t="s">
        <v>522</v>
      </c>
      <c r="R228" s="51" t="s">
        <v>895</v>
      </c>
      <c r="T228" s="51" t="s">
        <v>605</v>
      </c>
      <c r="U228" s="51" t="s">
        <v>522</v>
      </c>
      <c r="V228" s="51" t="s">
        <v>605</v>
      </c>
      <c r="W228" s="51" t="s">
        <v>605</v>
      </c>
      <c r="X228" s="51" t="s">
        <v>943</v>
      </c>
      <c r="Y228" s="53" t="s">
        <v>614</v>
      </c>
      <c r="Z228" s="52" t="s">
        <v>611</v>
      </c>
      <c r="AA228" s="51" t="s">
        <v>611</v>
      </c>
      <c r="AB228" s="51" t="s">
        <v>605</v>
      </c>
      <c r="AC228" s="51" t="s">
        <v>605</v>
      </c>
      <c r="AD228" s="51" t="s">
        <v>605</v>
      </c>
      <c r="AE228" s="51" t="s">
        <v>605</v>
      </c>
      <c r="AF228" s="51" t="s">
        <v>611</v>
      </c>
      <c r="AG228" s="51" t="s">
        <v>510</v>
      </c>
      <c r="AI228" s="51" t="s">
        <v>611</v>
      </c>
      <c r="AJ228" s="51" t="s">
        <v>605</v>
      </c>
      <c r="AK228" s="51" t="s">
        <v>605</v>
      </c>
      <c r="AL228" s="51" t="s">
        <v>119</v>
      </c>
      <c r="AM228" s="51" t="s">
        <v>611</v>
      </c>
      <c r="AN228" s="51" t="s">
        <v>605</v>
      </c>
      <c r="AO228" s="51" t="s">
        <v>615</v>
      </c>
      <c r="AP228" s="51" t="s">
        <v>504</v>
      </c>
      <c r="AQ228" s="51" t="s">
        <v>605</v>
      </c>
      <c r="AT228" s="158" t="s">
        <v>605</v>
      </c>
      <c r="AU228" s="51" t="s">
        <v>605</v>
      </c>
      <c r="AW228" s="51" t="s">
        <v>605</v>
      </c>
      <c r="AX228" s="51" t="s">
        <v>522</v>
      </c>
      <c r="AY228" s="51" t="s">
        <v>522</v>
      </c>
      <c r="AZ228" s="51" t="s">
        <v>522</v>
      </c>
      <c r="BB228" s="51" t="s">
        <v>897</v>
      </c>
    </row>
    <row r="229" spans="1:54" x14ac:dyDescent="0.25">
      <c r="A229" s="52" t="s">
        <v>891</v>
      </c>
      <c r="B229" s="52" t="s">
        <v>401</v>
      </c>
      <c r="C229" s="52" t="s">
        <v>488</v>
      </c>
      <c r="D229" s="52" t="s">
        <v>476</v>
      </c>
      <c r="E229" s="52" t="s">
        <v>493</v>
      </c>
      <c r="F229" s="51" t="s">
        <v>1122</v>
      </c>
      <c r="G229" s="51" t="s">
        <v>1123</v>
      </c>
      <c r="H229" s="52" t="s">
        <v>119</v>
      </c>
      <c r="I229" s="52" t="s">
        <v>605</v>
      </c>
      <c r="J229" s="52" t="s">
        <v>605</v>
      </c>
      <c r="K229" s="52" t="s">
        <v>605</v>
      </c>
      <c r="L229" s="52" t="s">
        <v>605</v>
      </c>
      <c r="M229" s="53" t="s">
        <v>893</v>
      </c>
      <c r="N229" s="52" t="s">
        <v>605</v>
      </c>
      <c r="O229" s="52" t="s">
        <v>894</v>
      </c>
      <c r="Q229" s="52" t="s">
        <v>522</v>
      </c>
      <c r="R229" s="51" t="s">
        <v>895</v>
      </c>
      <c r="T229" s="51" t="s">
        <v>605</v>
      </c>
      <c r="U229" s="51" t="s">
        <v>522</v>
      </c>
      <c r="V229" s="51" t="s">
        <v>605</v>
      </c>
      <c r="W229" s="51" t="s">
        <v>605</v>
      </c>
      <c r="X229" s="51" t="s">
        <v>944</v>
      </c>
      <c r="Y229" s="53" t="s">
        <v>614</v>
      </c>
      <c r="Z229" s="52" t="s">
        <v>611</v>
      </c>
      <c r="AA229" s="51" t="s">
        <v>611</v>
      </c>
      <c r="AB229" s="51" t="s">
        <v>605</v>
      </c>
      <c r="AC229" s="51" t="s">
        <v>605</v>
      </c>
      <c r="AD229" s="51" t="s">
        <v>605</v>
      </c>
      <c r="AE229" s="51" t="s">
        <v>605</v>
      </c>
      <c r="AF229" s="51" t="s">
        <v>611</v>
      </c>
      <c r="AG229" s="51" t="s">
        <v>510</v>
      </c>
      <c r="AI229" s="51" t="s">
        <v>611</v>
      </c>
      <c r="AJ229" s="51" t="s">
        <v>605</v>
      </c>
      <c r="AK229" s="51" t="s">
        <v>605</v>
      </c>
      <c r="AL229" s="51" t="s">
        <v>119</v>
      </c>
      <c r="AM229" s="51" t="s">
        <v>611</v>
      </c>
      <c r="AN229" s="51" t="s">
        <v>605</v>
      </c>
      <c r="AO229" s="51" t="s">
        <v>615</v>
      </c>
      <c r="AP229" s="51" t="s">
        <v>504</v>
      </c>
      <c r="AQ229" s="51" t="s">
        <v>605</v>
      </c>
      <c r="AT229" s="158" t="s">
        <v>605</v>
      </c>
      <c r="AU229" s="51" t="s">
        <v>605</v>
      </c>
      <c r="AW229" s="51" t="s">
        <v>605</v>
      </c>
      <c r="AX229" s="51" t="s">
        <v>522</v>
      </c>
      <c r="AY229" s="51" t="s">
        <v>522</v>
      </c>
      <c r="AZ229" s="51" t="s">
        <v>522</v>
      </c>
      <c r="BB229" s="51" t="s">
        <v>897</v>
      </c>
    </row>
    <row r="230" spans="1:54" x14ac:dyDescent="0.25">
      <c r="A230" s="52" t="s">
        <v>891</v>
      </c>
      <c r="B230" s="52" t="s">
        <v>376</v>
      </c>
      <c r="C230" s="52" t="s">
        <v>477</v>
      </c>
      <c r="D230" s="52" t="s">
        <v>476</v>
      </c>
      <c r="E230" s="52" t="s">
        <v>478</v>
      </c>
      <c r="F230" s="51" t="s">
        <v>1124</v>
      </c>
      <c r="G230" s="51" t="s">
        <v>1125</v>
      </c>
      <c r="H230" s="52" t="s">
        <v>503</v>
      </c>
      <c r="I230" s="52" t="s">
        <v>605</v>
      </c>
      <c r="J230" s="52" t="s">
        <v>605</v>
      </c>
      <c r="K230" s="52" t="s">
        <v>605</v>
      </c>
      <c r="L230" s="52" t="s">
        <v>605</v>
      </c>
      <c r="M230" s="53" t="s">
        <v>925</v>
      </c>
      <c r="N230" s="52" t="s">
        <v>605</v>
      </c>
      <c r="O230" s="52" t="s">
        <v>894</v>
      </c>
      <c r="Q230" s="52" t="s">
        <v>522</v>
      </c>
      <c r="T230" s="51" t="s">
        <v>605</v>
      </c>
      <c r="U230" s="51" t="s">
        <v>522</v>
      </c>
      <c r="V230" s="51" t="s">
        <v>605</v>
      </c>
      <c r="W230" s="51" t="s">
        <v>605</v>
      </c>
      <c r="X230" s="51" t="s">
        <v>945</v>
      </c>
      <c r="Y230" s="53" t="s">
        <v>614</v>
      </c>
      <c r="Z230" s="52" t="s">
        <v>611</v>
      </c>
      <c r="AA230" s="51" t="s">
        <v>611</v>
      </c>
      <c r="AB230" s="51" t="s">
        <v>605</v>
      </c>
      <c r="AC230" s="51" t="s">
        <v>605</v>
      </c>
      <c r="AD230" s="51" t="s">
        <v>605</v>
      </c>
      <c r="AE230" s="51" t="s">
        <v>605</v>
      </c>
      <c r="AF230" s="51" t="s">
        <v>611</v>
      </c>
      <c r="AG230" s="51" t="s">
        <v>510</v>
      </c>
      <c r="AI230" s="51" t="s">
        <v>611</v>
      </c>
      <c r="AJ230" s="51" t="s">
        <v>605</v>
      </c>
      <c r="AK230" s="51" t="s">
        <v>605</v>
      </c>
      <c r="AL230" s="51" t="s">
        <v>119</v>
      </c>
      <c r="AM230" s="51" t="s">
        <v>611</v>
      </c>
      <c r="AN230" s="51" t="s">
        <v>605</v>
      </c>
      <c r="AO230" s="51" t="s">
        <v>615</v>
      </c>
      <c r="AP230" s="51" t="s">
        <v>504</v>
      </c>
      <c r="AQ230" s="51" t="s">
        <v>605</v>
      </c>
      <c r="AT230" s="158" t="s">
        <v>605</v>
      </c>
      <c r="AU230" s="51" t="s">
        <v>605</v>
      </c>
      <c r="AW230" s="51" t="s">
        <v>605</v>
      </c>
      <c r="AX230" s="51" t="s">
        <v>522</v>
      </c>
      <c r="AY230" s="51" t="s">
        <v>522</v>
      </c>
      <c r="AZ230" s="51" t="s">
        <v>522</v>
      </c>
      <c r="BB230" s="51" t="s">
        <v>897</v>
      </c>
    </row>
    <row r="231" spans="1:54" x14ac:dyDescent="0.25">
      <c r="A231" s="52" t="s">
        <v>891</v>
      </c>
      <c r="B231" s="52" t="s">
        <v>1126</v>
      </c>
      <c r="C231" s="52" t="s">
        <v>477</v>
      </c>
      <c r="D231" s="52" t="s">
        <v>476</v>
      </c>
      <c r="E231" s="52" t="s">
        <v>641</v>
      </c>
      <c r="F231" s="51" t="s">
        <v>1127</v>
      </c>
      <c r="G231" s="51" t="s">
        <v>1128</v>
      </c>
      <c r="H231" s="52" t="s">
        <v>503</v>
      </c>
      <c r="I231" s="52" t="s">
        <v>605</v>
      </c>
      <c r="J231" s="52" t="s">
        <v>605</v>
      </c>
      <c r="K231" s="52" t="s">
        <v>605</v>
      </c>
      <c r="L231" s="52" t="s">
        <v>605</v>
      </c>
      <c r="M231" s="53" t="s">
        <v>925</v>
      </c>
      <c r="N231" s="52" t="s">
        <v>605</v>
      </c>
      <c r="O231" s="52" t="s">
        <v>894</v>
      </c>
      <c r="Q231" s="52" t="s">
        <v>522</v>
      </c>
      <c r="T231" s="51" t="s">
        <v>605</v>
      </c>
      <c r="U231" s="51" t="s">
        <v>522</v>
      </c>
      <c r="V231" s="51" t="s">
        <v>605</v>
      </c>
      <c r="W231" s="51" t="s">
        <v>605</v>
      </c>
      <c r="X231" s="51" t="s">
        <v>946</v>
      </c>
      <c r="Y231" s="53" t="s">
        <v>614</v>
      </c>
      <c r="Z231" s="52" t="s">
        <v>611</v>
      </c>
      <c r="AA231" s="51" t="s">
        <v>611</v>
      </c>
      <c r="AB231" s="51" t="s">
        <v>605</v>
      </c>
      <c r="AC231" s="51" t="s">
        <v>605</v>
      </c>
      <c r="AD231" s="51" t="s">
        <v>605</v>
      </c>
      <c r="AE231" s="51" t="s">
        <v>605</v>
      </c>
      <c r="AF231" s="51" t="s">
        <v>611</v>
      </c>
      <c r="AG231" s="51" t="s">
        <v>510</v>
      </c>
      <c r="AI231" s="51" t="s">
        <v>611</v>
      </c>
      <c r="AJ231" s="51" t="s">
        <v>605</v>
      </c>
      <c r="AK231" s="51" t="s">
        <v>605</v>
      </c>
      <c r="AL231" s="51" t="s">
        <v>119</v>
      </c>
      <c r="AM231" s="51" t="s">
        <v>611</v>
      </c>
      <c r="AN231" s="51" t="s">
        <v>605</v>
      </c>
      <c r="AO231" s="51" t="s">
        <v>615</v>
      </c>
      <c r="AP231" s="51" t="s">
        <v>504</v>
      </c>
      <c r="AQ231" s="51" t="s">
        <v>605</v>
      </c>
      <c r="AT231" s="158" t="s">
        <v>605</v>
      </c>
      <c r="AU231" s="51" t="s">
        <v>605</v>
      </c>
      <c r="AW231" s="51" t="s">
        <v>605</v>
      </c>
      <c r="AX231" s="51" t="s">
        <v>522</v>
      </c>
      <c r="AY231" s="51" t="s">
        <v>522</v>
      </c>
      <c r="AZ231" s="51" t="s">
        <v>522</v>
      </c>
      <c r="BB231" s="51" t="s">
        <v>897</v>
      </c>
    </row>
    <row r="232" spans="1:54" x14ac:dyDescent="0.25">
      <c r="A232" s="52" t="s">
        <v>891</v>
      </c>
      <c r="B232" s="52" t="s">
        <v>1129</v>
      </c>
      <c r="C232" s="52" t="s">
        <v>477</v>
      </c>
      <c r="D232" s="52" t="s">
        <v>476</v>
      </c>
      <c r="E232" s="52" t="s">
        <v>480</v>
      </c>
      <c r="F232" s="51" t="s">
        <v>1130</v>
      </c>
      <c r="G232" s="51" t="s">
        <v>1131</v>
      </c>
      <c r="H232" s="52" t="s">
        <v>503</v>
      </c>
      <c r="I232" s="52" t="s">
        <v>605</v>
      </c>
      <c r="J232" s="52" t="s">
        <v>605</v>
      </c>
      <c r="K232" s="52" t="s">
        <v>605</v>
      </c>
      <c r="L232" s="52" t="s">
        <v>605</v>
      </c>
      <c r="M232" s="53" t="s">
        <v>925</v>
      </c>
      <c r="N232" s="52" t="s">
        <v>605</v>
      </c>
      <c r="O232" s="52" t="s">
        <v>894</v>
      </c>
      <c r="Q232" s="52" t="s">
        <v>522</v>
      </c>
      <c r="T232" s="51" t="s">
        <v>605</v>
      </c>
      <c r="U232" s="51" t="s">
        <v>522</v>
      </c>
      <c r="V232" s="51" t="s">
        <v>605</v>
      </c>
      <c r="W232" s="51" t="s">
        <v>605</v>
      </c>
      <c r="X232" s="51" t="s">
        <v>949</v>
      </c>
      <c r="Y232" s="53" t="s">
        <v>614</v>
      </c>
      <c r="Z232" s="52" t="s">
        <v>611</v>
      </c>
      <c r="AA232" s="51" t="s">
        <v>611</v>
      </c>
      <c r="AB232" s="51" t="s">
        <v>605</v>
      </c>
      <c r="AC232" s="51" t="s">
        <v>605</v>
      </c>
      <c r="AD232" s="51" t="s">
        <v>605</v>
      </c>
      <c r="AE232" s="51" t="s">
        <v>605</v>
      </c>
      <c r="AF232" s="51" t="s">
        <v>611</v>
      </c>
      <c r="AG232" s="51" t="s">
        <v>510</v>
      </c>
      <c r="AI232" s="51" t="s">
        <v>611</v>
      </c>
      <c r="AJ232" s="51" t="s">
        <v>605</v>
      </c>
      <c r="AK232" s="51" t="s">
        <v>605</v>
      </c>
      <c r="AL232" s="51" t="s">
        <v>119</v>
      </c>
      <c r="AM232" s="51" t="s">
        <v>611</v>
      </c>
      <c r="AN232" s="51" t="s">
        <v>605</v>
      </c>
      <c r="AO232" s="51" t="s">
        <v>615</v>
      </c>
      <c r="AP232" s="51" t="s">
        <v>504</v>
      </c>
      <c r="AQ232" s="51" t="s">
        <v>605</v>
      </c>
      <c r="AT232" s="158" t="s">
        <v>605</v>
      </c>
      <c r="AU232" s="51" t="s">
        <v>605</v>
      </c>
      <c r="AW232" s="51" t="s">
        <v>605</v>
      </c>
      <c r="AX232" s="51" t="s">
        <v>522</v>
      </c>
      <c r="AY232" s="51" t="s">
        <v>522</v>
      </c>
      <c r="AZ232" s="51" t="s">
        <v>522</v>
      </c>
      <c r="BB232" s="51" t="s">
        <v>897</v>
      </c>
    </row>
    <row r="233" spans="1:54" x14ac:dyDescent="0.25">
      <c r="A233" s="52" t="s">
        <v>891</v>
      </c>
      <c r="B233" s="52" t="s">
        <v>1132</v>
      </c>
      <c r="C233" s="52" t="s">
        <v>477</v>
      </c>
      <c r="D233" s="52" t="s">
        <v>476</v>
      </c>
      <c r="E233" s="52" t="s">
        <v>648</v>
      </c>
      <c r="F233" s="51" t="s">
        <v>1133</v>
      </c>
      <c r="G233" s="51" t="s">
        <v>1134</v>
      </c>
      <c r="H233" s="52" t="s">
        <v>503</v>
      </c>
      <c r="I233" s="52" t="s">
        <v>605</v>
      </c>
      <c r="J233" s="52" t="s">
        <v>605</v>
      </c>
      <c r="K233" s="52" t="s">
        <v>605</v>
      </c>
      <c r="L233" s="52" t="s">
        <v>605</v>
      </c>
      <c r="M233" s="53" t="s">
        <v>925</v>
      </c>
      <c r="N233" s="52" t="s">
        <v>605</v>
      </c>
      <c r="O233" s="52" t="s">
        <v>894</v>
      </c>
      <c r="Q233" s="52" t="s">
        <v>522</v>
      </c>
      <c r="T233" s="51" t="s">
        <v>605</v>
      </c>
      <c r="U233" s="51" t="s">
        <v>522</v>
      </c>
      <c r="V233" s="51" t="s">
        <v>605</v>
      </c>
      <c r="W233" s="51" t="s">
        <v>605</v>
      </c>
      <c r="X233" s="51" t="s">
        <v>950</v>
      </c>
      <c r="Y233" s="53" t="s">
        <v>614</v>
      </c>
      <c r="Z233" s="52" t="s">
        <v>611</v>
      </c>
      <c r="AA233" s="51" t="s">
        <v>611</v>
      </c>
      <c r="AB233" s="51" t="s">
        <v>605</v>
      </c>
      <c r="AC233" s="51" t="s">
        <v>605</v>
      </c>
      <c r="AD233" s="51" t="s">
        <v>605</v>
      </c>
      <c r="AE233" s="51" t="s">
        <v>605</v>
      </c>
      <c r="AF233" s="51" t="s">
        <v>611</v>
      </c>
      <c r="AG233" s="51" t="s">
        <v>510</v>
      </c>
      <c r="AI233" s="51" t="s">
        <v>611</v>
      </c>
      <c r="AJ233" s="51" t="s">
        <v>605</v>
      </c>
      <c r="AK233" s="51" t="s">
        <v>605</v>
      </c>
      <c r="AL233" s="51" t="s">
        <v>119</v>
      </c>
      <c r="AM233" s="51" t="s">
        <v>611</v>
      </c>
      <c r="AN233" s="51" t="s">
        <v>605</v>
      </c>
      <c r="AO233" s="51" t="s">
        <v>615</v>
      </c>
      <c r="AP233" s="51" t="s">
        <v>504</v>
      </c>
      <c r="AQ233" s="51" t="s">
        <v>605</v>
      </c>
      <c r="AT233" s="158" t="s">
        <v>605</v>
      </c>
      <c r="AU233" s="51" t="s">
        <v>605</v>
      </c>
      <c r="AW233" s="51" t="s">
        <v>605</v>
      </c>
      <c r="AX233" s="51" t="s">
        <v>522</v>
      </c>
      <c r="AY233" s="51" t="s">
        <v>522</v>
      </c>
      <c r="AZ233" s="51" t="s">
        <v>522</v>
      </c>
      <c r="BB233" s="51" t="s">
        <v>897</v>
      </c>
    </row>
    <row r="234" spans="1:54" x14ac:dyDescent="0.25">
      <c r="A234" s="52" t="s">
        <v>891</v>
      </c>
      <c r="B234" s="52" t="s">
        <v>1135</v>
      </c>
      <c r="C234" s="52" t="s">
        <v>1136</v>
      </c>
      <c r="D234" s="52" t="s">
        <v>476</v>
      </c>
      <c r="E234" s="52" t="s">
        <v>482</v>
      </c>
      <c r="F234" s="51" t="s">
        <v>1137</v>
      </c>
      <c r="G234" s="51" t="s">
        <v>1138</v>
      </c>
      <c r="H234" s="52" t="s">
        <v>503</v>
      </c>
      <c r="I234" s="52" t="s">
        <v>605</v>
      </c>
      <c r="J234" s="52" t="s">
        <v>611</v>
      </c>
      <c r="K234" s="52" t="s">
        <v>605</v>
      </c>
      <c r="L234" s="52" t="s">
        <v>605</v>
      </c>
      <c r="M234" s="53" t="s">
        <v>925</v>
      </c>
      <c r="N234" s="52" t="s">
        <v>605</v>
      </c>
      <c r="O234" s="52" t="s">
        <v>894</v>
      </c>
      <c r="Q234" s="52" t="s">
        <v>522</v>
      </c>
      <c r="T234" s="51" t="s">
        <v>605</v>
      </c>
      <c r="U234" s="51" t="s">
        <v>522</v>
      </c>
      <c r="V234" s="51" t="s">
        <v>605</v>
      </c>
      <c r="W234" s="51" t="s">
        <v>605</v>
      </c>
      <c r="Y234" s="53" t="s">
        <v>614</v>
      </c>
      <c r="Z234" s="52" t="s">
        <v>611</v>
      </c>
      <c r="AA234" s="51" t="s">
        <v>611</v>
      </c>
      <c r="AB234" s="51" t="s">
        <v>605</v>
      </c>
      <c r="AC234" s="51" t="s">
        <v>605</v>
      </c>
      <c r="AD234" s="51" t="s">
        <v>605</v>
      </c>
      <c r="AE234" s="51" t="s">
        <v>605</v>
      </c>
      <c r="AF234" s="51" t="s">
        <v>611</v>
      </c>
      <c r="AG234" s="51" t="s">
        <v>510</v>
      </c>
      <c r="AI234" s="51" t="s">
        <v>611</v>
      </c>
      <c r="AJ234" s="51" t="s">
        <v>605</v>
      </c>
      <c r="AK234" s="51" t="s">
        <v>605</v>
      </c>
      <c r="AL234" s="51" t="s">
        <v>119</v>
      </c>
      <c r="AM234" s="51" t="s">
        <v>611</v>
      </c>
      <c r="AN234" s="51" t="s">
        <v>605</v>
      </c>
      <c r="AO234" s="51" t="s">
        <v>615</v>
      </c>
      <c r="AP234" s="51" t="s">
        <v>504</v>
      </c>
      <c r="AQ234" s="51" t="s">
        <v>605</v>
      </c>
      <c r="AT234" s="158" t="s">
        <v>605</v>
      </c>
      <c r="AU234" s="51" t="s">
        <v>605</v>
      </c>
      <c r="AW234" s="51" t="s">
        <v>605</v>
      </c>
      <c r="AX234" s="51" t="s">
        <v>522</v>
      </c>
      <c r="AY234" s="51" t="s">
        <v>522</v>
      </c>
      <c r="AZ234" s="51" t="s">
        <v>522</v>
      </c>
      <c r="BA234" s="51" t="s">
        <v>910</v>
      </c>
      <c r="BB234" s="51" t="s">
        <v>897</v>
      </c>
    </row>
    <row r="235" spans="1:54" x14ac:dyDescent="0.25">
      <c r="A235" s="52" t="s">
        <v>891</v>
      </c>
      <c r="B235" s="52" t="s">
        <v>1139</v>
      </c>
      <c r="C235" s="52" t="s">
        <v>489</v>
      </c>
      <c r="D235" s="52" t="s">
        <v>476</v>
      </c>
      <c r="E235" s="52" t="s">
        <v>487</v>
      </c>
      <c r="F235" s="51" t="s">
        <v>1140</v>
      </c>
      <c r="G235" s="51" t="s">
        <v>1141</v>
      </c>
      <c r="H235" s="52" t="s">
        <v>119</v>
      </c>
      <c r="I235" s="52" t="s">
        <v>605</v>
      </c>
      <c r="J235" s="52" t="s">
        <v>605</v>
      </c>
      <c r="K235" s="52" t="s">
        <v>605</v>
      </c>
      <c r="L235" s="52" t="s">
        <v>605</v>
      </c>
      <c r="M235" s="53" t="s">
        <v>893</v>
      </c>
      <c r="N235" s="52" t="s">
        <v>605</v>
      </c>
      <c r="O235" s="52" t="s">
        <v>894</v>
      </c>
      <c r="Q235" s="52" t="s">
        <v>522</v>
      </c>
      <c r="R235" s="51" t="s">
        <v>895</v>
      </c>
      <c r="T235" s="51" t="s">
        <v>605</v>
      </c>
      <c r="U235" s="51" t="s">
        <v>522</v>
      </c>
      <c r="V235" s="51" t="s">
        <v>605</v>
      </c>
      <c r="W235" s="51" t="s">
        <v>605</v>
      </c>
      <c r="X235" s="51" t="s">
        <v>953</v>
      </c>
      <c r="Y235" s="53" t="s">
        <v>614</v>
      </c>
      <c r="Z235" s="52" t="s">
        <v>611</v>
      </c>
      <c r="AA235" s="51" t="s">
        <v>611</v>
      </c>
      <c r="AB235" s="51" t="s">
        <v>605</v>
      </c>
      <c r="AC235" s="51" t="s">
        <v>605</v>
      </c>
      <c r="AD235" s="51" t="s">
        <v>605</v>
      </c>
      <c r="AE235" s="51" t="s">
        <v>605</v>
      </c>
      <c r="AF235" s="51" t="s">
        <v>611</v>
      </c>
      <c r="AG235" s="51" t="s">
        <v>510</v>
      </c>
      <c r="AI235" s="51" t="s">
        <v>611</v>
      </c>
      <c r="AJ235" s="51" t="s">
        <v>605</v>
      </c>
      <c r="AK235" s="51" t="s">
        <v>605</v>
      </c>
      <c r="AL235" s="51" t="s">
        <v>119</v>
      </c>
      <c r="AM235" s="51" t="s">
        <v>611</v>
      </c>
      <c r="AN235" s="51" t="s">
        <v>605</v>
      </c>
      <c r="AO235" s="51" t="s">
        <v>615</v>
      </c>
      <c r="AP235" s="51" t="s">
        <v>504</v>
      </c>
      <c r="AQ235" s="51" t="s">
        <v>605</v>
      </c>
      <c r="AT235" s="158" t="s">
        <v>605</v>
      </c>
      <c r="AU235" s="51" t="s">
        <v>605</v>
      </c>
      <c r="AW235" s="51" t="s">
        <v>605</v>
      </c>
      <c r="AX235" s="51" t="s">
        <v>522</v>
      </c>
      <c r="AY235" s="51" t="s">
        <v>522</v>
      </c>
      <c r="AZ235" s="51" t="s">
        <v>522</v>
      </c>
      <c r="BB235" s="51" t="s">
        <v>897</v>
      </c>
    </row>
    <row r="236" spans="1:54" x14ac:dyDescent="0.25">
      <c r="A236" s="52" t="s">
        <v>891</v>
      </c>
      <c r="B236" s="52" t="s">
        <v>1142</v>
      </c>
      <c r="C236" s="52" t="s">
        <v>489</v>
      </c>
      <c r="D236" s="52" t="s">
        <v>476</v>
      </c>
      <c r="E236" s="52" t="s">
        <v>490</v>
      </c>
      <c r="F236" s="51" t="s">
        <v>1143</v>
      </c>
      <c r="G236" s="51" t="s">
        <v>1144</v>
      </c>
      <c r="H236" s="52" t="s">
        <v>119</v>
      </c>
      <c r="I236" s="52" t="s">
        <v>605</v>
      </c>
      <c r="J236" s="52" t="s">
        <v>605</v>
      </c>
      <c r="K236" s="52" t="s">
        <v>605</v>
      </c>
      <c r="L236" s="52" t="s">
        <v>605</v>
      </c>
      <c r="M236" s="53" t="s">
        <v>893</v>
      </c>
      <c r="N236" s="52" t="s">
        <v>605</v>
      </c>
      <c r="O236" s="52" t="s">
        <v>894</v>
      </c>
      <c r="Q236" s="52" t="s">
        <v>522</v>
      </c>
      <c r="R236" s="51" t="s">
        <v>895</v>
      </c>
      <c r="T236" s="51" t="s">
        <v>605</v>
      </c>
      <c r="U236" s="51" t="s">
        <v>522</v>
      </c>
      <c r="V236" s="51" t="s">
        <v>605</v>
      </c>
      <c r="W236" s="51" t="s">
        <v>605</v>
      </c>
      <c r="X236" s="51" t="s">
        <v>954</v>
      </c>
      <c r="Y236" s="53" t="s">
        <v>614</v>
      </c>
      <c r="Z236" s="52" t="s">
        <v>611</v>
      </c>
      <c r="AA236" s="51" t="s">
        <v>611</v>
      </c>
      <c r="AB236" s="51" t="s">
        <v>605</v>
      </c>
      <c r="AC236" s="51" t="s">
        <v>605</v>
      </c>
      <c r="AD236" s="51" t="s">
        <v>605</v>
      </c>
      <c r="AE236" s="51" t="s">
        <v>605</v>
      </c>
      <c r="AF236" s="51" t="s">
        <v>611</v>
      </c>
      <c r="AG236" s="51" t="s">
        <v>510</v>
      </c>
      <c r="AI236" s="51" t="s">
        <v>611</v>
      </c>
      <c r="AJ236" s="51" t="s">
        <v>605</v>
      </c>
      <c r="AK236" s="51" t="s">
        <v>605</v>
      </c>
      <c r="AL236" s="51" t="s">
        <v>119</v>
      </c>
      <c r="AM236" s="51" t="s">
        <v>611</v>
      </c>
      <c r="AN236" s="51" t="s">
        <v>605</v>
      </c>
      <c r="AO236" s="51" t="s">
        <v>615</v>
      </c>
      <c r="AP236" s="51" t="s">
        <v>504</v>
      </c>
      <c r="AQ236" s="51" t="s">
        <v>605</v>
      </c>
      <c r="AT236" s="158" t="s">
        <v>605</v>
      </c>
      <c r="AU236" s="51" t="s">
        <v>605</v>
      </c>
      <c r="AW236" s="51" t="s">
        <v>605</v>
      </c>
      <c r="AX236" s="51" t="s">
        <v>522</v>
      </c>
      <c r="AY236" s="51" t="s">
        <v>522</v>
      </c>
      <c r="AZ236" s="51" t="s">
        <v>522</v>
      </c>
      <c r="BB236" s="51" t="s">
        <v>897</v>
      </c>
    </row>
    <row r="237" spans="1:54" x14ac:dyDescent="0.25">
      <c r="A237" s="52" t="s">
        <v>891</v>
      </c>
      <c r="B237" s="52" t="s">
        <v>396</v>
      </c>
      <c r="C237" s="52" t="s">
        <v>489</v>
      </c>
      <c r="D237" s="52" t="s">
        <v>476</v>
      </c>
      <c r="E237" s="52" t="s">
        <v>491</v>
      </c>
      <c r="F237" s="51" t="s">
        <v>1145</v>
      </c>
      <c r="G237" s="51" t="s">
        <v>1146</v>
      </c>
      <c r="H237" s="52" t="s">
        <v>119</v>
      </c>
      <c r="I237" s="52" t="s">
        <v>605</v>
      </c>
      <c r="J237" s="52" t="s">
        <v>605</v>
      </c>
      <c r="K237" s="52" t="s">
        <v>605</v>
      </c>
      <c r="L237" s="52" t="s">
        <v>605</v>
      </c>
      <c r="M237" s="53" t="s">
        <v>893</v>
      </c>
      <c r="N237" s="52" t="s">
        <v>605</v>
      </c>
      <c r="O237" s="52" t="s">
        <v>894</v>
      </c>
      <c r="Q237" s="52" t="s">
        <v>522</v>
      </c>
      <c r="R237" s="51" t="s">
        <v>895</v>
      </c>
      <c r="T237" s="51" t="s">
        <v>605</v>
      </c>
      <c r="U237" s="51" t="s">
        <v>522</v>
      </c>
      <c r="V237" s="51" t="s">
        <v>605</v>
      </c>
      <c r="W237" s="51" t="s">
        <v>605</v>
      </c>
      <c r="X237" s="51" t="s">
        <v>395</v>
      </c>
      <c r="Y237" s="53" t="s">
        <v>614</v>
      </c>
      <c r="Z237" s="52" t="s">
        <v>611</v>
      </c>
      <c r="AA237" s="51" t="s">
        <v>611</v>
      </c>
      <c r="AB237" s="51" t="s">
        <v>605</v>
      </c>
      <c r="AC237" s="51" t="s">
        <v>605</v>
      </c>
      <c r="AD237" s="51" t="s">
        <v>605</v>
      </c>
      <c r="AE237" s="51" t="s">
        <v>605</v>
      </c>
      <c r="AF237" s="51" t="s">
        <v>611</v>
      </c>
      <c r="AG237" s="51" t="s">
        <v>510</v>
      </c>
      <c r="AI237" s="51" t="s">
        <v>611</v>
      </c>
      <c r="AJ237" s="51" t="s">
        <v>605</v>
      </c>
      <c r="AK237" s="51" t="s">
        <v>605</v>
      </c>
      <c r="AL237" s="51" t="s">
        <v>119</v>
      </c>
      <c r="AM237" s="51" t="s">
        <v>611</v>
      </c>
      <c r="AN237" s="51" t="s">
        <v>605</v>
      </c>
      <c r="AO237" s="51" t="s">
        <v>615</v>
      </c>
      <c r="AP237" s="51" t="s">
        <v>504</v>
      </c>
      <c r="AQ237" s="51" t="s">
        <v>605</v>
      </c>
      <c r="AT237" s="158" t="s">
        <v>605</v>
      </c>
      <c r="AU237" s="51" t="s">
        <v>605</v>
      </c>
      <c r="AW237" s="51" t="s">
        <v>605</v>
      </c>
      <c r="AX237" s="51" t="s">
        <v>522</v>
      </c>
      <c r="AY237" s="51" t="s">
        <v>522</v>
      </c>
      <c r="AZ237" s="51" t="s">
        <v>522</v>
      </c>
      <c r="BB237" s="51" t="s">
        <v>897</v>
      </c>
    </row>
    <row r="238" spans="1:54" x14ac:dyDescent="0.25">
      <c r="A238" s="52" t="s">
        <v>891</v>
      </c>
      <c r="B238" s="52" t="s">
        <v>1147</v>
      </c>
      <c r="C238" s="52" t="s">
        <v>489</v>
      </c>
      <c r="D238" s="52" t="s">
        <v>476</v>
      </c>
      <c r="E238" s="52" t="s">
        <v>493</v>
      </c>
      <c r="F238" s="51" t="s">
        <v>1148</v>
      </c>
      <c r="G238" s="51" t="s">
        <v>1149</v>
      </c>
      <c r="H238" s="52" t="s">
        <v>119</v>
      </c>
      <c r="I238" s="52" t="s">
        <v>605</v>
      </c>
      <c r="J238" s="52" t="s">
        <v>605</v>
      </c>
      <c r="K238" s="52" t="s">
        <v>605</v>
      </c>
      <c r="L238" s="52" t="s">
        <v>605</v>
      </c>
      <c r="M238" s="53" t="s">
        <v>893</v>
      </c>
      <c r="N238" s="52" t="s">
        <v>605</v>
      </c>
      <c r="O238" s="52" t="s">
        <v>894</v>
      </c>
      <c r="Q238" s="52" t="s">
        <v>522</v>
      </c>
      <c r="R238" s="51" t="s">
        <v>895</v>
      </c>
      <c r="T238" s="51" t="s">
        <v>605</v>
      </c>
      <c r="U238" s="51" t="s">
        <v>522</v>
      </c>
      <c r="V238" s="51" t="s">
        <v>605</v>
      </c>
      <c r="W238" s="51" t="s">
        <v>605</v>
      </c>
      <c r="X238" s="51" t="s">
        <v>955</v>
      </c>
      <c r="Y238" s="53" t="s">
        <v>614</v>
      </c>
      <c r="Z238" s="52" t="s">
        <v>611</v>
      </c>
      <c r="AA238" s="51" t="s">
        <v>611</v>
      </c>
      <c r="AB238" s="51" t="s">
        <v>605</v>
      </c>
      <c r="AC238" s="51" t="s">
        <v>605</v>
      </c>
      <c r="AD238" s="51" t="s">
        <v>605</v>
      </c>
      <c r="AE238" s="51" t="s">
        <v>605</v>
      </c>
      <c r="AF238" s="51" t="s">
        <v>611</v>
      </c>
      <c r="AG238" s="51" t="s">
        <v>510</v>
      </c>
      <c r="AI238" s="51" t="s">
        <v>611</v>
      </c>
      <c r="AJ238" s="51" t="s">
        <v>605</v>
      </c>
      <c r="AK238" s="51" t="s">
        <v>605</v>
      </c>
      <c r="AL238" s="51" t="s">
        <v>119</v>
      </c>
      <c r="AM238" s="51" t="s">
        <v>611</v>
      </c>
      <c r="AN238" s="51" t="s">
        <v>605</v>
      </c>
      <c r="AO238" s="51" t="s">
        <v>615</v>
      </c>
      <c r="AP238" s="51" t="s">
        <v>504</v>
      </c>
      <c r="AQ238" s="51" t="s">
        <v>605</v>
      </c>
      <c r="AT238" s="158" t="s">
        <v>605</v>
      </c>
      <c r="AU238" s="51" t="s">
        <v>605</v>
      </c>
      <c r="AW238" s="51" t="s">
        <v>605</v>
      </c>
      <c r="AX238" s="51" t="s">
        <v>522</v>
      </c>
      <c r="AY238" s="51" t="s">
        <v>522</v>
      </c>
      <c r="AZ238" s="51" t="s">
        <v>522</v>
      </c>
      <c r="BB238" s="51" t="s">
        <v>897</v>
      </c>
    </row>
    <row r="239" spans="1:54" x14ac:dyDescent="0.25">
      <c r="A239" s="52" t="s">
        <v>891</v>
      </c>
      <c r="B239" s="52" t="s">
        <v>402</v>
      </c>
      <c r="C239" s="52" t="s">
        <v>489</v>
      </c>
      <c r="D239" s="52" t="s">
        <v>476</v>
      </c>
      <c r="E239" s="52" t="s">
        <v>494</v>
      </c>
      <c r="F239" s="51" t="s">
        <v>449</v>
      </c>
      <c r="G239" s="51" t="s">
        <v>175</v>
      </c>
      <c r="H239" s="52" t="s">
        <v>504</v>
      </c>
      <c r="I239" s="52" t="s">
        <v>605</v>
      </c>
      <c r="J239" s="52" t="s">
        <v>611</v>
      </c>
      <c r="K239" s="52" t="s">
        <v>605</v>
      </c>
      <c r="L239" s="52" t="s">
        <v>605</v>
      </c>
      <c r="M239" s="53" t="s">
        <v>893</v>
      </c>
      <c r="N239" s="52" t="s">
        <v>605</v>
      </c>
      <c r="O239" s="52" t="s">
        <v>894</v>
      </c>
      <c r="Q239" s="52" t="s">
        <v>522</v>
      </c>
      <c r="R239" s="51" t="s">
        <v>895</v>
      </c>
      <c r="T239" s="51" t="s">
        <v>605</v>
      </c>
      <c r="U239" s="51" t="s">
        <v>522</v>
      </c>
      <c r="V239" s="51" t="s">
        <v>611</v>
      </c>
      <c r="W239" s="51" t="s">
        <v>605</v>
      </c>
      <c r="Y239" s="53" t="s">
        <v>614</v>
      </c>
      <c r="Z239" s="52" t="s">
        <v>611</v>
      </c>
      <c r="AA239" s="51" t="s">
        <v>611</v>
      </c>
      <c r="AB239" s="51" t="s">
        <v>605</v>
      </c>
      <c r="AC239" s="51" t="s">
        <v>605</v>
      </c>
      <c r="AD239" s="51" t="s">
        <v>605</v>
      </c>
      <c r="AE239" s="51" t="s">
        <v>605</v>
      </c>
      <c r="AF239" s="51" t="s">
        <v>611</v>
      </c>
      <c r="AG239" s="51" t="s">
        <v>510</v>
      </c>
      <c r="AI239" s="51" t="s">
        <v>611</v>
      </c>
      <c r="AJ239" s="51" t="s">
        <v>605</v>
      </c>
      <c r="AK239" s="51" t="s">
        <v>605</v>
      </c>
      <c r="AL239" s="51" t="s">
        <v>119</v>
      </c>
      <c r="AM239" s="51" t="s">
        <v>611</v>
      </c>
      <c r="AN239" s="51" t="s">
        <v>605</v>
      </c>
      <c r="AO239" s="51" t="s">
        <v>615</v>
      </c>
      <c r="AP239" s="51" t="s">
        <v>504</v>
      </c>
      <c r="AQ239" s="51" t="s">
        <v>605</v>
      </c>
      <c r="AT239" s="158" t="s">
        <v>605</v>
      </c>
      <c r="AU239" s="51" t="s">
        <v>605</v>
      </c>
      <c r="AW239" s="51" t="s">
        <v>605</v>
      </c>
      <c r="AX239" s="51" t="s">
        <v>522</v>
      </c>
      <c r="AY239" s="51" t="s">
        <v>522</v>
      </c>
      <c r="AZ239" s="51" t="s">
        <v>522</v>
      </c>
      <c r="BA239" s="51" t="s">
        <v>1150</v>
      </c>
      <c r="BB239" s="51" t="s">
        <v>897</v>
      </c>
    </row>
    <row r="240" spans="1:54" x14ac:dyDescent="0.25">
      <c r="A240" s="52" t="s">
        <v>891</v>
      </c>
      <c r="B240" s="52" t="s">
        <v>1151</v>
      </c>
      <c r="C240" s="52" t="s">
        <v>489</v>
      </c>
      <c r="D240" s="52" t="s">
        <v>476</v>
      </c>
      <c r="E240" s="52" t="s">
        <v>496</v>
      </c>
      <c r="F240" s="51" t="s">
        <v>1152</v>
      </c>
      <c r="G240" s="51" t="s">
        <v>1153</v>
      </c>
      <c r="H240" s="52" t="s">
        <v>504</v>
      </c>
      <c r="I240" s="52" t="s">
        <v>605</v>
      </c>
      <c r="J240" s="52" t="s">
        <v>611</v>
      </c>
      <c r="K240" s="52" t="s">
        <v>605</v>
      </c>
      <c r="L240" s="52" t="s">
        <v>605</v>
      </c>
      <c r="M240" s="53" t="s">
        <v>893</v>
      </c>
      <c r="N240" s="52" t="s">
        <v>605</v>
      </c>
      <c r="O240" s="52" t="s">
        <v>894</v>
      </c>
      <c r="Q240" s="52" t="s">
        <v>522</v>
      </c>
      <c r="R240" s="51" t="s">
        <v>895</v>
      </c>
      <c r="T240" s="51" t="s">
        <v>605</v>
      </c>
      <c r="U240" s="51" t="s">
        <v>522</v>
      </c>
      <c r="V240" s="51" t="s">
        <v>611</v>
      </c>
      <c r="W240" s="51" t="s">
        <v>605</v>
      </c>
      <c r="Y240" s="53" t="s">
        <v>614</v>
      </c>
      <c r="Z240" s="52" t="s">
        <v>611</v>
      </c>
      <c r="AA240" s="51" t="s">
        <v>611</v>
      </c>
      <c r="AB240" s="51" t="s">
        <v>605</v>
      </c>
      <c r="AC240" s="51" t="s">
        <v>605</v>
      </c>
      <c r="AD240" s="51" t="s">
        <v>605</v>
      </c>
      <c r="AE240" s="51" t="s">
        <v>605</v>
      </c>
      <c r="AF240" s="51" t="s">
        <v>611</v>
      </c>
      <c r="AG240" s="51" t="s">
        <v>510</v>
      </c>
      <c r="AI240" s="51" t="s">
        <v>611</v>
      </c>
      <c r="AJ240" s="51" t="s">
        <v>605</v>
      </c>
      <c r="AK240" s="51" t="s">
        <v>605</v>
      </c>
      <c r="AL240" s="51" t="s">
        <v>119</v>
      </c>
      <c r="AM240" s="51" t="s">
        <v>611</v>
      </c>
      <c r="AN240" s="51" t="s">
        <v>605</v>
      </c>
      <c r="AO240" s="51" t="s">
        <v>615</v>
      </c>
      <c r="AP240" s="51" t="s">
        <v>504</v>
      </c>
      <c r="AQ240" s="51" t="s">
        <v>605</v>
      </c>
      <c r="AT240" s="158" t="s">
        <v>605</v>
      </c>
      <c r="AU240" s="51" t="s">
        <v>605</v>
      </c>
      <c r="AW240" s="51" t="s">
        <v>605</v>
      </c>
      <c r="AX240" s="51" t="s">
        <v>522</v>
      </c>
      <c r="AY240" s="51" t="s">
        <v>522</v>
      </c>
      <c r="AZ240" s="51" t="s">
        <v>522</v>
      </c>
      <c r="BA240" s="51" t="s">
        <v>900</v>
      </c>
      <c r="BB240" s="51" t="s">
        <v>897</v>
      </c>
    </row>
    <row r="241" spans="1:54" x14ac:dyDescent="0.25">
      <c r="A241" s="52" t="s">
        <v>891</v>
      </c>
      <c r="B241" s="52" t="s">
        <v>416</v>
      </c>
      <c r="C241" s="52" t="s">
        <v>489</v>
      </c>
      <c r="D241" s="52" t="s">
        <v>476</v>
      </c>
      <c r="E241" s="52" t="s">
        <v>497</v>
      </c>
      <c r="F241" s="51" t="s">
        <v>463</v>
      </c>
      <c r="G241" s="51" t="s">
        <v>189</v>
      </c>
      <c r="H241" s="52" t="s">
        <v>503</v>
      </c>
      <c r="I241" s="52" t="s">
        <v>605</v>
      </c>
      <c r="J241" s="52" t="s">
        <v>611</v>
      </c>
      <c r="K241" s="52" t="s">
        <v>605</v>
      </c>
      <c r="L241" s="52" t="s">
        <v>605</v>
      </c>
      <c r="M241" s="53" t="s">
        <v>893</v>
      </c>
      <c r="N241" s="52" t="s">
        <v>605</v>
      </c>
      <c r="O241" s="52" t="s">
        <v>894</v>
      </c>
      <c r="Q241" s="52" t="s">
        <v>522</v>
      </c>
      <c r="R241" s="51" t="s">
        <v>895</v>
      </c>
      <c r="T241" s="51" t="s">
        <v>605</v>
      </c>
      <c r="U241" s="51" t="s">
        <v>522</v>
      </c>
      <c r="V241" s="51" t="s">
        <v>611</v>
      </c>
      <c r="W241" s="51" t="s">
        <v>605</v>
      </c>
      <c r="Y241" s="53" t="s">
        <v>614</v>
      </c>
      <c r="Z241" s="52" t="s">
        <v>611</v>
      </c>
      <c r="AA241" s="51" t="s">
        <v>611</v>
      </c>
      <c r="AB241" s="51" t="s">
        <v>605</v>
      </c>
      <c r="AC241" s="51" t="s">
        <v>605</v>
      </c>
      <c r="AD241" s="51" t="s">
        <v>605</v>
      </c>
      <c r="AE241" s="51" t="s">
        <v>605</v>
      </c>
      <c r="AF241" s="51" t="s">
        <v>611</v>
      </c>
      <c r="AG241" s="51" t="s">
        <v>510</v>
      </c>
      <c r="AI241" s="51" t="s">
        <v>611</v>
      </c>
      <c r="AJ241" s="51" t="s">
        <v>605</v>
      </c>
      <c r="AK241" s="51" t="s">
        <v>605</v>
      </c>
      <c r="AL241" s="51" t="s">
        <v>119</v>
      </c>
      <c r="AM241" s="51" t="s">
        <v>611</v>
      </c>
      <c r="AN241" s="51" t="s">
        <v>605</v>
      </c>
      <c r="AO241" s="51" t="s">
        <v>615</v>
      </c>
      <c r="AP241" s="51" t="s">
        <v>504</v>
      </c>
      <c r="AQ241" s="51" t="s">
        <v>605</v>
      </c>
      <c r="AT241" s="158" t="s">
        <v>605</v>
      </c>
      <c r="AU241" s="51" t="s">
        <v>605</v>
      </c>
      <c r="AW241" s="51" t="s">
        <v>605</v>
      </c>
      <c r="AX241" s="51" t="s">
        <v>522</v>
      </c>
      <c r="AY241" s="51" t="s">
        <v>522</v>
      </c>
      <c r="AZ241" s="51" t="s">
        <v>522</v>
      </c>
      <c r="BA241" s="51" t="s">
        <v>910</v>
      </c>
      <c r="BB241" s="51" t="s">
        <v>897</v>
      </c>
    </row>
    <row r="242" spans="1:54" x14ac:dyDescent="0.25">
      <c r="A242" s="52" t="s">
        <v>891</v>
      </c>
      <c r="B242" s="52" t="s">
        <v>1154</v>
      </c>
      <c r="C242" s="52" t="s">
        <v>483</v>
      </c>
      <c r="D242" s="52" t="s">
        <v>476</v>
      </c>
      <c r="E242" s="52" t="s">
        <v>482</v>
      </c>
      <c r="F242" s="51" t="s">
        <v>1155</v>
      </c>
      <c r="G242" s="51" t="s">
        <v>1156</v>
      </c>
      <c r="H242" s="52" t="s">
        <v>503</v>
      </c>
      <c r="I242" s="52" t="s">
        <v>605</v>
      </c>
      <c r="J242" s="52" t="s">
        <v>611</v>
      </c>
      <c r="K242" s="52" t="s">
        <v>605</v>
      </c>
      <c r="L242" s="52" t="s">
        <v>605</v>
      </c>
      <c r="M242" s="53" t="s">
        <v>925</v>
      </c>
      <c r="N242" s="52" t="s">
        <v>605</v>
      </c>
      <c r="O242" s="52" t="s">
        <v>894</v>
      </c>
      <c r="Q242" s="52" t="s">
        <v>522</v>
      </c>
      <c r="T242" s="51" t="s">
        <v>605</v>
      </c>
      <c r="U242" s="51" t="s">
        <v>522</v>
      </c>
      <c r="V242" s="51" t="s">
        <v>605</v>
      </c>
      <c r="W242" s="51" t="s">
        <v>605</v>
      </c>
      <c r="Y242" s="53" t="s">
        <v>614</v>
      </c>
      <c r="Z242" s="52" t="s">
        <v>611</v>
      </c>
      <c r="AA242" s="51" t="s">
        <v>611</v>
      </c>
      <c r="AB242" s="51" t="s">
        <v>605</v>
      </c>
      <c r="AC242" s="51" t="s">
        <v>605</v>
      </c>
      <c r="AD242" s="51" t="s">
        <v>605</v>
      </c>
      <c r="AE242" s="51" t="s">
        <v>605</v>
      </c>
      <c r="AF242" s="51" t="s">
        <v>611</v>
      </c>
      <c r="AG242" s="51" t="s">
        <v>510</v>
      </c>
      <c r="AI242" s="51" t="s">
        <v>611</v>
      </c>
      <c r="AJ242" s="51" t="s">
        <v>605</v>
      </c>
      <c r="AK242" s="51" t="s">
        <v>605</v>
      </c>
      <c r="AL242" s="51" t="s">
        <v>119</v>
      </c>
      <c r="AM242" s="51" t="s">
        <v>611</v>
      </c>
      <c r="AN242" s="51" t="s">
        <v>605</v>
      </c>
      <c r="AO242" s="51" t="s">
        <v>615</v>
      </c>
      <c r="AP242" s="51" t="s">
        <v>504</v>
      </c>
      <c r="AQ242" s="51" t="s">
        <v>605</v>
      </c>
      <c r="AT242" s="158" t="s">
        <v>605</v>
      </c>
      <c r="AU242" s="51" t="s">
        <v>605</v>
      </c>
      <c r="AW242" s="51" t="s">
        <v>605</v>
      </c>
      <c r="AX242" s="51" t="s">
        <v>522</v>
      </c>
      <c r="AY242" s="51" t="s">
        <v>522</v>
      </c>
      <c r="AZ242" s="51" t="s">
        <v>522</v>
      </c>
      <c r="BA242" s="51" t="s">
        <v>910</v>
      </c>
      <c r="BB242" s="51" t="s">
        <v>897</v>
      </c>
    </row>
    <row r="243" spans="1:54" x14ac:dyDescent="0.25">
      <c r="A243" s="52" t="s">
        <v>891</v>
      </c>
      <c r="B243" s="52" t="s">
        <v>380</v>
      </c>
      <c r="C243" s="52" t="s">
        <v>483</v>
      </c>
      <c r="D243" s="52" t="s">
        <v>476</v>
      </c>
      <c r="E243" s="52" t="s">
        <v>484</v>
      </c>
      <c r="F243" s="51" t="s">
        <v>433</v>
      </c>
      <c r="G243" s="51" t="s">
        <v>159</v>
      </c>
      <c r="H243" s="52" t="s">
        <v>504</v>
      </c>
      <c r="I243" s="52" t="s">
        <v>605</v>
      </c>
      <c r="J243" s="52" t="s">
        <v>611</v>
      </c>
      <c r="K243" s="52" t="s">
        <v>605</v>
      </c>
      <c r="L243" s="52" t="s">
        <v>605</v>
      </c>
      <c r="M243" s="53" t="s">
        <v>925</v>
      </c>
      <c r="N243" s="52" t="s">
        <v>605</v>
      </c>
      <c r="O243" s="52" t="s">
        <v>894</v>
      </c>
      <c r="Q243" s="52" t="s">
        <v>522</v>
      </c>
      <c r="T243" s="51" t="s">
        <v>605</v>
      </c>
      <c r="U243" s="51" t="s">
        <v>522</v>
      </c>
      <c r="V243" s="51" t="s">
        <v>605</v>
      </c>
      <c r="W243" s="51" t="s">
        <v>605</v>
      </c>
      <c r="Y243" s="53" t="s">
        <v>614</v>
      </c>
      <c r="Z243" s="52" t="s">
        <v>611</v>
      </c>
      <c r="AA243" s="51" t="s">
        <v>611</v>
      </c>
      <c r="AB243" s="51" t="s">
        <v>605</v>
      </c>
      <c r="AC243" s="51" t="s">
        <v>605</v>
      </c>
      <c r="AD243" s="51" t="s">
        <v>605</v>
      </c>
      <c r="AE243" s="51" t="s">
        <v>605</v>
      </c>
      <c r="AF243" s="51" t="s">
        <v>611</v>
      </c>
      <c r="AG243" s="51" t="s">
        <v>510</v>
      </c>
      <c r="AI243" s="51" t="s">
        <v>611</v>
      </c>
      <c r="AJ243" s="51" t="s">
        <v>605</v>
      </c>
      <c r="AK243" s="51" t="s">
        <v>605</v>
      </c>
      <c r="AL243" s="51" t="s">
        <v>119</v>
      </c>
      <c r="AM243" s="51" t="s">
        <v>611</v>
      </c>
      <c r="AN243" s="51" t="s">
        <v>605</v>
      </c>
      <c r="AO243" s="51" t="s">
        <v>615</v>
      </c>
      <c r="AP243" s="51" t="s">
        <v>504</v>
      </c>
      <c r="AQ243" s="51" t="s">
        <v>605</v>
      </c>
      <c r="AT243" s="158" t="s">
        <v>605</v>
      </c>
      <c r="AU243" s="51" t="s">
        <v>605</v>
      </c>
      <c r="AW243" s="51" t="s">
        <v>605</v>
      </c>
      <c r="AX243" s="51" t="s">
        <v>522</v>
      </c>
      <c r="AY243" s="51" t="s">
        <v>522</v>
      </c>
      <c r="AZ243" s="51" t="s">
        <v>522</v>
      </c>
      <c r="BA243" s="51" t="s">
        <v>900</v>
      </c>
      <c r="BB243" s="51" t="s">
        <v>897</v>
      </c>
    </row>
    <row r="244" spans="1:54" x14ac:dyDescent="0.25">
      <c r="A244" s="52" t="s">
        <v>891</v>
      </c>
      <c r="B244" s="52" t="s">
        <v>1157</v>
      </c>
      <c r="C244" s="52" t="s">
        <v>483</v>
      </c>
      <c r="D244" s="52" t="s">
        <v>476</v>
      </c>
      <c r="E244" s="52" t="s">
        <v>485</v>
      </c>
      <c r="F244" s="51" t="s">
        <v>1158</v>
      </c>
      <c r="G244" s="51" t="s">
        <v>1159</v>
      </c>
      <c r="H244" s="52" t="s">
        <v>503</v>
      </c>
      <c r="I244" s="52" t="s">
        <v>605</v>
      </c>
      <c r="J244" s="52" t="s">
        <v>611</v>
      </c>
      <c r="K244" s="52" t="s">
        <v>605</v>
      </c>
      <c r="L244" s="52" t="s">
        <v>605</v>
      </c>
      <c r="M244" s="53" t="s">
        <v>925</v>
      </c>
      <c r="N244" s="52" t="s">
        <v>605</v>
      </c>
      <c r="O244" s="52" t="s">
        <v>894</v>
      </c>
      <c r="Q244" s="52" t="s">
        <v>522</v>
      </c>
      <c r="T244" s="51" t="s">
        <v>605</v>
      </c>
      <c r="U244" s="51" t="s">
        <v>522</v>
      </c>
      <c r="V244" s="51" t="s">
        <v>605</v>
      </c>
      <c r="W244" s="51" t="s">
        <v>605</v>
      </c>
      <c r="Y244" s="53" t="s">
        <v>614</v>
      </c>
      <c r="Z244" s="52" t="s">
        <v>611</v>
      </c>
      <c r="AA244" s="51" t="s">
        <v>611</v>
      </c>
      <c r="AB244" s="51" t="s">
        <v>605</v>
      </c>
      <c r="AC244" s="51" t="s">
        <v>605</v>
      </c>
      <c r="AD244" s="51" t="s">
        <v>605</v>
      </c>
      <c r="AE244" s="51" t="s">
        <v>605</v>
      </c>
      <c r="AF244" s="51" t="s">
        <v>611</v>
      </c>
      <c r="AG244" s="51" t="s">
        <v>510</v>
      </c>
      <c r="AI244" s="51" t="s">
        <v>611</v>
      </c>
      <c r="AJ244" s="51" t="s">
        <v>605</v>
      </c>
      <c r="AK244" s="51" t="s">
        <v>605</v>
      </c>
      <c r="AL244" s="51" t="s">
        <v>119</v>
      </c>
      <c r="AM244" s="51" t="s">
        <v>611</v>
      </c>
      <c r="AN244" s="51" t="s">
        <v>605</v>
      </c>
      <c r="AO244" s="51" t="s">
        <v>615</v>
      </c>
      <c r="AP244" s="51" t="s">
        <v>504</v>
      </c>
      <c r="AQ244" s="51" t="s">
        <v>605</v>
      </c>
      <c r="AT244" s="158" t="s">
        <v>605</v>
      </c>
      <c r="AU244" s="51" t="s">
        <v>605</v>
      </c>
      <c r="AW244" s="51" t="s">
        <v>605</v>
      </c>
      <c r="AX244" s="51" t="s">
        <v>522</v>
      </c>
      <c r="AY244" s="51" t="s">
        <v>522</v>
      </c>
      <c r="AZ244" s="51" t="s">
        <v>522</v>
      </c>
      <c r="BA244" s="51" t="s">
        <v>910</v>
      </c>
      <c r="BB244" s="51" t="s">
        <v>897</v>
      </c>
    </row>
    <row r="245" spans="1:54" x14ac:dyDescent="0.25">
      <c r="A245" s="52" t="s">
        <v>891</v>
      </c>
      <c r="B245" s="52" t="s">
        <v>1160</v>
      </c>
      <c r="C245" s="52" t="s">
        <v>483</v>
      </c>
      <c r="D245" s="52" t="s">
        <v>476</v>
      </c>
      <c r="E245" s="52" t="s">
        <v>727</v>
      </c>
      <c r="F245" s="51" t="s">
        <v>1161</v>
      </c>
      <c r="G245" s="51" t="s">
        <v>1162</v>
      </c>
      <c r="H245" s="52" t="s">
        <v>504</v>
      </c>
      <c r="I245" s="52" t="s">
        <v>605</v>
      </c>
      <c r="J245" s="52" t="s">
        <v>611</v>
      </c>
      <c r="K245" s="52" t="s">
        <v>605</v>
      </c>
      <c r="L245" s="52" t="s">
        <v>605</v>
      </c>
      <c r="M245" s="53" t="s">
        <v>925</v>
      </c>
      <c r="N245" s="52" t="s">
        <v>605</v>
      </c>
      <c r="O245" s="52" t="s">
        <v>894</v>
      </c>
      <c r="Q245" s="52" t="s">
        <v>522</v>
      </c>
      <c r="T245" s="51" t="s">
        <v>605</v>
      </c>
      <c r="U245" s="51" t="s">
        <v>522</v>
      </c>
      <c r="V245" s="51" t="s">
        <v>605</v>
      </c>
      <c r="W245" s="51" t="s">
        <v>605</v>
      </c>
      <c r="Y245" s="53" t="s">
        <v>614</v>
      </c>
      <c r="Z245" s="52" t="s">
        <v>611</v>
      </c>
      <c r="AA245" s="51" t="s">
        <v>611</v>
      </c>
      <c r="AB245" s="51" t="s">
        <v>605</v>
      </c>
      <c r="AC245" s="51" t="s">
        <v>605</v>
      </c>
      <c r="AD245" s="51" t="s">
        <v>605</v>
      </c>
      <c r="AE245" s="51" t="s">
        <v>605</v>
      </c>
      <c r="AF245" s="51" t="s">
        <v>611</v>
      </c>
      <c r="AG245" s="51" t="s">
        <v>510</v>
      </c>
      <c r="AI245" s="51" t="s">
        <v>611</v>
      </c>
      <c r="AJ245" s="51" t="s">
        <v>605</v>
      </c>
      <c r="AK245" s="51" t="s">
        <v>605</v>
      </c>
      <c r="AL245" s="51" t="s">
        <v>119</v>
      </c>
      <c r="AM245" s="51" t="s">
        <v>611</v>
      </c>
      <c r="AN245" s="51" t="s">
        <v>605</v>
      </c>
      <c r="AO245" s="51" t="s">
        <v>615</v>
      </c>
      <c r="AP245" s="51" t="s">
        <v>504</v>
      </c>
      <c r="AQ245" s="51" t="s">
        <v>605</v>
      </c>
      <c r="AT245" s="158" t="s">
        <v>605</v>
      </c>
      <c r="AU245" s="51" t="s">
        <v>605</v>
      </c>
      <c r="AW245" s="51" t="s">
        <v>605</v>
      </c>
      <c r="AX245" s="51" t="s">
        <v>522</v>
      </c>
      <c r="AY245" s="51" t="s">
        <v>522</v>
      </c>
      <c r="AZ245" s="51" t="s">
        <v>522</v>
      </c>
      <c r="BB245" s="51" t="s">
        <v>897</v>
      </c>
    </row>
    <row r="246" spans="1:54" x14ac:dyDescent="0.25">
      <c r="Y246" s="53"/>
      <c r="Z246" s="52"/>
    </row>
    <row r="247" spans="1:54" x14ac:dyDescent="0.25">
      <c r="Y247" s="53"/>
      <c r="Z247" s="52"/>
    </row>
    <row r="248" spans="1:54" x14ac:dyDescent="0.25">
      <c r="Y248" s="53"/>
      <c r="Z248" s="52"/>
    </row>
    <row r="249" spans="1:54" x14ac:dyDescent="0.25">
      <c r="Y249" s="53"/>
      <c r="Z249" s="52"/>
    </row>
    <row r="250" spans="1:54" x14ac:dyDescent="0.25">
      <c r="Y250" s="53"/>
      <c r="Z250" s="52"/>
    </row>
    <row r="251" spans="1:54" x14ac:dyDescent="0.25">
      <c r="Y251" s="53"/>
      <c r="Z251" s="52"/>
    </row>
    <row r="252" spans="1:54" x14ac:dyDescent="0.25">
      <c r="Y252" s="53"/>
      <c r="Z252" s="52"/>
    </row>
    <row r="253" spans="1:54" x14ac:dyDescent="0.25">
      <c r="Y253" s="53"/>
      <c r="Z253" s="52"/>
    </row>
    <row r="254" spans="1:54" x14ac:dyDescent="0.25">
      <c r="Y254" s="53"/>
      <c r="Z254" s="52"/>
    </row>
    <row r="255" spans="1:54" x14ac:dyDescent="0.25">
      <c r="Y255" s="53"/>
      <c r="Z255" s="52"/>
    </row>
    <row r="256" spans="1:54" x14ac:dyDescent="0.25">
      <c r="Y256" s="53"/>
      <c r="Z256" s="52"/>
    </row>
    <row r="257" spans="25:26" x14ac:dyDescent="0.25">
      <c r="Y257" s="53"/>
      <c r="Z257" s="52"/>
    </row>
    <row r="258" spans="25:26" x14ac:dyDescent="0.25">
      <c r="Y258" s="53"/>
      <c r="Z258" s="52"/>
    </row>
    <row r="259" spans="25:26" x14ac:dyDescent="0.25">
      <c r="Y259" s="53"/>
      <c r="Z259" s="52"/>
    </row>
    <row r="260" spans="25:26" x14ac:dyDescent="0.25">
      <c r="Y260" s="53"/>
      <c r="Z260" s="52"/>
    </row>
    <row r="261" spans="25:26" x14ac:dyDescent="0.25">
      <c r="Y261" s="53"/>
      <c r="Z261" s="52"/>
    </row>
    <row r="262" spans="25:26" x14ac:dyDescent="0.25">
      <c r="Y262" s="53"/>
      <c r="Z262" s="52"/>
    </row>
    <row r="263" spans="25:26" x14ac:dyDescent="0.25">
      <c r="Y263" s="53"/>
      <c r="Z263" s="52"/>
    </row>
    <row r="264" spans="25:26" x14ac:dyDescent="0.25">
      <c r="Y264" s="53"/>
      <c r="Z264" s="52"/>
    </row>
    <row r="265" spans="25:26" x14ac:dyDescent="0.25">
      <c r="Y265" s="53"/>
      <c r="Z265" s="52"/>
    </row>
    <row r="266" spans="25:26" x14ac:dyDescent="0.25">
      <c r="Y266" s="53"/>
      <c r="Z266" s="52"/>
    </row>
    <row r="267" spans="25:26" x14ac:dyDescent="0.25">
      <c r="Y267" s="53"/>
      <c r="Z267" s="52"/>
    </row>
    <row r="268" spans="25:26" x14ac:dyDescent="0.25">
      <c r="Y268" s="53"/>
      <c r="Z268" s="52"/>
    </row>
    <row r="269" spans="25:26" x14ac:dyDescent="0.25">
      <c r="Y269" s="53"/>
      <c r="Z269" s="52"/>
    </row>
    <row r="270" spans="25:26" x14ac:dyDescent="0.25">
      <c r="Y270" s="53"/>
      <c r="Z270" s="52"/>
    </row>
    <row r="271" spans="25:26" x14ac:dyDescent="0.25">
      <c r="Y271" s="53"/>
      <c r="Z271" s="52"/>
    </row>
    <row r="272" spans="25:26" x14ac:dyDescent="0.25">
      <c r="Y272" s="53"/>
      <c r="Z272" s="52"/>
    </row>
    <row r="273" spans="25:26" x14ac:dyDescent="0.25">
      <c r="Y273" s="53"/>
      <c r="Z273" s="52"/>
    </row>
    <row r="274" spans="25:26" x14ac:dyDescent="0.25">
      <c r="Y274" s="53"/>
      <c r="Z274" s="52"/>
    </row>
    <row r="275" spans="25:26" x14ac:dyDescent="0.25">
      <c r="Y275" s="53"/>
      <c r="Z275" s="52"/>
    </row>
    <row r="276" spans="25:26" x14ac:dyDescent="0.25">
      <c r="Y276" s="53"/>
      <c r="Z276" s="52"/>
    </row>
    <row r="277" spans="25:26" x14ac:dyDescent="0.25">
      <c r="Y277" s="53"/>
      <c r="Z277" s="52"/>
    </row>
    <row r="278" spans="25:26" x14ac:dyDescent="0.25">
      <c r="Y278" s="53"/>
      <c r="Z278" s="52"/>
    </row>
    <row r="279" spans="25:26" x14ac:dyDescent="0.25">
      <c r="Y279" s="53"/>
      <c r="Z279" s="52"/>
    </row>
    <row r="280" spans="25:26" x14ac:dyDescent="0.25">
      <c r="Y280" s="53"/>
      <c r="Z280" s="52"/>
    </row>
    <row r="281" spans="25:26" x14ac:dyDescent="0.25">
      <c r="Y281" s="53"/>
      <c r="Z281" s="52"/>
    </row>
    <row r="282" spans="25:26" x14ac:dyDescent="0.25">
      <c r="Y282" s="53"/>
      <c r="Z282" s="52"/>
    </row>
    <row r="283" spans="25:26" x14ac:dyDescent="0.25">
      <c r="Y283" s="53"/>
      <c r="Z283" s="52"/>
    </row>
    <row r="284" spans="25:26" x14ac:dyDescent="0.25">
      <c r="Y284" s="53"/>
      <c r="Z284" s="52"/>
    </row>
    <row r="285" spans="25:26" x14ac:dyDescent="0.25">
      <c r="Y285" s="53"/>
      <c r="Z285" s="52"/>
    </row>
    <row r="286" spans="25:26" x14ac:dyDescent="0.25">
      <c r="Y286" s="53"/>
      <c r="Z286" s="52"/>
    </row>
    <row r="287" spans="25:26" x14ac:dyDescent="0.25">
      <c r="Y287" s="53"/>
      <c r="Z287" s="52"/>
    </row>
    <row r="288" spans="25:26" x14ac:dyDescent="0.25">
      <c r="Y288" s="53"/>
      <c r="Z288" s="52"/>
    </row>
    <row r="289" spans="25:26" x14ac:dyDescent="0.25">
      <c r="Y289" s="53"/>
      <c r="Z289" s="52"/>
    </row>
    <row r="290" spans="25:26" x14ac:dyDescent="0.25">
      <c r="Y290" s="53"/>
      <c r="Z290" s="52"/>
    </row>
    <row r="291" spans="25:26" x14ac:dyDescent="0.25">
      <c r="Y291" s="53"/>
      <c r="Z291" s="52"/>
    </row>
    <row r="292" spans="25:26" x14ac:dyDescent="0.25">
      <c r="Y292" s="53"/>
      <c r="Z292" s="52"/>
    </row>
    <row r="293" spans="25:26" x14ac:dyDescent="0.25">
      <c r="Y293" s="53"/>
      <c r="Z293" s="52"/>
    </row>
    <row r="294" spans="25:26" x14ac:dyDescent="0.25">
      <c r="Y294" s="53"/>
      <c r="Z294" s="52"/>
    </row>
    <row r="295" spans="25:26" x14ac:dyDescent="0.25">
      <c r="Y295" s="53"/>
      <c r="Z295" s="52"/>
    </row>
    <row r="296" spans="25:26" x14ac:dyDescent="0.25">
      <c r="Y296" s="53"/>
      <c r="Z296" s="52"/>
    </row>
    <row r="297" spans="25:26" x14ac:dyDescent="0.25">
      <c r="Y297" s="53"/>
      <c r="Z297" s="52"/>
    </row>
    <row r="298" spans="25:26" x14ac:dyDescent="0.25">
      <c r="Y298" s="53"/>
      <c r="Z298" s="52"/>
    </row>
    <row r="299" spans="25:26" x14ac:dyDescent="0.25">
      <c r="Y299" s="53"/>
      <c r="Z299" s="52"/>
    </row>
    <row r="300" spans="25:26" x14ac:dyDescent="0.25">
      <c r="Y300" s="53"/>
      <c r="Z300" s="52"/>
    </row>
    <row r="301" spans="25:26" x14ac:dyDescent="0.25">
      <c r="Y301" s="53"/>
      <c r="Z301" s="52"/>
    </row>
    <row r="302" spans="25:26" x14ac:dyDescent="0.25">
      <c r="Y302" s="53"/>
      <c r="Z302" s="52"/>
    </row>
    <row r="303" spans="25:26" x14ac:dyDescent="0.25">
      <c r="Y303" s="53"/>
      <c r="Z303" s="52"/>
    </row>
    <row r="304" spans="25:26" x14ac:dyDescent="0.25">
      <c r="Y304" s="53"/>
      <c r="Z304" s="52"/>
    </row>
    <row r="305" spans="25:26" x14ac:dyDescent="0.25">
      <c r="Y305" s="53"/>
      <c r="Z305" s="52"/>
    </row>
    <row r="306" spans="25:26" x14ac:dyDescent="0.25">
      <c r="Y306" s="53"/>
      <c r="Z306" s="52"/>
    </row>
    <row r="307" spans="25:26" x14ac:dyDescent="0.25">
      <c r="Y307" s="53"/>
      <c r="Z307" s="52"/>
    </row>
    <row r="308" spans="25:26" x14ac:dyDescent="0.25">
      <c r="Y308" s="53"/>
      <c r="Z308" s="52"/>
    </row>
    <row r="309" spans="25:26" x14ac:dyDescent="0.25">
      <c r="Y309" s="53"/>
      <c r="Z309" s="52"/>
    </row>
    <row r="310" spans="25:26" x14ac:dyDescent="0.25">
      <c r="Y310" s="53"/>
      <c r="Z310" s="52"/>
    </row>
    <row r="311" spans="25:26" x14ac:dyDescent="0.25">
      <c r="Y311" s="53"/>
      <c r="Z311" s="52"/>
    </row>
    <row r="312" spans="25:26" x14ac:dyDescent="0.25">
      <c r="Y312" s="53"/>
      <c r="Z312" s="52"/>
    </row>
    <row r="313" spans="25:26" x14ac:dyDescent="0.25">
      <c r="Y313" s="53"/>
      <c r="Z313" s="52"/>
    </row>
    <row r="314" spans="25:26" x14ac:dyDescent="0.25">
      <c r="Y314" s="53"/>
      <c r="Z314" s="52"/>
    </row>
    <row r="315" spans="25:26" x14ac:dyDescent="0.25">
      <c r="Y315" s="53"/>
      <c r="Z315" s="52"/>
    </row>
    <row r="316" spans="25:26" x14ac:dyDescent="0.25">
      <c r="Y316" s="53"/>
      <c r="Z316" s="52"/>
    </row>
    <row r="317" spans="25:26" x14ac:dyDescent="0.25">
      <c r="Y317" s="53"/>
      <c r="Z317" s="52"/>
    </row>
    <row r="318" spans="25:26" x14ac:dyDescent="0.25">
      <c r="Y318" s="53"/>
      <c r="Z318" s="52"/>
    </row>
    <row r="319" spans="25:26" x14ac:dyDescent="0.25">
      <c r="Y319" s="53"/>
      <c r="Z319" s="52"/>
    </row>
    <row r="320" spans="25:26" x14ac:dyDescent="0.25">
      <c r="Y320" s="53"/>
      <c r="Z320" s="52"/>
    </row>
    <row r="321" spans="25:26" x14ac:dyDescent="0.25">
      <c r="Y321" s="53"/>
      <c r="Z321" s="52"/>
    </row>
    <row r="322" spans="25:26" x14ac:dyDescent="0.25">
      <c r="Y322" s="53"/>
      <c r="Z322" s="52"/>
    </row>
    <row r="323" spans="25:26" x14ac:dyDescent="0.25">
      <c r="Y323" s="53"/>
      <c r="Z323" s="52"/>
    </row>
    <row r="324" spans="25:26" x14ac:dyDescent="0.25">
      <c r="Y324" s="53"/>
      <c r="Z324" s="52"/>
    </row>
    <row r="325" spans="25:26" x14ac:dyDescent="0.25">
      <c r="Y325" s="53"/>
      <c r="Z325" s="52"/>
    </row>
    <row r="326" spans="25:26" x14ac:dyDescent="0.25">
      <c r="Y326" s="53"/>
      <c r="Z326" s="52"/>
    </row>
    <row r="327" spans="25:26" x14ac:dyDescent="0.25">
      <c r="Y327" s="53"/>
      <c r="Z327" s="52"/>
    </row>
    <row r="328" spans="25:26" x14ac:dyDescent="0.25">
      <c r="Y328" s="53"/>
      <c r="Z328" s="52"/>
    </row>
    <row r="329" spans="25:26" x14ac:dyDescent="0.25">
      <c r="Y329" s="53"/>
      <c r="Z329" s="52"/>
    </row>
    <row r="330" spans="25:26" x14ac:dyDescent="0.25">
      <c r="Y330" s="53"/>
      <c r="Z330" s="52"/>
    </row>
    <row r="331" spans="25:26" x14ac:dyDescent="0.25">
      <c r="Y331" s="53"/>
      <c r="Z331" s="52"/>
    </row>
    <row r="332" spans="25:26" x14ac:dyDescent="0.25">
      <c r="Y332" s="53"/>
      <c r="Z332" s="52"/>
    </row>
    <row r="333" spans="25:26" x14ac:dyDescent="0.25">
      <c r="Y333" s="53"/>
      <c r="Z333" s="52"/>
    </row>
    <row r="334" spans="25:26" x14ac:dyDescent="0.25">
      <c r="Y334" s="53"/>
      <c r="Z334" s="52"/>
    </row>
    <row r="335" spans="25:26" x14ac:dyDescent="0.25">
      <c r="Y335" s="53"/>
      <c r="Z335" s="52"/>
    </row>
    <row r="336" spans="25:26" x14ac:dyDescent="0.25">
      <c r="Y336" s="53"/>
      <c r="Z336" s="52"/>
    </row>
    <row r="337" spans="25:26" x14ac:dyDescent="0.25">
      <c r="Y337" s="53"/>
      <c r="Z337" s="52"/>
    </row>
    <row r="338" spans="25:26" x14ac:dyDescent="0.25">
      <c r="Y338" s="53"/>
      <c r="Z338" s="52"/>
    </row>
    <row r="339" spans="25:26" x14ac:dyDescent="0.25">
      <c r="Y339" s="53"/>
      <c r="Z339" s="52"/>
    </row>
    <row r="340" spans="25:26" x14ac:dyDescent="0.25">
      <c r="Y340" s="53"/>
      <c r="Z340" s="52"/>
    </row>
    <row r="341" spans="25:26" x14ac:dyDescent="0.25">
      <c r="Y341" s="53"/>
      <c r="Z341" s="52"/>
    </row>
    <row r="342" spans="25:26" x14ac:dyDescent="0.25">
      <c r="Y342" s="53"/>
      <c r="Z342" s="52"/>
    </row>
    <row r="343" spans="25:26" x14ac:dyDescent="0.25">
      <c r="Y343" s="53"/>
      <c r="Z343" s="52"/>
    </row>
    <row r="344" spans="25:26" x14ac:dyDescent="0.25">
      <c r="Y344" s="53"/>
      <c r="Z344" s="52"/>
    </row>
    <row r="345" spans="25:26" x14ac:dyDescent="0.25">
      <c r="Y345" s="53"/>
      <c r="Z345" s="52"/>
    </row>
    <row r="346" spans="25:26" x14ac:dyDescent="0.25">
      <c r="Y346" s="53"/>
      <c r="Z346" s="52"/>
    </row>
    <row r="347" spans="25:26" x14ac:dyDescent="0.25">
      <c r="Y347" s="53"/>
      <c r="Z347" s="52"/>
    </row>
    <row r="348" spans="25:26" x14ac:dyDescent="0.25">
      <c r="Y348" s="53"/>
      <c r="Z348" s="52"/>
    </row>
    <row r="349" spans="25:26" x14ac:dyDescent="0.25">
      <c r="Y349" s="53"/>
      <c r="Z349" s="52"/>
    </row>
    <row r="350" spans="25:26" x14ac:dyDescent="0.25">
      <c r="Y350" s="53"/>
      <c r="Z350" s="52"/>
    </row>
    <row r="351" spans="25:26" x14ac:dyDescent="0.25">
      <c r="Y351" s="53"/>
      <c r="Z351" s="52"/>
    </row>
    <row r="352" spans="25:26" x14ac:dyDescent="0.25">
      <c r="Y352" s="53"/>
      <c r="Z352" s="52"/>
    </row>
    <row r="353" spans="25:26" x14ac:dyDescent="0.25">
      <c r="Y353" s="53"/>
      <c r="Z353" s="52"/>
    </row>
    <row r="354" spans="25:26" x14ac:dyDescent="0.25">
      <c r="Y354" s="53"/>
      <c r="Z354" s="52"/>
    </row>
    <row r="355" spans="25:26" x14ac:dyDescent="0.25">
      <c r="Y355" s="53"/>
      <c r="Z355" s="52"/>
    </row>
    <row r="356" spans="25:26" x14ac:dyDescent="0.25">
      <c r="Y356" s="53"/>
      <c r="Z356" s="52"/>
    </row>
    <row r="357" spans="25:26" x14ac:dyDescent="0.25">
      <c r="Y357" s="53"/>
      <c r="Z357" s="52"/>
    </row>
    <row r="358" spans="25:26" x14ac:dyDescent="0.25">
      <c r="Y358" s="53"/>
      <c r="Z358" s="52"/>
    </row>
    <row r="359" spans="25:26" x14ac:dyDescent="0.25">
      <c r="Y359" s="53"/>
      <c r="Z359" s="52"/>
    </row>
    <row r="360" spans="25:26" x14ac:dyDescent="0.25">
      <c r="Y360" s="53"/>
      <c r="Z360" s="52"/>
    </row>
  </sheetData>
  <mergeCells count="9">
    <mergeCell ref="A1:P1"/>
    <mergeCell ref="A2:F2"/>
    <mergeCell ref="G2:L2"/>
    <mergeCell ref="M2:S2"/>
    <mergeCell ref="Z4:AE4"/>
    <mergeCell ref="A3:E3"/>
    <mergeCell ref="F3:O3"/>
    <mergeCell ref="R3:T3"/>
    <mergeCell ref="X3:AG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8"/>
  <sheetViews>
    <sheetView workbookViewId="0">
      <selection activeCell="B9" sqref="B9"/>
    </sheetView>
  </sheetViews>
  <sheetFormatPr defaultRowHeight="13.2" x14ac:dyDescent="0.25"/>
  <cols>
    <col min="1" max="1" width="12.88671875" customWidth="1"/>
    <col min="2" max="2" width="92.6640625" style="60" customWidth="1"/>
  </cols>
  <sheetData>
    <row r="1" spans="1:2" ht="17.399999999999999" x14ac:dyDescent="0.3">
      <c r="A1" s="286" t="s">
        <v>48</v>
      </c>
      <c r="B1" s="287"/>
    </row>
    <row r="2" spans="1:2" x14ac:dyDescent="0.25">
      <c r="A2" s="288" t="s">
        <v>49</v>
      </c>
      <c r="B2" s="289"/>
    </row>
    <row r="3" spans="1:2" x14ac:dyDescent="0.25">
      <c r="A3" s="67"/>
      <c r="B3" s="68"/>
    </row>
    <row r="4" spans="1:2" ht="68.25" customHeight="1" x14ac:dyDescent="0.25">
      <c r="A4" s="61"/>
      <c r="B4" s="62" t="s">
        <v>101</v>
      </c>
    </row>
    <row r="5" spans="1:2" ht="58.5" customHeight="1" x14ac:dyDescent="0.25">
      <c r="A5" s="63"/>
      <c r="B5" s="62" t="s">
        <v>100</v>
      </c>
    </row>
    <row r="6" spans="1:2" ht="90.75" customHeight="1" x14ac:dyDescent="0.25">
      <c r="A6" s="64"/>
      <c r="B6" s="62" t="s">
        <v>99</v>
      </c>
    </row>
    <row r="7" spans="1:2" x14ac:dyDescent="0.25">
      <c r="A7" s="65"/>
      <c r="B7" s="66" t="s">
        <v>50</v>
      </c>
    </row>
    <row r="8" spans="1:2" x14ac:dyDescent="0.25">
      <c r="A8" s="18"/>
    </row>
  </sheetData>
  <mergeCells count="2">
    <mergeCell ref="A1:B1"/>
    <mergeCell ref="A2:B2"/>
  </mergeCells>
  <conditionalFormatting sqref="A8">
    <cfRule type="expression" dxfId="9" priority="36" stopIfTrue="1">
      <formula>(INDIRECT("BS"&amp;ROW())="*")</formula>
    </cfRule>
    <cfRule type="expression" dxfId="8" priority="37" stopIfTrue="1">
      <formula>INDIRECT("BS"&amp;ROW())="A"</formula>
    </cfRule>
    <cfRule type="expression" dxfId="7" priority="38" stopIfTrue="1">
      <formula>INDIRECT("BS"&amp;ROW())="B"</formula>
    </cfRule>
    <cfRule type="expression" dxfId="6" priority="39" stopIfTrue="1">
      <formula>(INDIRECT("BT"&amp;ROW())="X")</formula>
    </cfRule>
    <cfRule type="expression" dxfId="5" priority="40" stopIfTrue="1">
      <formula>(INDIRECT("BU"&amp;ROW())="X")</formula>
    </cfRule>
  </conditionalFormatting>
  <conditionalFormatting sqref="A3:B6">
    <cfRule type="expression" dxfId="4" priority="1" stopIfTrue="1">
      <formula>(INDIRECT("BS"&amp;ROW())="*")</formula>
    </cfRule>
    <cfRule type="expression" dxfId="3" priority="2" stopIfTrue="1">
      <formula>INDIRECT("BS"&amp;ROW())="A"</formula>
    </cfRule>
    <cfRule type="expression" dxfId="2" priority="3" stopIfTrue="1">
      <formula>INDIRECT("BS"&amp;ROW())="B"</formula>
    </cfRule>
    <cfRule type="expression" dxfId="1" priority="4" stopIfTrue="1">
      <formula>(INDIRECT("BT"&amp;ROW())="X")</formula>
    </cfRule>
    <cfRule type="expression" dxfId="0" priority="5" stopIfTrue="1">
      <formula>(INDIRECT("BU"&amp;ROW())="X")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Q875"/>
  <sheetViews>
    <sheetView topLeftCell="A3" zoomScale="80" zoomScaleNormal="80" workbookViewId="0">
      <selection activeCell="D21" sqref="D21"/>
    </sheetView>
  </sheetViews>
  <sheetFormatPr defaultColWidth="9.109375" defaultRowHeight="13.2" x14ac:dyDescent="0.25"/>
  <cols>
    <col min="1" max="1" width="30.6640625" style="113" customWidth="1"/>
    <col min="2" max="2" width="7.88671875" style="78" customWidth="1"/>
    <col min="3" max="3" width="24.6640625" style="114" customWidth="1"/>
    <col min="4" max="4" width="48.6640625" style="114" customWidth="1"/>
    <col min="5" max="5" width="0.88671875" style="185" customWidth="1"/>
    <col min="6" max="15" width="3.6640625" style="142" customWidth="1"/>
    <col min="16" max="16" width="4.6640625" style="142" customWidth="1"/>
    <col min="17" max="18" width="5.6640625" style="76" customWidth="1"/>
    <col min="19" max="19" width="6.6640625" style="76" customWidth="1"/>
    <col min="20" max="21" width="6.6640625" style="73" customWidth="1"/>
    <col min="22" max="22" width="6.6640625" style="73" hidden="1" customWidth="1"/>
    <col min="23" max="23" width="8.6640625" style="73" customWidth="1"/>
    <col min="24" max="24" width="6.6640625" style="73" customWidth="1"/>
    <col min="25" max="25" width="8.6640625" style="73" customWidth="1"/>
    <col min="26" max="26" width="6.6640625" style="78" customWidth="1"/>
    <col min="27" max="27" width="0.88671875" style="115" customWidth="1"/>
    <col min="28" max="37" width="3.6640625" style="142" customWidth="1"/>
    <col min="38" max="38" width="4.6640625" style="142" customWidth="1"/>
    <col min="39" max="40" width="5.6640625" style="76" customWidth="1"/>
    <col min="41" max="41" width="6.6640625" style="76" customWidth="1"/>
    <col min="42" max="42" width="5.6640625" style="76" customWidth="1"/>
    <col min="43" max="43" width="6.6640625" style="73" customWidth="1"/>
    <col min="44" max="44" width="6.6640625" style="73" hidden="1" customWidth="1"/>
    <col min="45" max="45" width="8.6640625" style="73" customWidth="1"/>
    <col min="46" max="46" width="6.6640625" style="73" customWidth="1"/>
    <col min="47" max="47" width="8.6640625" style="73" customWidth="1"/>
    <col min="48" max="48" width="0.88671875" style="115" customWidth="1"/>
    <col min="49" max="49" width="8.6640625" style="77" customWidth="1"/>
    <col min="50" max="50" width="8.6640625" style="78" customWidth="1"/>
    <col min="51" max="51" width="0.88671875" style="116" customWidth="1"/>
    <col min="52" max="61" width="3.6640625" style="142" customWidth="1"/>
    <col min="62" max="62" width="4.6640625" style="142" customWidth="1"/>
    <col min="63" max="64" width="5.6640625" style="76" customWidth="1"/>
    <col min="65" max="65" width="6.6640625" style="76" customWidth="1"/>
    <col min="66" max="66" width="5.6640625" style="76" customWidth="1"/>
    <col min="67" max="67" width="6.6640625" style="73" customWidth="1"/>
    <col min="68" max="68" width="6.6640625" style="73" hidden="1" customWidth="1"/>
    <col min="69" max="69" width="8.6640625" style="73" customWidth="1"/>
    <col min="70" max="70" width="6.6640625" style="73" customWidth="1"/>
    <col min="71" max="71" width="8.6640625" style="73" customWidth="1"/>
    <col min="72" max="72" width="1.6640625" style="116" customWidth="1"/>
    <col min="73" max="73" width="8.6640625" style="73" customWidth="1"/>
    <col min="74" max="74" width="6.6640625" style="83" customWidth="1"/>
    <col min="75" max="75" width="1.6640625" style="116" customWidth="1"/>
    <col min="76" max="76" width="8.6640625" style="83" customWidth="1"/>
    <col min="77" max="77" width="7.6640625" style="83" customWidth="1"/>
    <col min="78" max="81" width="8.6640625" style="81" hidden="1" customWidth="1"/>
    <col min="82" max="82" width="0.88671875" style="117" customWidth="1"/>
    <col min="83" max="84" width="8.6640625" style="79" hidden="1" customWidth="1"/>
    <col min="85" max="85" width="8.6640625" style="83" hidden="1" customWidth="1"/>
    <col min="86" max="86" width="8.6640625" style="83" customWidth="1"/>
    <col min="87" max="87" width="0.33203125" style="117" customWidth="1"/>
    <col min="88" max="91" width="5.6640625" style="81" hidden="1" customWidth="1"/>
    <col min="92" max="92" width="0.33203125" style="117" hidden="1" customWidth="1"/>
    <col min="93" max="94" width="7.6640625" style="79" hidden="1" customWidth="1"/>
    <col min="95" max="95" width="7.6640625" style="83" hidden="1" customWidth="1"/>
    <col min="96" max="96" width="7.6640625" style="83" customWidth="1"/>
    <col min="97" max="97" width="0.33203125" style="117" customWidth="1"/>
    <col min="98" max="101" width="5.6640625" style="81" hidden="1" customWidth="1"/>
    <col min="102" max="102" width="0.33203125" style="117" hidden="1" customWidth="1"/>
    <col min="103" max="104" width="7.6640625" style="79" hidden="1" customWidth="1"/>
    <col min="105" max="105" width="7.6640625" style="83" hidden="1" customWidth="1"/>
    <col min="106" max="106" width="7.6640625" style="83" customWidth="1"/>
    <col min="107" max="107" width="0.88671875" style="116" customWidth="1"/>
    <col min="108" max="111" width="12.6640625" style="79" customWidth="1"/>
    <col min="112" max="112" width="22.6640625" style="79" customWidth="1"/>
    <col min="113" max="113" width="0.88671875" style="118" customWidth="1"/>
    <col min="114" max="114" width="9.109375" style="79"/>
    <col min="115" max="115" width="14.6640625" style="79" customWidth="1"/>
    <col min="116" max="116" width="9.109375" style="83"/>
    <col min="117" max="118" width="9.109375" style="84"/>
    <col min="119" max="119" width="9.109375" style="83"/>
    <col min="120" max="120" width="14.6640625" style="1" customWidth="1"/>
    <col min="121" max="121" width="0.88671875" style="118" customWidth="1"/>
    <col min="122" max="122" width="7.6640625" style="79" customWidth="1"/>
    <col min="123" max="16384" width="9.109375" style="79"/>
  </cols>
  <sheetData>
    <row r="1" spans="1:121" ht="42" customHeight="1" x14ac:dyDescent="0.25">
      <c r="A1" s="71"/>
      <c r="B1" s="240" t="s">
        <v>506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141"/>
      <c r="O1" s="138">
        <v>5</v>
      </c>
      <c r="P1" s="141"/>
      <c r="Q1" s="137"/>
      <c r="R1" s="137"/>
      <c r="S1" s="137"/>
      <c r="T1" s="137"/>
      <c r="U1" s="72"/>
      <c r="W1" s="72"/>
      <c r="Z1" s="74"/>
      <c r="AA1" s="75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T1" s="72"/>
      <c r="AV1" s="73"/>
      <c r="AY1" s="79"/>
      <c r="AZ1" s="143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R1" s="72"/>
      <c r="BT1" s="79"/>
      <c r="BU1" s="241"/>
      <c r="BV1" s="241"/>
      <c r="BW1" s="79"/>
      <c r="BX1" s="80">
        <v>70</v>
      </c>
      <c r="CD1" s="82"/>
      <c r="CI1" s="82"/>
      <c r="CN1" s="82"/>
      <c r="CS1" s="82"/>
      <c r="CX1" s="82"/>
      <c r="DC1" s="79"/>
      <c r="DI1" s="79"/>
      <c r="DQ1" s="79"/>
    </row>
    <row r="2" spans="1:121" s="91" customFormat="1" ht="20.100000000000001" customHeight="1" x14ac:dyDescent="0.25">
      <c r="A2" s="242" t="s">
        <v>152</v>
      </c>
      <c r="B2" s="242"/>
      <c r="C2" s="243" t="s">
        <v>153</v>
      </c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3" t="s">
        <v>154</v>
      </c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  <c r="AK2" s="243"/>
      <c r="AL2" s="243"/>
      <c r="AM2" s="243"/>
      <c r="AN2" s="243"/>
      <c r="AO2" s="243"/>
      <c r="AP2" s="243"/>
      <c r="AQ2" s="243"/>
      <c r="AR2" s="243"/>
      <c r="AS2" s="243"/>
      <c r="AT2" s="243"/>
      <c r="AU2" s="243"/>
      <c r="AV2" s="243"/>
      <c r="AW2" s="86"/>
      <c r="AX2" s="87"/>
      <c r="AY2" s="85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88"/>
      <c r="BL2" s="88"/>
      <c r="BM2" s="88"/>
      <c r="BN2" s="88"/>
      <c r="BO2" s="89"/>
      <c r="BP2" s="89"/>
      <c r="BQ2" s="89"/>
      <c r="BR2" s="89"/>
      <c r="BS2" s="89"/>
      <c r="BT2" s="85"/>
      <c r="BU2" s="89"/>
      <c r="BV2" s="90"/>
      <c r="BW2" s="85"/>
      <c r="BX2" s="245" t="s">
        <v>21</v>
      </c>
      <c r="BY2" s="245"/>
      <c r="BZ2" s="245"/>
      <c r="CA2" s="245"/>
      <c r="CB2" s="245"/>
      <c r="CC2" s="245"/>
      <c r="CD2" s="245"/>
      <c r="CE2" s="245"/>
      <c r="CF2" s="245"/>
      <c r="CG2" s="245"/>
      <c r="CH2" s="245"/>
      <c r="CI2" s="245"/>
      <c r="CJ2" s="245"/>
      <c r="CK2" s="245"/>
      <c r="CL2" s="245"/>
      <c r="CM2" s="245"/>
      <c r="CN2" s="245"/>
      <c r="CO2" s="245"/>
      <c r="CP2" s="245"/>
      <c r="CQ2" s="245"/>
      <c r="CR2" s="245"/>
      <c r="CS2" s="245"/>
      <c r="CT2" s="245"/>
      <c r="CU2" s="245"/>
      <c r="CV2" s="245"/>
      <c r="CW2" s="245"/>
      <c r="CX2" s="245"/>
      <c r="CY2" s="245"/>
      <c r="CZ2" s="245"/>
      <c r="DA2" s="245"/>
      <c r="DB2" s="245"/>
      <c r="DC2" s="85"/>
      <c r="DD2" s="236" t="s">
        <v>33</v>
      </c>
      <c r="DE2" s="236"/>
      <c r="DF2" s="236"/>
      <c r="DG2" s="236"/>
      <c r="DH2" s="236"/>
      <c r="DI2" s="236"/>
      <c r="DJ2" s="236"/>
      <c r="DK2" s="236"/>
      <c r="DL2" s="236"/>
      <c r="DM2" s="236"/>
      <c r="DN2" s="236"/>
      <c r="DO2" s="236"/>
      <c r="DP2" s="23"/>
      <c r="DQ2" s="90"/>
    </row>
    <row r="3" spans="1:121" s="91" customFormat="1" ht="20.25" customHeight="1" x14ac:dyDescent="0.25">
      <c r="A3" s="92" t="s">
        <v>3</v>
      </c>
      <c r="B3" s="93" t="s">
        <v>4</v>
      </c>
      <c r="C3" s="94" t="s">
        <v>5</v>
      </c>
      <c r="D3" s="94" t="s">
        <v>6</v>
      </c>
      <c r="E3" s="183"/>
      <c r="F3" s="237" t="s">
        <v>109</v>
      </c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85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27"/>
      <c r="AN3" s="127"/>
      <c r="AO3" s="127"/>
      <c r="AP3" s="127"/>
      <c r="AQ3" s="127"/>
      <c r="AR3" s="127"/>
      <c r="AS3" s="127"/>
      <c r="AT3" s="127"/>
      <c r="AU3" s="127"/>
      <c r="AV3" s="95"/>
      <c r="AW3" s="237" t="s">
        <v>8</v>
      </c>
      <c r="AX3" s="237"/>
      <c r="AY3" s="85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27"/>
      <c r="BL3" s="127"/>
      <c r="BM3" s="127"/>
      <c r="BN3" s="127"/>
      <c r="BO3" s="127"/>
      <c r="BP3" s="127"/>
      <c r="BQ3" s="127"/>
      <c r="BR3" s="127"/>
      <c r="BS3" s="127"/>
      <c r="BT3" s="85"/>
      <c r="BU3" s="235" t="s">
        <v>9</v>
      </c>
      <c r="BV3" s="235"/>
      <c r="BW3" s="90"/>
      <c r="BX3" s="92" t="s">
        <v>70</v>
      </c>
      <c r="BY3" s="92" t="s">
        <v>125</v>
      </c>
      <c r="BZ3" s="239"/>
      <c r="CA3" s="239"/>
      <c r="CB3" s="239"/>
      <c r="CC3" s="239"/>
      <c r="CD3" s="96"/>
      <c r="CE3" s="235" t="s">
        <v>1</v>
      </c>
      <c r="CF3" s="235"/>
      <c r="CG3" s="235"/>
      <c r="CH3" s="235"/>
      <c r="CI3" s="97"/>
      <c r="CJ3" s="239" t="s">
        <v>16</v>
      </c>
      <c r="CK3" s="239"/>
      <c r="CL3" s="239" t="s">
        <v>17</v>
      </c>
      <c r="CM3" s="239"/>
      <c r="CN3" s="96"/>
      <c r="CO3" s="235" t="s">
        <v>18</v>
      </c>
      <c r="CP3" s="235"/>
      <c r="CQ3" s="235"/>
      <c r="CR3" s="235"/>
      <c r="CS3" s="97"/>
      <c r="CT3" s="239" t="s">
        <v>19</v>
      </c>
      <c r="CU3" s="239"/>
      <c r="CV3" s="239" t="s">
        <v>20</v>
      </c>
      <c r="CW3" s="239"/>
      <c r="CX3" s="96"/>
      <c r="CY3" s="235" t="s">
        <v>2</v>
      </c>
      <c r="CZ3" s="235"/>
      <c r="DA3" s="235"/>
      <c r="DB3" s="235"/>
      <c r="DC3" s="85"/>
      <c r="DD3" s="92"/>
      <c r="DE3" s="92"/>
      <c r="DF3" s="92"/>
      <c r="DG3" s="92"/>
      <c r="DH3" s="98"/>
      <c r="DI3" s="99"/>
      <c r="DJ3" s="92" t="s">
        <v>57</v>
      </c>
      <c r="DK3" s="92" t="s">
        <v>3</v>
      </c>
      <c r="DL3" s="235" t="s">
        <v>39</v>
      </c>
      <c r="DM3" s="235"/>
      <c r="DN3" s="235"/>
      <c r="DO3" s="235"/>
      <c r="DP3" s="36"/>
      <c r="DQ3" s="99"/>
    </row>
    <row r="4" spans="1:121" s="112" customFormat="1" ht="28.5" customHeight="1" thickBot="1" x14ac:dyDescent="0.3">
      <c r="A4" s="100"/>
      <c r="B4" s="101"/>
      <c r="C4" s="102"/>
      <c r="D4" s="102"/>
      <c r="E4" s="184"/>
      <c r="F4" s="139" t="s">
        <v>60</v>
      </c>
      <c r="G4" s="139" t="s">
        <v>61</v>
      </c>
      <c r="H4" s="139" t="s">
        <v>62</v>
      </c>
      <c r="I4" s="139" t="s">
        <v>63</v>
      </c>
      <c r="J4" s="139" t="s">
        <v>64</v>
      </c>
      <c r="K4" s="139" t="s">
        <v>65</v>
      </c>
      <c r="L4" s="139" t="s">
        <v>66</v>
      </c>
      <c r="M4" s="139" t="s">
        <v>67</v>
      </c>
      <c r="N4" s="139" t="s">
        <v>68</v>
      </c>
      <c r="O4" s="139">
        <v>10</v>
      </c>
      <c r="P4" s="139" t="s">
        <v>118</v>
      </c>
      <c r="Q4" s="103" t="s">
        <v>116</v>
      </c>
      <c r="R4" s="103" t="s">
        <v>117</v>
      </c>
      <c r="S4" s="103" t="s">
        <v>82</v>
      </c>
      <c r="T4" s="104" t="s">
        <v>81</v>
      </c>
      <c r="U4" s="104" t="s">
        <v>58</v>
      </c>
      <c r="V4" s="104" t="s">
        <v>51</v>
      </c>
      <c r="W4" s="104" t="s">
        <v>52</v>
      </c>
      <c r="X4" s="104" t="s">
        <v>71</v>
      </c>
      <c r="Y4" s="104" t="s">
        <v>0</v>
      </c>
      <c r="Z4" s="101" t="s">
        <v>4</v>
      </c>
      <c r="AA4" s="105"/>
      <c r="AB4" s="139" t="s">
        <v>60</v>
      </c>
      <c r="AC4" s="139" t="s">
        <v>61</v>
      </c>
      <c r="AD4" s="139" t="s">
        <v>62</v>
      </c>
      <c r="AE4" s="139" t="s">
        <v>63</v>
      </c>
      <c r="AF4" s="139" t="s">
        <v>64</v>
      </c>
      <c r="AG4" s="139" t="s">
        <v>65</v>
      </c>
      <c r="AH4" s="139" t="s">
        <v>66</v>
      </c>
      <c r="AI4" s="139" t="s">
        <v>67</v>
      </c>
      <c r="AJ4" s="139" t="s">
        <v>68</v>
      </c>
      <c r="AK4" s="139">
        <v>10</v>
      </c>
      <c r="AL4" s="139" t="s">
        <v>118</v>
      </c>
      <c r="AM4" s="103" t="s">
        <v>116</v>
      </c>
      <c r="AN4" s="103" t="s">
        <v>117</v>
      </c>
      <c r="AO4" s="103" t="s">
        <v>82</v>
      </c>
      <c r="AP4" s="104" t="s">
        <v>81</v>
      </c>
      <c r="AQ4" s="104" t="s">
        <v>58</v>
      </c>
      <c r="AR4" s="104" t="s">
        <v>51</v>
      </c>
      <c r="AS4" s="104" t="s">
        <v>52</v>
      </c>
      <c r="AT4" s="104" t="s">
        <v>71</v>
      </c>
      <c r="AU4" s="104" t="s">
        <v>0</v>
      </c>
      <c r="AV4" s="106"/>
      <c r="AW4" s="104" t="s">
        <v>0</v>
      </c>
      <c r="AX4" s="101" t="s">
        <v>4</v>
      </c>
      <c r="AY4" s="105"/>
      <c r="AZ4" s="139" t="s">
        <v>60</v>
      </c>
      <c r="BA4" s="139" t="s">
        <v>61</v>
      </c>
      <c r="BB4" s="139" t="s">
        <v>62</v>
      </c>
      <c r="BC4" s="139" t="s">
        <v>63</v>
      </c>
      <c r="BD4" s="139" t="s">
        <v>64</v>
      </c>
      <c r="BE4" s="139" t="s">
        <v>65</v>
      </c>
      <c r="BF4" s="139" t="s">
        <v>66</v>
      </c>
      <c r="BG4" s="139" t="s">
        <v>67</v>
      </c>
      <c r="BH4" s="139" t="s">
        <v>68</v>
      </c>
      <c r="BI4" s="139">
        <v>10</v>
      </c>
      <c r="BJ4" s="139" t="s">
        <v>118</v>
      </c>
      <c r="BK4" s="103" t="s">
        <v>116</v>
      </c>
      <c r="BL4" s="103" t="s">
        <v>117</v>
      </c>
      <c r="BM4" s="103" t="s">
        <v>82</v>
      </c>
      <c r="BN4" s="104" t="s">
        <v>81</v>
      </c>
      <c r="BO4" s="104" t="s">
        <v>58</v>
      </c>
      <c r="BP4" s="104" t="s">
        <v>51</v>
      </c>
      <c r="BQ4" s="104" t="s">
        <v>52</v>
      </c>
      <c r="BR4" s="104" t="s">
        <v>71</v>
      </c>
      <c r="BS4" s="104" t="s">
        <v>0</v>
      </c>
      <c r="BT4" s="105"/>
      <c r="BU4" s="104" t="s">
        <v>0</v>
      </c>
      <c r="BV4" s="100" t="s">
        <v>4</v>
      </c>
      <c r="BW4" s="107"/>
      <c r="BX4" s="100" t="s">
        <v>69</v>
      </c>
      <c r="BY4" s="100" t="s">
        <v>126</v>
      </c>
      <c r="BZ4" s="108"/>
      <c r="CA4" s="108"/>
      <c r="CB4" s="108"/>
      <c r="CC4" s="108"/>
      <c r="CD4" s="109"/>
      <c r="CE4" s="100"/>
      <c r="CF4" s="100"/>
      <c r="CG4" s="100"/>
      <c r="CH4" s="100" t="s">
        <v>22</v>
      </c>
      <c r="CI4" s="109"/>
      <c r="CJ4" s="108" t="s">
        <v>11</v>
      </c>
      <c r="CK4" s="108" t="s">
        <v>12</v>
      </c>
      <c r="CL4" s="108" t="s">
        <v>11</v>
      </c>
      <c r="CM4" s="108" t="s">
        <v>12</v>
      </c>
      <c r="CN4" s="109"/>
      <c r="CO4" s="100" t="s">
        <v>13</v>
      </c>
      <c r="CP4" s="100" t="s">
        <v>15</v>
      </c>
      <c r="CQ4" s="100" t="s">
        <v>14</v>
      </c>
      <c r="CR4" s="100" t="s">
        <v>22</v>
      </c>
      <c r="CS4" s="109"/>
      <c r="CT4" s="108" t="s">
        <v>11</v>
      </c>
      <c r="CU4" s="108" t="s">
        <v>12</v>
      </c>
      <c r="CV4" s="108" t="s">
        <v>11</v>
      </c>
      <c r="CW4" s="108" t="s">
        <v>12</v>
      </c>
      <c r="CX4" s="109"/>
      <c r="CY4" s="100" t="s">
        <v>13</v>
      </c>
      <c r="CZ4" s="100" t="s">
        <v>15</v>
      </c>
      <c r="DA4" s="100" t="s">
        <v>14</v>
      </c>
      <c r="DB4" s="100" t="s">
        <v>22</v>
      </c>
      <c r="DC4" s="107"/>
      <c r="DD4" s="100" t="s">
        <v>34</v>
      </c>
      <c r="DE4" s="100" t="s">
        <v>35</v>
      </c>
      <c r="DF4" s="100" t="s">
        <v>36</v>
      </c>
      <c r="DG4" s="100" t="s">
        <v>37</v>
      </c>
      <c r="DH4" s="100" t="s">
        <v>10</v>
      </c>
      <c r="DI4" s="110"/>
      <c r="DJ4" s="126" t="s">
        <v>25</v>
      </c>
      <c r="DK4" s="126" t="s">
        <v>24</v>
      </c>
      <c r="DL4" s="111" t="s">
        <v>38</v>
      </c>
      <c r="DM4" s="111" t="s">
        <v>13</v>
      </c>
      <c r="DN4" s="111" t="s">
        <v>40</v>
      </c>
      <c r="DO4" s="111" t="s">
        <v>107</v>
      </c>
      <c r="DP4" s="32" t="s">
        <v>137</v>
      </c>
      <c r="DQ4" s="110"/>
    </row>
    <row r="5" spans="1:121" ht="13.8" thickTop="1" x14ac:dyDescent="0.25">
      <c r="A5" s="113" t="s">
        <v>155</v>
      </c>
      <c r="B5" s="291">
        <v>1</v>
      </c>
      <c r="C5" s="114" t="s">
        <v>202</v>
      </c>
      <c r="D5" s="114" t="s">
        <v>203</v>
      </c>
      <c r="E5" s="185">
        <f>IF(AND($B5&lt;9,$B5&gt;0),9-$B5,0)</f>
        <v>8</v>
      </c>
      <c r="F5" s="142">
        <v>4</v>
      </c>
      <c r="G5" s="142">
        <v>3</v>
      </c>
      <c r="H5" s="142">
        <v>2</v>
      </c>
      <c r="I5" s="142">
        <v>2</v>
      </c>
      <c r="J5" s="142">
        <v>3</v>
      </c>
      <c r="K5" s="142">
        <v>3</v>
      </c>
      <c r="L5" s="142">
        <v>3</v>
      </c>
      <c r="M5" s="142">
        <v>3</v>
      </c>
      <c r="N5" s="142">
        <v>3</v>
      </c>
      <c r="O5" s="142">
        <v>4</v>
      </c>
      <c r="P5" s="142">
        <v>1</v>
      </c>
      <c r="Q5" s="290">
        <v>9.8000000000000007</v>
      </c>
      <c r="R5" s="290">
        <v>9.8000000000000007</v>
      </c>
      <c r="S5" s="292">
        <v>9.8000000000000007</v>
      </c>
      <c r="T5" s="290">
        <v>-1E-4</v>
      </c>
      <c r="U5" s="292">
        <v>13.7</v>
      </c>
      <c r="V5" s="290">
        <v>-1E-4</v>
      </c>
      <c r="W5" s="292">
        <v>-1E-4</v>
      </c>
      <c r="X5" s="290">
        <v>-1E-4</v>
      </c>
      <c r="Y5" s="292">
        <v>23.5</v>
      </c>
      <c r="Z5" s="291">
        <v>1</v>
      </c>
      <c r="AB5" s="142">
        <v>4</v>
      </c>
      <c r="AC5" s="142">
        <v>3</v>
      </c>
      <c r="AD5" s="142">
        <v>3</v>
      </c>
      <c r="AE5" s="142">
        <v>3</v>
      </c>
      <c r="AF5" s="142">
        <v>3</v>
      </c>
      <c r="AG5" s="142">
        <v>3</v>
      </c>
      <c r="AH5" s="142">
        <v>3</v>
      </c>
      <c r="AI5" s="142">
        <v>3</v>
      </c>
      <c r="AJ5" s="142">
        <v>3</v>
      </c>
      <c r="AK5" s="142">
        <v>3</v>
      </c>
      <c r="AL5" s="142">
        <v>0</v>
      </c>
      <c r="AM5" s="290">
        <v>9.9</v>
      </c>
      <c r="AN5" s="290">
        <v>9.9</v>
      </c>
      <c r="AO5" s="292">
        <v>9.9</v>
      </c>
      <c r="AP5" s="290">
        <v>-1E-4</v>
      </c>
      <c r="AQ5" s="292">
        <v>13.5</v>
      </c>
      <c r="AR5" s="290">
        <v>-1E-4</v>
      </c>
      <c r="AS5" s="292">
        <v>-1E-4</v>
      </c>
      <c r="AT5" s="290">
        <v>-1E-4</v>
      </c>
      <c r="AU5" s="292">
        <v>23.4</v>
      </c>
      <c r="AW5" s="293">
        <v>46.9</v>
      </c>
      <c r="AX5" s="291">
        <v>1</v>
      </c>
      <c r="BK5" s="290"/>
      <c r="BL5" s="290"/>
      <c r="BM5" s="292"/>
      <c r="BN5" s="290"/>
      <c r="BO5" s="292"/>
      <c r="BP5" s="290"/>
      <c r="BQ5" s="292"/>
      <c r="BR5" s="290"/>
      <c r="BS5" s="292"/>
      <c r="BU5" s="292">
        <v>46.9</v>
      </c>
      <c r="BV5" s="291">
        <v>1</v>
      </c>
      <c r="BX5" s="291">
        <v>-1</v>
      </c>
      <c r="CH5" s="291">
        <v>-1</v>
      </c>
      <c r="CI5" s="117">
        <v>0</v>
      </c>
      <c r="CJ5" s="81">
        <v>-1</v>
      </c>
      <c r="CK5" s="81">
        <v>0</v>
      </c>
      <c r="CL5" s="81">
        <v>-1</v>
      </c>
      <c r="CM5" s="81">
        <v>0</v>
      </c>
      <c r="CN5" s="117">
        <v>0</v>
      </c>
      <c r="CR5" s="291"/>
      <c r="DB5" s="291"/>
      <c r="DH5" s="79" t="s">
        <v>203</v>
      </c>
      <c r="DJ5" s="79" t="s">
        <v>376</v>
      </c>
      <c r="DK5" s="79" t="s">
        <v>429</v>
      </c>
      <c r="DL5" s="83" t="s">
        <v>504</v>
      </c>
      <c r="DM5" s="84" t="s">
        <v>507</v>
      </c>
      <c r="DN5" s="84" t="s">
        <v>503</v>
      </c>
      <c r="DO5" s="83" t="s">
        <v>503</v>
      </c>
    </row>
    <row r="6" spans="1:121" ht="15" customHeight="1" x14ac:dyDescent="0.25">
      <c r="B6" s="291">
        <v>-1</v>
      </c>
      <c r="E6" s="185">
        <f t="shared" ref="E6:E79" si="0">IF(AND($B6&lt;9,$B6&gt;0),9-$B6,0)</f>
        <v>0</v>
      </c>
      <c r="F6" s="142">
        <v>4</v>
      </c>
      <c r="G6" s="142">
        <v>3</v>
      </c>
      <c r="H6" s="142">
        <v>4</v>
      </c>
      <c r="I6" s="142">
        <v>3</v>
      </c>
      <c r="J6" s="142">
        <v>3</v>
      </c>
      <c r="K6" s="142">
        <v>3</v>
      </c>
      <c r="L6" s="142">
        <v>4</v>
      </c>
      <c r="M6" s="142">
        <v>4</v>
      </c>
      <c r="N6" s="142">
        <v>3</v>
      </c>
      <c r="O6" s="142">
        <v>4</v>
      </c>
      <c r="P6" s="142">
        <v>1</v>
      </c>
      <c r="Q6" s="290">
        <v>-1E-4</v>
      </c>
      <c r="R6" s="290">
        <v>-1E-4</v>
      </c>
      <c r="S6" s="292">
        <v>-1E-4</v>
      </c>
      <c r="T6" s="290">
        <v>-1E-4</v>
      </c>
      <c r="U6" s="292">
        <v>-1E-4</v>
      </c>
      <c r="V6" s="290">
        <v>-1E-4</v>
      </c>
      <c r="W6" s="292">
        <v>-1E-4</v>
      </c>
      <c r="X6" s="290">
        <v>-1E-4</v>
      </c>
      <c r="Y6" s="292">
        <v>-1E-4</v>
      </c>
      <c r="Z6" s="291">
        <v>-1E-4</v>
      </c>
      <c r="AB6" s="142">
        <v>4</v>
      </c>
      <c r="AC6" s="142">
        <v>3</v>
      </c>
      <c r="AD6" s="142">
        <v>3</v>
      </c>
      <c r="AE6" s="142">
        <v>4</v>
      </c>
      <c r="AF6" s="142">
        <v>3</v>
      </c>
      <c r="AG6" s="142">
        <v>3</v>
      </c>
      <c r="AH6" s="142">
        <v>3</v>
      </c>
      <c r="AI6" s="142">
        <v>3</v>
      </c>
      <c r="AJ6" s="142">
        <v>4</v>
      </c>
      <c r="AK6" s="142">
        <v>4</v>
      </c>
      <c r="AL6" s="142">
        <v>0</v>
      </c>
      <c r="AM6" s="290">
        <v>-1E-4</v>
      </c>
      <c r="AN6" s="290">
        <v>-1E-4</v>
      </c>
      <c r="AO6" s="292">
        <v>-1E-4</v>
      </c>
      <c r="AP6" s="290">
        <v>-1E-4</v>
      </c>
      <c r="AQ6" s="292">
        <v>-1E-4</v>
      </c>
      <c r="AR6" s="290">
        <v>-1E-4</v>
      </c>
      <c r="AS6" s="292">
        <v>-1E-4</v>
      </c>
      <c r="AT6" s="290">
        <v>-1E-4</v>
      </c>
      <c r="AU6" s="292">
        <v>-1E-4</v>
      </c>
      <c r="AW6" s="293">
        <v>-1</v>
      </c>
      <c r="AX6" s="291">
        <v>-1</v>
      </c>
      <c r="BK6" s="290"/>
      <c r="BL6" s="290"/>
      <c r="BM6" s="292"/>
      <c r="BN6" s="290"/>
      <c r="BO6" s="292"/>
      <c r="BP6" s="290"/>
      <c r="BQ6" s="292"/>
      <c r="BR6" s="290"/>
      <c r="BS6" s="292"/>
      <c r="BU6" s="292">
        <v>-1</v>
      </c>
      <c r="BV6" s="291">
        <v>-1</v>
      </c>
      <c r="BX6" s="291">
        <v>-1</v>
      </c>
      <c r="CH6" s="291">
        <v>-1</v>
      </c>
      <c r="CI6" s="117">
        <v>0</v>
      </c>
      <c r="CJ6" s="81">
        <v>-1</v>
      </c>
      <c r="CK6" s="81">
        <v>0</v>
      </c>
      <c r="CL6" s="81">
        <v>-1</v>
      </c>
      <c r="CM6" s="81">
        <v>0</v>
      </c>
      <c r="CN6" s="117">
        <v>0</v>
      </c>
      <c r="CR6" s="291"/>
      <c r="DB6" s="291"/>
    </row>
    <row r="7" spans="1:121" x14ac:dyDescent="0.25">
      <c r="B7" s="291">
        <v>-1</v>
      </c>
      <c r="E7" s="185">
        <f t="shared" si="0"/>
        <v>0</v>
      </c>
      <c r="F7" s="142">
        <v>3</v>
      </c>
      <c r="G7" s="142">
        <v>3</v>
      </c>
      <c r="H7" s="142">
        <v>3</v>
      </c>
      <c r="I7" s="142">
        <v>3</v>
      </c>
      <c r="J7" s="142">
        <v>3</v>
      </c>
      <c r="K7" s="142">
        <v>3</v>
      </c>
      <c r="L7" s="142">
        <v>3</v>
      </c>
      <c r="M7" s="142">
        <v>3</v>
      </c>
      <c r="N7" s="142">
        <v>3</v>
      </c>
      <c r="O7" s="142">
        <v>3</v>
      </c>
      <c r="P7" s="142">
        <v>2</v>
      </c>
      <c r="Q7" s="290">
        <v>-1E-4</v>
      </c>
      <c r="R7" s="290">
        <v>-1E-4</v>
      </c>
      <c r="S7" s="292">
        <v>-1E-4</v>
      </c>
      <c r="T7" s="290">
        <v>-1E-4</v>
      </c>
      <c r="U7" s="292">
        <v>-1E-4</v>
      </c>
      <c r="V7" s="290">
        <v>-1E-4</v>
      </c>
      <c r="W7" s="292">
        <v>-1E-4</v>
      </c>
      <c r="X7" s="290">
        <v>-1E-4</v>
      </c>
      <c r="Y7" s="292">
        <v>-1E-4</v>
      </c>
      <c r="Z7" s="291">
        <v>-1E-4</v>
      </c>
      <c r="AB7" s="142">
        <v>4</v>
      </c>
      <c r="AC7" s="142">
        <v>4</v>
      </c>
      <c r="AD7" s="142">
        <v>3</v>
      </c>
      <c r="AE7" s="142">
        <v>3</v>
      </c>
      <c r="AF7" s="142">
        <v>3</v>
      </c>
      <c r="AG7" s="142">
        <v>3</v>
      </c>
      <c r="AH7" s="142">
        <v>3</v>
      </c>
      <c r="AI7" s="142">
        <v>3</v>
      </c>
      <c r="AJ7" s="142">
        <v>3</v>
      </c>
      <c r="AK7" s="142">
        <v>4</v>
      </c>
      <c r="AL7" s="142">
        <v>1</v>
      </c>
      <c r="AM7" s="290">
        <v>-1E-4</v>
      </c>
      <c r="AN7" s="290">
        <v>-1E-4</v>
      </c>
      <c r="AO7" s="292">
        <v>-1E-4</v>
      </c>
      <c r="AP7" s="290">
        <v>-1E-4</v>
      </c>
      <c r="AQ7" s="292">
        <v>-1E-4</v>
      </c>
      <c r="AR7" s="290">
        <v>-1E-4</v>
      </c>
      <c r="AS7" s="292">
        <v>-1E-4</v>
      </c>
      <c r="AT7" s="290">
        <v>-1E-4</v>
      </c>
      <c r="AU7" s="292">
        <v>-1E-4</v>
      </c>
      <c r="AW7" s="293">
        <v>-1</v>
      </c>
      <c r="AX7" s="291">
        <v>-1</v>
      </c>
      <c r="BK7" s="290"/>
      <c r="BL7" s="290"/>
      <c r="BM7" s="292"/>
      <c r="BN7" s="290"/>
      <c r="BO7" s="292"/>
      <c r="BP7" s="290"/>
      <c r="BQ7" s="292"/>
      <c r="BR7" s="290"/>
      <c r="BS7" s="292"/>
      <c r="BU7" s="292">
        <v>-1</v>
      </c>
      <c r="BV7" s="291">
        <v>-1</v>
      </c>
      <c r="BX7" s="291">
        <v>-1</v>
      </c>
      <c r="CH7" s="291">
        <v>-1</v>
      </c>
      <c r="CI7" s="117">
        <v>0</v>
      </c>
      <c r="CJ7" s="81">
        <v>-1</v>
      </c>
      <c r="CK7" s="81">
        <v>0</v>
      </c>
      <c r="CL7" s="81">
        <v>-1</v>
      </c>
      <c r="CM7" s="81">
        <v>0</v>
      </c>
      <c r="CN7" s="117">
        <v>0</v>
      </c>
      <c r="CR7" s="291"/>
      <c r="DB7" s="291"/>
    </row>
    <row r="8" spans="1:121" x14ac:dyDescent="0.25">
      <c r="B8" s="291">
        <v>-1</v>
      </c>
      <c r="E8" s="185">
        <f t="shared" si="0"/>
        <v>0</v>
      </c>
      <c r="F8" s="142">
        <v>2</v>
      </c>
      <c r="G8" s="142">
        <v>2</v>
      </c>
      <c r="H8" s="142">
        <v>2</v>
      </c>
      <c r="I8" s="142">
        <v>3</v>
      </c>
      <c r="J8" s="142">
        <v>3</v>
      </c>
      <c r="K8" s="142">
        <v>3</v>
      </c>
      <c r="L8" s="142">
        <v>2</v>
      </c>
      <c r="M8" s="142">
        <v>3</v>
      </c>
      <c r="N8" s="142">
        <v>3</v>
      </c>
      <c r="O8" s="142">
        <v>4</v>
      </c>
      <c r="P8" s="142">
        <v>2</v>
      </c>
      <c r="Q8" s="290">
        <v>-1E-4</v>
      </c>
      <c r="R8" s="290">
        <v>-1E-4</v>
      </c>
      <c r="S8" s="292">
        <v>-1E-4</v>
      </c>
      <c r="T8" s="290">
        <v>-1E-4</v>
      </c>
      <c r="U8" s="292">
        <v>-1E-4</v>
      </c>
      <c r="V8" s="290">
        <v>-1E-4</v>
      </c>
      <c r="W8" s="292">
        <v>-1E-4</v>
      </c>
      <c r="X8" s="290">
        <v>-1E-4</v>
      </c>
      <c r="Y8" s="292">
        <v>-1E-4</v>
      </c>
      <c r="Z8" s="291">
        <v>-1E-4</v>
      </c>
      <c r="AB8" s="142">
        <v>2</v>
      </c>
      <c r="AC8" s="142">
        <v>2</v>
      </c>
      <c r="AD8" s="142">
        <v>3</v>
      </c>
      <c r="AE8" s="142">
        <v>3</v>
      </c>
      <c r="AF8" s="142">
        <v>3</v>
      </c>
      <c r="AG8" s="142">
        <v>2</v>
      </c>
      <c r="AH8" s="142">
        <v>3</v>
      </c>
      <c r="AI8" s="142">
        <v>3</v>
      </c>
      <c r="AJ8" s="142">
        <v>4</v>
      </c>
      <c r="AK8" s="142">
        <v>4</v>
      </c>
      <c r="AL8" s="142">
        <v>1</v>
      </c>
      <c r="AM8" s="290">
        <v>-1E-4</v>
      </c>
      <c r="AN8" s="290">
        <v>-1E-4</v>
      </c>
      <c r="AO8" s="292">
        <v>-1E-4</v>
      </c>
      <c r="AP8" s="290">
        <v>-1E-4</v>
      </c>
      <c r="AQ8" s="292">
        <v>-1E-4</v>
      </c>
      <c r="AR8" s="290">
        <v>-1E-4</v>
      </c>
      <c r="AS8" s="292">
        <v>-1E-4</v>
      </c>
      <c r="AT8" s="290">
        <v>-1E-4</v>
      </c>
      <c r="AU8" s="292">
        <v>-1E-4</v>
      </c>
      <c r="AW8" s="293">
        <v>-1</v>
      </c>
      <c r="AX8" s="291">
        <v>-1</v>
      </c>
      <c r="BK8" s="290"/>
      <c r="BL8" s="290"/>
      <c r="BM8" s="292"/>
      <c r="BN8" s="290"/>
      <c r="BO8" s="292"/>
      <c r="BP8" s="290"/>
      <c r="BQ8" s="292"/>
      <c r="BR8" s="290"/>
      <c r="BS8" s="292"/>
      <c r="BU8" s="292">
        <v>-1</v>
      </c>
      <c r="BV8" s="291">
        <v>-1</v>
      </c>
      <c r="BX8" s="291">
        <v>-1</v>
      </c>
      <c r="CH8" s="291">
        <v>-1</v>
      </c>
      <c r="CI8" s="117">
        <v>0</v>
      </c>
      <c r="CJ8" s="81">
        <v>-1</v>
      </c>
      <c r="CK8" s="81">
        <v>0</v>
      </c>
      <c r="CL8" s="81">
        <v>-1</v>
      </c>
      <c r="CM8" s="81">
        <v>0</v>
      </c>
      <c r="CN8" s="117">
        <v>0</v>
      </c>
      <c r="CR8" s="291"/>
      <c r="DB8" s="291"/>
    </row>
    <row r="9" spans="1:121" x14ac:dyDescent="0.25">
      <c r="B9" s="291"/>
      <c r="Q9" s="290"/>
      <c r="R9" s="290"/>
      <c r="S9" s="292"/>
      <c r="T9" s="290"/>
      <c r="U9" s="292"/>
      <c r="V9" s="290"/>
      <c r="W9" s="292"/>
      <c r="X9" s="290"/>
      <c r="Y9" s="292"/>
      <c r="Z9" s="291"/>
      <c r="AM9" s="290"/>
      <c r="AN9" s="290"/>
      <c r="AO9" s="292"/>
      <c r="AP9" s="290"/>
      <c r="AQ9" s="292"/>
      <c r="AR9" s="290"/>
      <c r="AS9" s="292"/>
      <c r="AT9" s="290"/>
      <c r="AU9" s="292"/>
      <c r="AW9" s="293"/>
      <c r="AX9" s="291"/>
      <c r="BK9" s="290"/>
      <c r="BL9" s="290"/>
      <c r="BM9" s="292"/>
      <c r="BN9" s="290"/>
      <c r="BO9" s="292"/>
      <c r="BP9" s="290"/>
      <c r="BQ9" s="292"/>
      <c r="BR9" s="290"/>
      <c r="BS9" s="292"/>
      <c r="BU9" s="292"/>
      <c r="BV9" s="291"/>
      <c r="BX9" s="291"/>
      <c r="CH9" s="291"/>
      <c r="CR9" s="291"/>
      <c r="DB9" s="291"/>
    </row>
    <row r="10" spans="1:121" s="310" customFormat="1" x14ac:dyDescent="0.25">
      <c r="A10" s="297"/>
      <c r="B10" s="298">
        <v>0</v>
      </c>
      <c r="C10" s="299"/>
      <c r="D10" s="299"/>
      <c r="E10" s="300">
        <f t="shared" si="0"/>
        <v>0</v>
      </c>
      <c r="F10" s="301">
        <v>0</v>
      </c>
      <c r="G10" s="301">
        <v>0</v>
      </c>
      <c r="H10" s="301">
        <v>0</v>
      </c>
      <c r="I10" s="301">
        <v>0</v>
      </c>
      <c r="J10" s="301">
        <v>0</v>
      </c>
      <c r="K10" s="301">
        <v>0</v>
      </c>
      <c r="L10" s="301">
        <v>0</v>
      </c>
      <c r="M10" s="301">
        <v>0</v>
      </c>
      <c r="N10" s="301">
        <v>0</v>
      </c>
      <c r="O10" s="301">
        <v>0</v>
      </c>
      <c r="P10" s="301">
        <v>0</v>
      </c>
      <c r="Q10" s="302">
        <v>0</v>
      </c>
      <c r="R10" s="302">
        <v>0</v>
      </c>
      <c r="S10" s="303">
        <v>0</v>
      </c>
      <c r="T10" s="302">
        <v>0</v>
      </c>
      <c r="U10" s="303">
        <v>0</v>
      </c>
      <c r="V10" s="302">
        <v>0</v>
      </c>
      <c r="W10" s="303">
        <v>0</v>
      </c>
      <c r="X10" s="302">
        <v>0</v>
      </c>
      <c r="Y10" s="303">
        <v>0</v>
      </c>
      <c r="Z10" s="298">
        <v>0</v>
      </c>
      <c r="AA10" s="304"/>
      <c r="AB10" s="301">
        <v>0</v>
      </c>
      <c r="AC10" s="301">
        <v>0</v>
      </c>
      <c r="AD10" s="301">
        <v>0</v>
      </c>
      <c r="AE10" s="301">
        <v>0</v>
      </c>
      <c r="AF10" s="301">
        <v>0</v>
      </c>
      <c r="AG10" s="301">
        <v>0</v>
      </c>
      <c r="AH10" s="301">
        <v>0</v>
      </c>
      <c r="AI10" s="301">
        <v>0</v>
      </c>
      <c r="AJ10" s="301">
        <v>0</v>
      </c>
      <c r="AK10" s="301">
        <v>0</v>
      </c>
      <c r="AL10" s="301">
        <v>0</v>
      </c>
      <c r="AM10" s="302">
        <v>0</v>
      </c>
      <c r="AN10" s="302">
        <v>0</v>
      </c>
      <c r="AO10" s="303">
        <v>0</v>
      </c>
      <c r="AP10" s="302">
        <v>0</v>
      </c>
      <c r="AQ10" s="303">
        <v>0</v>
      </c>
      <c r="AR10" s="302">
        <v>0</v>
      </c>
      <c r="AS10" s="303">
        <v>0</v>
      </c>
      <c r="AT10" s="302">
        <v>0</v>
      </c>
      <c r="AU10" s="303">
        <v>0</v>
      </c>
      <c r="AV10" s="304"/>
      <c r="AW10" s="305">
        <v>0</v>
      </c>
      <c r="AX10" s="298">
        <v>0</v>
      </c>
      <c r="AY10" s="306"/>
      <c r="AZ10" s="301"/>
      <c r="BA10" s="301"/>
      <c r="BB10" s="301"/>
      <c r="BC10" s="301"/>
      <c r="BD10" s="301"/>
      <c r="BE10" s="301"/>
      <c r="BF10" s="301"/>
      <c r="BG10" s="301"/>
      <c r="BH10" s="301"/>
      <c r="BI10" s="301"/>
      <c r="BJ10" s="301"/>
      <c r="BK10" s="302"/>
      <c r="BL10" s="302"/>
      <c r="BM10" s="303"/>
      <c r="BN10" s="302"/>
      <c r="BO10" s="303"/>
      <c r="BP10" s="302"/>
      <c r="BQ10" s="303"/>
      <c r="BR10" s="302"/>
      <c r="BS10" s="303"/>
      <c r="BT10" s="306"/>
      <c r="BU10" s="303">
        <v>0</v>
      </c>
      <c r="BV10" s="298">
        <v>0</v>
      </c>
      <c r="BW10" s="306"/>
      <c r="BX10" s="298">
        <v>0</v>
      </c>
      <c r="BY10" s="307"/>
      <c r="BZ10" s="308"/>
      <c r="CA10" s="308"/>
      <c r="CB10" s="308"/>
      <c r="CC10" s="308"/>
      <c r="CD10" s="309"/>
      <c r="CG10" s="307"/>
      <c r="CH10" s="298">
        <v>0</v>
      </c>
      <c r="CI10" s="309">
        <v>0</v>
      </c>
      <c r="CJ10" s="308">
        <v>0</v>
      </c>
      <c r="CK10" s="308">
        <v>0</v>
      </c>
      <c r="CL10" s="308">
        <v>0</v>
      </c>
      <c r="CM10" s="308">
        <v>0</v>
      </c>
      <c r="CN10" s="309">
        <v>0</v>
      </c>
      <c r="CQ10" s="307"/>
      <c r="CR10" s="298"/>
      <c r="CS10" s="309"/>
      <c r="CT10" s="308"/>
      <c r="CU10" s="308"/>
      <c r="CV10" s="308"/>
      <c r="CW10" s="308"/>
      <c r="CX10" s="309"/>
      <c r="DA10" s="307"/>
      <c r="DB10" s="298"/>
      <c r="DC10" s="306"/>
      <c r="DI10" s="311"/>
      <c r="DL10" s="307"/>
      <c r="DM10" s="312"/>
      <c r="DN10" s="312"/>
      <c r="DO10" s="307"/>
      <c r="DP10" s="313"/>
      <c r="DQ10" s="311"/>
    </row>
    <row r="11" spans="1:121" x14ac:dyDescent="0.25">
      <c r="A11" s="113" t="s">
        <v>156</v>
      </c>
      <c r="B11" s="291">
        <v>1</v>
      </c>
      <c r="C11" s="114" t="s">
        <v>204</v>
      </c>
      <c r="D11" s="114" t="s">
        <v>205</v>
      </c>
      <c r="E11" s="185">
        <f t="shared" si="0"/>
        <v>8</v>
      </c>
      <c r="F11" s="142">
        <v>3</v>
      </c>
      <c r="G11" s="142">
        <v>3</v>
      </c>
      <c r="H11" s="142">
        <v>2</v>
      </c>
      <c r="I11" s="142">
        <v>2</v>
      </c>
      <c r="J11" s="142">
        <v>2</v>
      </c>
      <c r="K11" s="142">
        <v>2</v>
      </c>
      <c r="L11" s="142">
        <v>3</v>
      </c>
      <c r="M11" s="142">
        <v>3</v>
      </c>
      <c r="N11" s="142">
        <v>3</v>
      </c>
      <c r="O11" s="142">
        <v>3</v>
      </c>
      <c r="P11" s="142">
        <v>1</v>
      </c>
      <c r="Q11" s="290">
        <v>9.6999999999999993</v>
      </c>
      <c r="R11" s="290">
        <v>9.6999999999999993</v>
      </c>
      <c r="S11" s="292">
        <v>9.6999999999999993</v>
      </c>
      <c r="T11" s="290">
        <v>-1E-4</v>
      </c>
      <c r="U11" s="292">
        <v>13.6</v>
      </c>
      <c r="V11" s="290">
        <v>-1E-4</v>
      </c>
      <c r="W11" s="292">
        <v>-1E-4</v>
      </c>
      <c r="X11" s="290">
        <v>-1E-4</v>
      </c>
      <c r="Y11" s="292">
        <v>23.3</v>
      </c>
      <c r="Z11" s="291">
        <v>1</v>
      </c>
      <c r="AB11" s="142">
        <v>3</v>
      </c>
      <c r="AC11" s="142">
        <v>2</v>
      </c>
      <c r="AD11" s="142">
        <v>2</v>
      </c>
      <c r="AE11" s="142">
        <v>2</v>
      </c>
      <c r="AF11" s="142">
        <v>2</v>
      </c>
      <c r="AG11" s="142">
        <v>2</v>
      </c>
      <c r="AH11" s="142">
        <v>3</v>
      </c>
      <c r="AI11" s="142">
        <v>3</v>
      </c>
      <c r="AJ11" s="142">
        <v>3</v>
      </c>
      <c r="AK11" s="142">
        <v>3</v>
      </c>
      <c r="AL11" s="142">
        <v>1</v>
      </c>
      <c r="AM11" s="290">
        <v>9.9</v>
      </c>
      <c r="AN11" s="290">
        <v>9.9</v>
      </c>
      <c r="AO11" s="292">
        <v>9.9</v>
      </c>
      <c r="AP11" s="290">
        <v>-1E-4</v>
      </c>
      <c r="AQ11" s="292">
        <v>14.1</v>
      </c>
      <c r="AR11" s="290">
        <v>-1E-4</v>
      </c>
      <c r="AS11" s="292">
        <v>-1E-4</v>
      </c>
      <c r="AT11" s="290">
        <v>-1E-4</v>
      </c>
      <c r="AU11" s="292">
        <v>24</v>
      </c>
      <c r="AV11" s="119"/>
      <c r="AW11" s="293">
        <v>47.3</v>
      </c>
      <c r="AX11" s="291">
        <v>1</v>
      </c>
      <c r="BK11" s="290"/>
      <c r="BL11" s="290"/>
      <c r="BM11" s="292"/>
      <c r="BN11" s="290"/>
      <c r="BO11" s="292"/>
      <c r="BP11" s="290"/>
      <c r="BQ11" s="292"/>
      <c r="BR11" s="290"/>
      <c r="BS11" s="292"/>
      <c r="BU11" s="292">
        <v>47.3</v>
      </c>
      <c r="BV11" s="291">
        <v>1</v>
      </c>
      <c r="BX11" s="291">
        <v>-1</v>
      </c>
      <c r="CH11" s="291">
        <v>-1</v>
      </c>
      <c r="CI11" s="117">
        <v>0</v>
      </c>
      <c r="CJ11" s="81">
        <v>-1</v>
      </c>
      <c r="CK11" s="81">
        <v>0</v>
      </c>
      <c r="CL11" s="81">
        <v>-1</v>
      </c>
      <c r="CM11" s="81">
        <v>0</v>
      </c>
      <c r="CN11" s="117">
        <v>0</v>
      </c>
      <c r="CR11" s="291"/>
      <c r="DB11" s="291"/>
      <c r="DH11" s="79" t="s">
        <v>205</v>
      </c>
      <c r="DJ11" s="79" t="s">
        <v>377</v>
      </c>
      <c r="DK11" s="79" t="s">
        <v>430</v>
      </c>
      <c r="DL11" s="83" t="s">
        <v>504</v>
      </c>
      <c r="DM11" s="84" t="s">
        <v>507</v>
      </c>
      <c r="DN11" s="84" t="s">
        <v>503</v>
      </c>
      <c r="DO11" s="83" t="s">
        <v>503</v>
      </c>
    </row>
    <row r="12" spans="1:121" x14ac:dyDescent="0.25">
      <c r="B12" s="291">
        <v>-1</v>
      </c>
      <c r="E12" s="185">
        <f t="shared" si="0"/>
        <v>0</v>
      </c>
      <c r="F12" s="142">
        <v>4</v>
      </c>
      <c r="G12" s="142">
        <v>2</v>
      </c>
      <c r="H12" s="142">
        <v>2</v>
      </c>
      <c r="I12" s="142">
        <v>2</v>
      </c>
      <c r="J12" s="142">
        <v>2</v>
      </c>
      <c r="K12" s="142">
        <v>3</v>
      </c>
      <c r="L12" s="142">
        <v>4</v>
      </c>
      <c r="M12" s="142">
        <v>4</v>
      </c>
      <c r="N12" s="142">
        <v>3</v>
      </c>
      <c r="O12" s="142">
        <v>4</v>
      </c>
      <c r="P12" s="142">
        <v>2</v>
      </c>
      <c r="Q12" s="290">
        <v>-1E-4</v>
      </c>
      <c r="R12" s="290">
        <v>-1E-4</v>
      </c>
      <c r="S12" s="292">
        <v>-1E-4</v>
      </c>
      <c r="T12" s="290">
        <v>-1E-4</v>
      </c>
      <c r="U12" s="292">
        <v>-1E-4</v>
      </c>
      <c r="V12" s="290">
        <v>-1E-4</v>
      </c>
      <c r="W12" s="292">
        <v>-1E-4</v>
      </c>
      <c r="X12" s="290">
        <v>-1E-4</v>
      </c>
      <c r="Y12" s="292">
        <v>-1E-4</v>
      </c>
      <c r="Z12" s="291">
        <v>-1E-4</v>
      </c>
      <c r="AB12" s="142">
        <v>3</v>
      </c>
      <c r="AC12" s="142">
        <v>2</v>
      </c>
      <c r="AD12" s="142">
        <v>2</v>
      </c>
      <c r="AE12" s="142">
        <v>2</v>
      </c>
      <c r="AF12" s="142">
        <v>3</v>
      </c>
      <c r="AG12" s="142">
        <v>3</v>
      </c>
      <c r="AH12" s="142">
        <v>4</v>
      </c>
      <c r="AI12" s="142">
        <v>3</v>
      </c>
      <c r="AJ12" s="142">
        <v>3</v>
      </c>
      <c r="AK12" s="142">
        <v>4</v>
      </c>
      <c r="AL12" s="142">
        <v>0</v>
      </c>
      <c r="AM12" s="290">
        <v>-1E-4</v>
      </c>
      <c r="AN12" s="290">
        <v>-1E-4</v>
      </c>
      <c r="AO12" s="292">
        <v>-1E-4</v>
      </c>
      <c r="AP12" s="290">
        <v>-1E-4</v>
      </c>
      <c r="AQ12" s="292">
        <v>-1E-4</v>
      </c>
      <c r="AR12" s="290">
        <v>-1E-4</v>
      </c>
      <c r="AS12" s="292">
        <v>-1E-4</v>
      </c>
      <c r="AT12" s="290">
        <v>-1E-4</v>
      </c>
      <c r="AU12" s="292">
        <v>-1E-4</v>
      </c>
      <c r="AV12" s="119"/>
      <c r="AW12" s="293">
        <v>-1</v>
      </c>
      <c r="AX12" s="291">
        <v>-1</v>
      </c>
      <c r="BK12" s="290"/>
      <c r="BL12" s="290"/>
      <c r="BM12" s="292"/>
      <c r="BN12" s="290"/>
      <c r="BO12" s="292"/>
      <c r="BP12" s="290"/>
      <c r="BQ12" s="292"/>
      <c r="BR12" s="290"/>
      <c r="BS12" s="292"/>
      <c r="BU12" s="292">
        <v>-1</v>
      </c>
      <c r="BV12" s="291">
        <v>-1</v>
      </c>
      <c r="BX12" s="291">
        <v>-1</v>
      </c>
      <c r="CH12" s="291">
        <v>-1</v>
      </c>
      <c r="CI12" s="117">
        <v>0</v>
      </c>
      <c r="CJ12" s="81">
        <v>-1</v>
      </c>
      <c r="CK12" s="81">
        <v>0</v>
      </c>
      <c r="CL12" s="81">
        <v>-1</v>
      </c>
      <c r="CM12" s="81">
        <v>0</v>
      </c>
      <c r="CN12" s="117">
        <v>0</v>
      </c>
      <c r="CR12" s="291"/>
      <c r="DB12" s="291"/>
    </row>
    <row r="13" spans="1:121" x14ac:dyDescent="0.25">
      <c r="B13" s="291">
        <v>-1</v>
      </c>
      <c r="E13" s="185">
        <f t="shared" si="0"/>
        <v>0</v>
      </c>
      <c r="F13" s="142">
        <v>3</v>
      </c>
      <c r="G13" s="142">
        <v>2</v>
      </c>
      <c r="H13" s="142">
        <v>2</v>
      </c>
      <c r="I13" s="142">
        <v>3</v>
      </c>
      <c r="J13" s="142">
        <v>3</v>
      </c>
      <c r="K13" s="142">
        <v>3</v>
      </c>
      <c r="L13" s="142">
        <v>3</v>
      </c>
      <c r="M13" s="142">
        <v>4</v>
      </c>
      <c r="N13" s="142">
        <v>3</v>
      </c>
      <c r="O13" s="142">
        <v>4</v>
      </c>
      <c r="P13" s="142">
        <v>2</v>
      </c>
      <c r="Q13" s="290">
        <v>-1E-4</v>
      </c>
      <c r="R13" s="290">
        <v>-1E-4</v>
      </c>
      <c r="S13" s="292">
        <v>-1E-4</v>
      </c>
      <c r="T13" s="290">
        <v>-1E-4</v>
      </c>
      <c r="U13" s="292">
        <v>-1E-4</v>
      </c>
      <c r="V13" s="290">
        <v>-1E-4</v>
      </c>
      <c r="W13" s="292">
        <v>-1E-4</v>
      </c>
      <c r="X13" s="290">
        <v>-1E-4</v>
      </c>
      <c r="Y13" s="292">
        <v>-1E-4</v>
      </c>
      <c r="Z13" s="291">
        <v>-1E-4</v>
      </c>
      <c r="AB13" s="142">
        <v>2</v>
      </c>
      <c r="AC13" s="142">
        <v>2</v>
      </c>
      <c r="AD13" s="142">
        <v>2</v>
      </c>
      <c r="AE13" s="142">
        <v>2</v>
      </c>
      <c r="AF13" s="142">
        <v>3</v>
      </c>
      <c r="AG13" s="142">
        <v>3</v>
      </c>
      <c r="AH13" s="142">
        <v>4</v>
      </c>
      <c r="AI13" s="142">
        <v>4</v>
      </c>
      <c r="AJ13" s="142">
        <v>4</v>
      </c>
      <c r="AK13" s="142">
        <v>4</v>
      </c>
      <c r="AL13" s="142">
        <v>0</v>
      </c>
      <c r="AM13" s="290">
        <v>-1E-4</v>
      </c>
      <c r="AN13" s="290">
        <v>-1E-4</v>
      </c>
      <c r="AO13" s="292">
        <v>-1E-4</v>
      </c>
      <c r="AP13" s="290">
        <v>-1E-4</v>
      </c>
      <c r="AQ13" s="292">
        <v>-1E-4</v>
      </c>
      <c r="AR13" s="290">
        <v>-1E-4</v>
      </c>
      <c r="AS13" s="292">
        <v>-1E-4</v>
      </c>
      <c r="AT13" s="290">
        <v>-1E-4</v>
      </c>
      <c r="AU13" s="292">
        <v>-1E-4</v>
      </c>
      <c r="AV13" s="119"/>
      <c r="AW13" s="293">
        <v>-1</v>
      </c>
      <c r="AX13" s="291">
        <v>-1</v>
      </c>
      <c r="BK13" s="290"/>
      <c r="BL13" s="290"/>
      <c r="BM13" s="292"/>
      <c r="BN13" s="290"/>
      <c r="BO13" s="292"/>
      <c r="BP13" s="290"/>
      <c r="BQ13" s="292"/>
      <c r="BR13" s="290"/>
      <c r="BS13" s="292"/>
      <c r="BU13" s="292">
        <v>-1</v>
      </c>
      <c r="BV13" s="291">
        <v>-1</v>
      </c>
      <c r="BX13" s="291">
        <v>-1</v>
      </c>
      <c r="CH13" s="291">
        <v>-1</v>
      </c>
      <c r="CI13" s="117">
        <v>0</v>
      </c>
      <c r="CJ13" s="81">
        <v>-1</v>
      </c>
      <c r="CK13" s="81">
        <v>0</v>
      </c>
      <c r="CL13" s="81">
        <v>-1</v>
      </c>
      <c r="CM13" s="81">
        <v>0</v>
      </c>
      <c r="CN13" s="117">
        <v>0</v>
      </c>
      <c r="CR13" s="291"/>
      <c r="DB13" s="291"/>
    </row>
    <row r="14" spans="1:121" x14ac:dyDescent="0.25">
      <c r="B14" s="291">
        <v>-1</v>
      </c>
      <c r="E14" s="185">
        <f t="shared" si="0"/>
        <v>0</v>
      </c>
      <c r="F14" s="142">
        <v>3</v>
      </c>
      <c r="G14" s="142">
        <v>3</v>
      </c>
      <c r="H14" s="142">
        <v>3</v>
      </c>
      <c r="I14" s="142">
        <v>2</v>
      </c>
      <c r="J14" s="142">
        <v>2</v>
      </c>
      <c r="K14" s="142">
        <v>2</v>
      </c>
      <c r="L14" s="142">
        <v>3</v>
      </c>
      <c r="M14" s="142">
        <v>4</v>
      </c>
      <c r="N14" s="142">
        <v>4</v>
      </c>
      <c r="O14" s="142">
        <v>4</v>
      </c>
      <c r="P14" s="142">
        <v>2</v>
      </c>
      <c r="Q14" s="290">
        <v>-1E-4</v>
      </c>
      <c r="R14" s="290">
        <v>-1E-4</v>
      </c>
      <c r="S14" s="292">
        <v>-1E-4</v>
      </c>
      <c r="T14" s="290">
        <v>-1E-4</v>
      </c>
      <c r="U14" s="292">
        <v>-1E-4</v>
      </c>
      <c r="V14" s="290">
        <v>-1E-4</v>
      </c>
      <c r="W14" s="292">
        <v>-1E-4</v>
      </c>
      <c r="X14" s="290">
        <v>-1E-4</v>
      </c>
      <c r="Y14" s="292">
        <v>-1E-4</v>
      </c>
      <c r="Z14" s="291">
        <v>-1E-4</v>
      </c>
      <c r="AB14" s="142">
        <v>3</v>
      </c>
      <c r="AC14" s="142">
        <v>2</v>
      </c>
      <c r="AD14" s="142">
        <v>3</v>
      </c>
      <c r="AE14" s="142">
        <v>3</v>
      </c>
      <c r="AF14" s="142">
        <v>3</v>
      </c>
      <c r="AG14" s="142">
        <v>3</v>
      </c>
      <c r="AH14" s="142">
        <v>3</v>
      </c>
      <c r="AI14" s="142">
        <v>4</v>
      </c>
      <c r="AJ14" s="142">
        <v>4</v>
      </c>
      <c r="AK14" s="142">
        <v>4</v>
      </c>
      <c r="AL14" s="142">
        <v>0</v>
      </c>
      <c r="AM14" s="290">
        <v>-1E-4</v>
      </c>
      <c r="AN14" s="290">
        <v>-1E-4</v>
      </c>
      <c r="AO14" s="292">
        <v>-1E-4</v>
      </c>
      <c r="AP14" s="290">
        <v>-1E-4</v>
      </c>
      <c r="AQ14" s="292">
        <v>-1E-4</v>
      </c>
      <c r="AR14" s="290">
        <v>-1E-4</v>
      </c>
      <c r="AS14" s="292">
        <v>-1E-4</v>
      </c>
      <c r="AT14" s="290">
        <v>-1E-4</v>
      </c>
      <c r="AU14" s="292">
        <v>-1E-4</v>
      </c>
      <c r="AV14" s="119"/>
      <c r="AW14" s="293">
        <v>-1</v>
      </c>
      <c r="AX14" s="291">
        <v>-1</v>
      </c>
      <c r="BK14" s="290"/>
      <c r="BL14" s="290"/>
      <c r="BM14" s="292"/>
      <c r="BN14" s="290"/>
      <c r="BO14" s="292"/>
      <c r="BP14" s="290"/>
      <c r="BQ14" s="292"/>
      <c r="BR14" s="290"/>
      <c r="BS14" s="292"/>
      <c r="BU14" s="292">
        <v>-1</v>
      </c>
      <c r="BV14" s="291">
        <v>-1</v>
      </c>
      <c r="BX14" s="291">
        <v>-1</v>
      </c>
      <c r="CH14" s="291">
        <v>-1</v>
      </c>
      <c r="CI14" s="117">
        <v>0</v>
      </c>
      <c r="CJ14" s="81">
        <v>-1</v>
      </c>
      <c r="CK14" s="81">
        <v>0</v>
      </c>
      <c r="CL14" s="81">
        <v>-1</v>
      </c>
      <c r="CM14" s="81">
        <v>0</v>
      </c>
      <c r="CN14" s="117">
        <v>0</v>
      </c>
      <c r="CR14" s="291"/>
      <c r="DB14" s="291"/>
    </row>
    <row r="15" spans="1:121" x14ac:dyDescent="0.25">
      <c r="B15" s="291"/>
      <c r="Q15" s="290"/>
      <c r="R15" s="290"/>
      <c r="S15" s="292"/>
      <c r="T15" s="290"/>
      <c r="U15" s="292"/>
      <c r="V15" s="290"/>
      <c r="W15" s="292"/>
      <c r="X15" s="290"/>
      <c r="Y15" s="292"/>
      <c r="Z15" s="291"/>
      <c r="AM15" s="290"/>
      <c r="AN15" s="290"/>
      <c r="AO15" s="292"/>
      <c r="AP15" s="290"/>
      <c r="AQ15" s="292"/>
      <c r="AR15" s="290"/>
      <c r="AS15" s="292"/>
      <c r="AT15" s="290"/>
      <c r="AU15" s="292"/>
      <c r="AV15" s="119"/>
      <c r="AW15" s="293"/>
      <c r="AX15" s="291"/>
      <c r="BK15" s="290"/>
      <c r="BL15" s="290"/>
      <c r="BM15" s="292"/>
      <c r="BN15" s="290"/>
      <c r="BO15" s="292"/>
      <c r="BP15" s="290"/>
      <c r="BQ15" s="292"/>
      <c r="BR15" s="290"/>
      <c r="BS15" s="292"/>
      <c r="BU15" s="292"/>
      <c r="BV15" s="291"/>
      <c r="BX15" s="291"/>
      <c r="CH15" s="291"/>
      <c r="CR15" s="291"/>
      <c r="DB15" s="291"/>
    </row>
    <row r="16" spans="1:121" s="310" customFormat="1" x14ac:dyDescent="0.25">
      <c r="A16" s="297"/>
      <c r="B16" s="298">
        <v>0</v>
      </c>
      <c r="C16" s="299"/>
      <c r="D16" s="299"/>
      <c r="E16" s="300">
        <f t="shared" si="0"/>
        <v>0</v>
      </c>
      <c r="F16" s="301">
        <v>0</v>
      </c>
      <c r="G16" s="301">
        <v>0</v>
      </c>
      <c r="H16" s="301">
        <v>0</v>
      </c>
      <c r="I16" s="301">
        <v>0</v>
      </c>
      <c r="J16" s="301">
        <v>0</v>
      </c>
      <c r="K16" s="301">
        <v>0</v>
      </c>
      <c r="L16" s="301">
        <v>0</v>
      </c>
      <c r="M16" s="301">
        <v>0</v>
      </c>
      <c r="N16" s="301">
        <v>0</v>
      </c>
      <c r="O16" s="301">
        <v>0</v>
      </c>
      <c r="P16" s="301">
        <v>0</v>
      </c>
      <c r="Q16" s="302">
        <v>0</v>
      </c>
      <c r="R16" s="302">
        <v>0</v>
      </c>
      <c r="S16" s="303">
        <v>0</v>
      </c>
      <c r="T16" s="302">
        <v>0</v>
      </c>
      <c r="U16" s="303">
        <v>0</v>
      </c>
      <c r="V16" s="302">
        <v>0</v>
      </c>
      <c r="W16" s="303">
        <v>0</v>
      </c>
      <c r="X16" s="302">
        <v>0</v>
      </c>
      <c r="Y16" s="303">
        <v>0</v>
      </c>
      <c r="Z16" s="298">
        <v>0</v>
      </c>
      <c r="AA16" s="304"/>
      <c r="AB16" s="301">
        <v>0</v>
      </c>
      <c r="AC16" s="301">
        <v>0</v>
      </c>
      <c r="AD16" s="301">
        <v>0</v>
      </c>
      <c r="AE16" s="301">
        <v>0</v>
      </c>
      <c r="AF16" s="301">
        <v>0</v>
      </c>
      <c r="AG16" s="301">
        <v>0</v>
      </c>
      <c r="AH16" s="301">
        <v>0</v>
      </c>
      <c r="AI16" s="301">
        <v>0</v>
      </c>
      <c r="AJ16" s="301">
        <v>0</v>
      </c>
      <c r="AK16" s="301">
        <v>0</v>
      </c>
      <c r="AL16" s="301">
        <v>0</v>
      </c>
      <c r="AM16" s="302">
        <v>0</v>
      </c>
      <c r="AN16" s="302">
        <v>0</v>
      </c>
      <c r="AO16" s="303">
        <v>0</v>
      </c>
      <c r="AP16" s="302">
        <v>0</v>
      </c>
      <c r="AQ16" s="303">
        <v>0</v>
      </c>
      <c r="AR16" s="302">
        <v>0</v>
      </c>
      <c r="AS16" s="303">
        <v>0</v>
      </c>
      <c r="AT16" s="302">
        <v>0</v>
      </c>
      <c r="AU16" s="303">
        <v>0</v>
      </c>
      <c r="AV16" s="314"/>
      <c r="AW16" s="305">
        <v>0</v>
      </c>
      <c r="AX16" s="298">
        <v>0</v>
      </c>
      <c r="AY16" s="306"/>
      <c r="AZ16" s="301"/>
      <c r="BA16" s="301"/>
      <c r="BB16" s="301"/>
      <c r="BC16" s="301"/>
      <c r="BD16" s="301"/>
      <c r="BE16" s="301"/>
      <c r="BF16" s="301"/>
      <c r="BG16" s="301"/>
      <c r="BH16" s="301"/>
      <c r="BI16" s="301"/>
      <c r="BJ16" s="301"/>
      <c r="BK16" s="302"/>
      <c r="BL16" s="302"/>
      <c r="BM16" s="303"/>
      <c r="BN16" s="302"/>
      <c r="BO16" s="303"/>
      <c r="BP16" s="302"/>
      <c r="BQ16" s="303"/>
      <c r="BR16" s="302"/>
      <c r="BS16" s="303"/>
      <c r="BT16" s="306"/>
      <c r="BU16" s="303">
        <v>0</v>
      </c>
      <c r="BV16" s="298">
        <v>0</v>
      </c>
      <c r="BW16" s="306"/>
      <c r="BX16" s="298">
        <v>0</v>
      </c>
      <c r="BY16" s="307"/>
      <c r="BZ16" s="308"/>
      <c r="CA16" s="308"/>
      <c r="CB16" s="308"/>
      <c r="CC16" s="308"/>
      <c r="CD16" s="309"/>
      <c r="CG16" s="307"/>
      <c r="CH16" s="298">
        <v>0</v>
      </c>
      <c r="CI16" s="309">
        <v>0</v>
      </c>
      <c r="CJ16" s="308">
        <v>0</v>
      </c>
      <c r="CK16" s="308">
        <v>0</v>
      </c>
      <c r="CL16" s="308">
        <v>0</v>
      </c>
      <c r="CM16" s="308">
        <v>0</v>
      </c>
      <c r="CN16" s="309">
        <v>0</v>
      </c>
      <c r="CQ16" s="307"/>
      <c r="CR16" s="298"/>
      <c r="CS16" s="309"/>
      <c r="CT16" s="308"/>
      <c r="CU16" s="308"/>
      <c r="CV16" s="308"/>
      <c r="CW16" s="308"/>
      <c r="CX16" s="309"/>
      <c r="DA16" s="307"/>
      <c r="DB16" s="298"/>
      <c r="DC16" s="306"/>
      <c r="DI16" s="311"/>
      <c r="DL16" s="307"/>
      <c r="DM16" s="312"/>
      <c r="DN16" s="312"/>
      <c r="DO16" s="307"/>
      <c r="DP16" s="313"/>
      <c r="DQ16" s="311"/>
    </row>
    <row r="17" spans="1:121" x14ac:dyDescent="0.25">
      <c r="A17" s="113" t="s">
        <v>157</v>
      </c>
      <c r="B17" s="291">
        <v>1</v>
      </c>
      <c r="C17" s="114" t="s">
        <v>206</v>
      </c>
      <c r="D17" s="114" t="s">
        <v>203</v>
      </c>
      <c r="E17" s="185">
        <f t="shared" si="0"/>
        <v>8</v>
      </c>
      <c r="F17" s="142">
        <v>3</v>
      </c>
      <c r="G17" s="142">
        <v>3</v>
      </c>
      <c r="H17" s="142">
        <v>4</v>
      </c>
      <c r="I17" s="142">
        <v>3</v>
      </c>
      <c r="J17" s="142">
        <v>3</v>
      </c>
      <c r="K17" s="142">
        <v>3</v>
      </c>
      <c r="L17" s="142">
        <v>3</v>
      </c>
      <c r="M17" s="142">
        <v>4</v>
      </c>
      <c r="N17" s="142">
        <v>3</v>
      </c>
      <c r="O17" s="142">
        <v>3</v>
      </c>
      <c r="P17" s="142">
        <v>0</v>
      </c>
      <c r="Q17" s="290">
        <v>9.4</v>
      </c>
      <c r="R17" s="290">
        <v>9.4</v>
      </c>
      <c r="S17" s="292">
        <v>9.4</v>
      </c>
      <c r="T17" s="290">
        <v>-1E-4</v>
      </c>
      <c r="U17" s="292">
        <v>13.2</v>
      </c>
      <c r="V17" s="290">
        <v>-1E-4</v>
      </c>
      <c r="W17" s="292">
        <v>-1E-4</v>
      </c>
      <c r="X17" s="290">
        <v>-1E-4</v>
      </c>
      <c r="Y17" s="292">
        <v>22.6</v>
      </c>
      <c r="Z17" s="291">
        <v>1</v>
      </c>
      <c r="AB17" s="142">
        <v>3</v>
      </c>
      <c r="AC17" s="142">
        <v>3</v>
      </c>
      <c r="AD17" s="142">
        <v>4</v>
      </c>
      <c r="AE17" s="142">
        <v>4</v>
      </c>
      <c r="AF17" s="142">
        <v>3</v>
      </c>
      <c r="AG17" s="142">
        <v>3</v>
      </c>
      <c r="AH17" s="142">
        <v>3</v>
      </c>
      <c r="AI17" s="142">
        <v>3</v>
      </c>
      <c r="AJ17" s="142">
        <v>3</v>
      </c>
      <c r="AK17" s="142">
        <v>3</v>
      </c>
      <c r="AL17" s="142">
        <v>0</v>
      </c>
      <c r="AM17" s="290">
        <v>9.6</v>
      </c>
      <c r="AN17" s="290">
        <v>9.6</v>
      </c>
      <c r="AO17" s="292">
        <v>9.6</v>
      </c>
      <c r="AP17" s="290">
        <v>4.4000000000000004</v>
      </c>
      <c r="AQ17" s="292">
        <v>13.4</v>
      </c>
      <c r="AR17" s="290">
        <v>-1E-4</v>
      </c>
      <c r="AS17" s="292">
        <v>-1E-4</v>
      </c>
      <c r="AT17" s="290">
        <v>-1E-4</v>
      </c>
      <c r="AU17" s="292">
        <v>27.4</v>
      </c>
      <c r="AV17" s="119"/>
      <c r="AW17" s="293">
        <v>50</v>
      </c>
      <c r="AX17" s="291">
        <v>1</v>
      </c>
      <c r="BK17" s="290"/>
      <c r="BL17" s="290"/>
      <c r="BM17" s="292"/>
      <c r="BN17" s="290"/>
      <c r="BO17" s="292"/>
      <c r="BP17" s="290"/>
      <c r="BQ17" s="292"/>
      <c r="BR17" s="290"/>
      <c r="BS17" s="292"/>
      <c r="BU17" s="292">
        <v>50</v>
      </c>
      <c r="BV17" s="291">
        <v>1</v>
      </c>
      <c r="BX17" s="291">
        <v>-1</v>
      </c>
      <c r="CH17" s="291">
        <v>-1</v>
      </c>
      <c r="CI17" s="117">
        <v>0</v>
      </c>
      <c r="CJ17" s="81">
        <v>-1</v>
      </c>
      <c r="CK17" s="81">
        <v>0</v>
      </c>
      <c r="CL17" s="81">
        <v>-1</v>
      </c>
      <c r="CM17" s="81">
        <v>0</v>
      </c>
      <c r="CN17" s="117">
        <v>0</v>
      </c>
      <c r="CR17" s="291"/>
      <c r="DB17" s="291"/>
      <c r="DH17" s="79" t="s">
        <v>203</v>
      </c>
      <c r="DJ17" s="79" t="s">
        <v>378</v>
      </c>
      <c r="DK17" s="79" t="s">
        <v>431</v>
      </c>
      <c r="DL17" s="83" t="s">
        <v>504</v>
      </c>
      <c r="DM17" s="84" t="s">
        <v>507</v>
      </c>
      <c r="DN17" s="84" t="s">
        <v>503</v>
      </c>
      <c r="DO17" s="83" t="s">
        <v>503</v>
      </c>
    </row>
    <row r="18" spans="1:121" x14ac:dyDescent="0.25">
      <c r="B18" s="291">
        <v>-1</v>
      </c>
      <c r="E18" s="185">
        <f t="shared" si="0"/>
        <v>0</v>
      </c>
      <c r="F18" s="142">
        <v>4</v>
      </c>
      <c r="G18" s="142">
        <v>4</v>
      </c>
      <c r="H18" s="142">
        <v>4</v>
      </c>
      <c r="I18" s="142">
        <v>3</v>
      </c>
      <c r="J18" s="142">
        <v>3</v>
      </c>
      <c r="K18" s="142">
        <v>3</v>
      </c>
      <c r="L18" s="142">
        <v>4</v>
      </c>
      <c r="M18" s="142">
        <v>3</v>
      </c>
      <c r="N18" s="142">
        <v>3</v>
      </c>
      <c r="O18" s="142">
        <v>4</v>
      </c>
      <c r="P18" s="142">
        <v>0</v>
      </c>
      <c r="Q18" s="290">
        <v>-1E-4</v>
      </c>
      <c r="R18" s="290">
        <v>-1E-4</v>
      </c>
      <c r="S18" s="292">
        <v>-1E-4</v>
      </c>
      <c r="T18" s="290">
        <v>-1E-4</v>
      </c>
      <c r="U18" s="292">
        <v>-1E-4</v>
      </c>
      <c r="V18" s="290">
        <v>-1E-4</v>
      </c>
      <c r="W18" s="292">
        <v>-1E-4</v>
      </c>
      <c r="X18" s="290">
        <v>-1E-4</v>
      </c>
      <c r="Y18" s="292">
        <v>-1E-4</v>
      </c>
      <c r="Z18" s="291">
        <v>-1E-4</v>
      </c>
      <c r="AB18" s="142">
        <v>3</v>
      </c>
      <c r="AC18" s="142">
        <v>4</v>
      </c>
      <c r="AD18" s="142">
        <v>4</v>
      </c>
      <c r="AE18" s="142">
        <v>3</v>
      </c>
      <c r="AF18" s="142">
        <v>4</v>
      </c>
      <c r="AG18" s="142">
        <v>3</v>
      </c>
      <c r="AH18" s="142">
        <v>4</v>
      </c>
      <c r="AI18" s="142">
        <v>3</v>
      </c>
      <c r="AJ18" s="142">
        <v>3</v>
      </c>
      <c r="AK18" s="142">
        <v>3</v>
      </c>
      <c r="AL18" s="142">
        <v>0</v>
      </c>
      <c r="AM18" s="290">
        <v>-1E-4</v>
      </c>
      <c r="AN18" s="290">
        <v>-1E-4</v>
      </c>
      <c r="AO18" s="292">
        <v>-1E-4</v>
      </c>
      <c r="AP18" s="290">
        <v>-1E-4</v>
      </c>
      <c r="AQ18" s="292">
        <v>-1E-4</v>
      </c>
      <c r="AR18" s="290">
        <v>-1E-4</v>
      </c>
      <c r="AS18" s="292">
        <v>-1E-4</v>
      </c>
      <c r="AT18" s="290">
        <v>-1E-4</v>
      </c>
      <c r="AU18" s="292">
        <v>-1E-4</v>
      </c>
      <c r="AW18" s="293">
        <v>-1</v>
      </c>
      <c r="AX18" s="291">
        <v>-1</v>
      </c>
      <c r="BK18" s="290"/>
      <c r="BL18" s="290"/>
      <c r="BM18" s="292"/>
      <c r="BN18" s="290"/>
      <c r="BO18" s="292"/>
      <c r="BP18" s="290"/>
      <c r="BQ18" s="292"/>
      <c r="BR18" s="290"/>
      <c r="BS18" s="292"/>
      <c r="BU18" s="292">
        <v>-1</v>
      </c>
      <c r="BV18" s="291">
        <v>-1</v>
      </c>
      <c r="BX18" s="291">
        <v>-1</v>
      </c>
      <c r="CH18" s="291">
        <v>-1</v>
      </c>
      <c r="CI18" s="117">
        <v>0</v>
      </c>
      <c r="CJ18" s="81">
        <v>-1</v>
      </c>
      <c r="CK18" s="81">
        <v>0</v>
      </c>
      <c r="CL18" s="81">
        <v>-1</v>
      </c>
      <c r="CM18" s="81">
        <v>0</v>
      </c>
      <c r="CN18" s="117">
        <v>0</v>
      </c>
      <c r="CR18" s="291"/>
      <c r="DB18" s="291"/>
    </row>
    <row r="19" spans="1:121" x14ac:dyDescent="0.25">
      <c r="B19" s="291">
        <v>-1</v>
      </c>
      <c r="E19" s="185">
        <f t="shared" si="0"/>
        <v>0</v>
      </c>
      <c r="F19" s="142">
        <v>3</v>
      </c>
      <c r="G19" s="142">
        <v>4</v>
      </c>
      <c r="H19" s="142">
        <v>4</v>
      </c>
      <c r="I19" s="142">
        <v>4</v>
      </c>
      <c r="J19" s="142">
        <v>4</v>
      </c>
      <c r="K19" s="142">
        <v>4</v>
      </c>
      <c r="L19" s="142">
        <v>4</v>
      </c>
      <c r="M19" s="142">
        <v>4</v>
      </c>
      <c r="N19" s="142">
        <v>4</v>
      </c>
      <c r="O19" s="142">
        <v>3</v>
      </c>
      <c r="P19" s="142">
        <v>0</v>
      </c>
      <c r="Q19" s="290">
        <v>-1E-4</v>
      </c>
      <c r="R19" s="290">
        <v>-1E-4</v>
      </c>
      <c r="S19" s="292">
        <v>-1E-4</v>
      </c>
      <c r="T19" s="290">
        <v>-1E-4</v>
      </c>
      <c r="U19" s="292">
        <v>-1E-4</v>
      </c>
      <c r="V19" s="290">
        <v>-1E-4</v>
      </c>
      <c r="W19" s="292">
        <v>-1E-4</v>
      </c>
      <c r="X19" s="290">
        <v>-1E-4</v>
      </c>
      <c r="Y19" s="292">
        <v>-1E-4</v>
      </c>
      <c r="Z19" s="291">
        <v>-1E-4</v>
      </c>
      <c r="AB19" s="142">
        <v>3</v>
      </c>
      <c r="AC19" s="142">
        <v>3</v>
      </c>
      <c r="AD19" s="142">
        <v>4</v>
      </c>
      <c r="AE19" s="142">
        <v>4</v>
      </c>
      <c r="AF19" s="142">
        <v>4</v>
      </c>
      <c r="AG19" s="142">
        <v>4</v>
      </c>
      <c r="AH19" s="142">
        <v>4</v>
      </c>
      <c r="AI19" s="142">
        <v>3</v>
      </c>
      <c r="AJ19" s="142">
        <v>3</v>
      </c>
      <c r="AK19" s="142">
        <v>4</v>
      </c>
      <c r="AL19" s="142">
        <v>0</v>
      </c>
      <c r="AM19" s="290">
        <v>-1E-4</v>
      </c>
      <c r="AN19" s="290">
        <v>-1E-4</v>
      </c>
      <c r="AO19" s="292">
        <v>-1E-4</v>
      </c>
      <c r="AP19" s="290">
        <v>-1E-4</v>
      </c>
      <c r="AQ19" s="292">
        <v>-1E-4</v>
      </c>
      <c r="AR19" s="290">
        <v>-1E-4</v>
      </c>
      <c r="AS19" s="292">
        <v>-1E-4</v>
      </c>
      <c r="AT19" s="290">
        <v>-1E-4</v>
      </c>
      <c r="AU19" s="292">
        <v>-1E-4</v>
      </c>
      <c r="AW19" s="293">
        <v>-1</v>
      </c>
      <c r="AX19" s="291">
        <v>-1</v>
      </c>
      <c r="BK19" s="290"/>
      <c r="BL19" s="290"/>
      <c r="BM19" s="292"/>
      <c r="BN19" s="290"/>
      <c r="BO19" s="292"/>
      <c r="BP19" s="290"/>
      <c r="BQ19" s="292"/>
      <c r="BR19" s="290"/>
      <c r="BS19" s="292"/>
      <c r="BU19" s="292">
        <v>-1</v>
      </c>
      <c r="BV19" s="291">
        <v>-1</v>
      </c>
      <c r="BX19" s="291">
        <v>-1</v>
      </c>
      <c r="CH19" s="291">
        <v>-1</v>
      </c>
      <c r="CI19" s="117">
        <v>0</v>
      </c>
      <c r="CJ19" s="81">
        <v>-1</v>
      </c>
      <c r="CK19" s="81">
        <v>0</v>
      </c>
      <c r="CL19" s="81">
        <v>-1</v>
      </c>
      <c r="CM19" s="81">
        <v>0</v>
      </c>
      <c r="CN19" s="117">
        <v>0</v>
      </c>
      <c r="CR19" s="291"/>
      <c r="DB19" s="291"/>
    </row>
    <row r="20" spans="1:121" x14ac:dyDescent="0.25">
      <c r="B20" s="291">
        <v>-1</v>
      </c>
      <c r="E20" s="185">
        <f t="shared" si="0"/>
        <v>0</v>
      </c>
      <c r="F20" s="142">
        <v>2</v>
      </c>
      <c r="G20" s="142">
        <v>4</v>
      </c>
      <c r="H20" s="142">
        <v>4</v>
      </c>
      <c r="I20" s="142">
        <v>3</v>
      </c>
      <c r="J20" s="142">
        <v>3</v>
      </c>
      <c r="K20" s="142">
        <v>4</v>
      </c>
      <c r="L20" s="142">
        <v>3</v>
      </c>
      <c r="M20" s="142">
        <v>3</v>
      </c>
      <c r="N20" s="142">
        <v>4</v>
      </c>
      <c r="O20" s="142">
        <v>3</v>
      </c>
      <c r="P20" s="142">
        <v>0</v>
      </c>
      <c r="Q20" s="290">
        <v>-1E-4</v>
      </c>
      <c r="R20" s="290">
        <v>-1E-4</v>
      </c>
      <c r="S20" s="292">
        <v>-1E-4</v>
      </c>
      <c r="T20" s="290">
        <v>-1E-4</v>
      </c>
      <c r="U20" s="292">
        <v>-1E-4</v>
      </c>
      <c r="V20" s="290">
        <v>-1E-4</v>
      </c>
      <c r="W20" s="292">
        <v>-1E-4</v>
      </c>
      <c r="X20" s="290">
        <v>-1E-4</v>
      </c>
      <c r="Y20" s="292">
        <v>-1E-4</v>
      </c>
      <c r="Z20" s="291">
        <v>-1E-4</v>
      </c>
      <c r="AB20" s="142">
        <v>3</v>
      </c>
      <c r="AC20" s="142">
        <v>4</v>
      </c>
      <c r="AD20" s="142">
        <v>4</v>
      </c>
      <c r="AE20" s="142">
        <v>3</v>
      </c>
      <c r="AF20" s="142">
        <v>3</v>
      </c>
      <c r="AG20" s="142">
        <v>3</v>
      </c>
      <c r="AH20" s="142">
        <v>3</v>
      </c>
      <c r="AI20" s="142">
        <v>3</v>
      </c>
      <c r="AJ20" s="142">
        <v>3</v>
      </c>
      <c r="AK20" s="142">
        <v>3</v>
      </c>
      <c r="AL20" s="142">
        <v>0</v>
      </c>
      <c r="AM20" s="290">
        <v>-1E-4</v>
      </c>
      <c r="AN20" s="290">
        <v>-1E-4</v>
      </c>
      <c r="AO20" s="292">
        <v>-1E-4</v>
      </c>
      <c r="AP20" s="290">
        <v>-1E-4</v>
      </c>
      <c r="AQ20" s="292">
        <v>-1E-4</v>
      </c>
      <c r="AR20" s="290">
        <v>-1E-4</v>
      </c>
      <c r="AS20" s="292">
        <v>-1E-4</v>
      </c>
      <c r="AT20" s="290">
        <v>-1E-4</v>
      </c>
      <c r="AU20" s="292">
        <v>-1E-4</v>
      </c>
      <c r="AW20" s="293">
        <v>-1</v>
      </c>
      <c r="AX20" s="291">
        <v>-1</v>
      </c>
      <c r="BK20" s="290"/>
      <c r="BL20" s="290"/>
      <c r="BM20" s="292"/>
      <c r="BN20" s="290"/>
      <c r="BO20" s="292"/>
      <c r="BP20" s="290"/>
      <c r="BQ20" s="292"/>
      <c r="BR20" s="290"/>
      <c r="BS20" s="292"/>
      <c r="BU20" s="292">
        <v>-1</v>
      </c>
      <c r="BV20" s="291">
        <v>-1</v>
      </c>
      <c r="BX20" s="291">
        <v>-1</v>
      </c>
      <c r="CH20" s="291">
        <v>-1</v>
      </c>
      <c r="CI20" s="117">
        <v>0</v>
      </c>
      <c r="CJ20" s="81">
        <v>-1</v>
      </c>
      <c r="CK20" s="81">
        <v>0</v>
      </c>
      <c r="CL20" s="81">
        <v>-1</v>
      </c>
      <c r="CM20" s="81">
        <v>0</v>
      </c>
      <c r="CN20" s="117">
        <v>0</v>
      </c>
      <c r="CR20" s="291"/>
      <c r="DB20" s="291"/>
    </row>
    <row r="21" spans="1:121" x14ac:dyDescent="0.25">
      <c r="B21" s="291"/>
      <c r="Q21" s="290"/>
      <c r="R21" s="290"/>
      <c r="S21" s="292"/>
      <c r="T21" s="290"/>
      <c r="U21" s="292"/>
      <c r="V21" s="290"/>
      <c r="W21" s="292"/>
      <c r="X21" s="290"/>
      <c r="Y21" s="292"/>
      <c r="Z21" s="291"/>
      <c r="AM21" s="290"/>
      <c r="AN21" s="290"/>
      <c r="AO21" s="292"/>
      <c r="AP21" s="290"/>
      <c r="AQ21" s="292"/>
      <c r="AR21" s="290"/>
      <c r="AS21" s="292"/>
      <c r="AT21" s="290"/>
      <c r="AU21" s="292"/>
      <c r="AW21" s="293"/>
      <c r="AX21" s="291"/>
      <c r="BK21" s="290"/>
      <c r="BL21" s="290"/>
      <c r="BM21" s="292"/>
      <c r="BN21" s="290"/>
      <c r="BO21" s="292"/>
      <c r="BP21" s="290"/>
      <c r="BQ21" s="292"/>
      <c r="BR21" s="290"/>
      <c r="BS21" s="292"/>
      <c r="BU21" s="292"/>
      <c r="BV21" s="291"/>
      <c r="BX21" s="291"/>
      <c r="CH21" s="291"/>
      <c r="CR21" s="291"/>
      <c r="DB21" s="291"/>
    </row>
    <row r="22" spans="1:121" s="310" customFormat="1" x14ac:dyDescent="0.25">
      <c r="A22" s="297"/>
      <c r="B22" s="298">
        <v>0</v>
      </c>
      <c r="C22" s="299"/>
      <c r="D22" s="299"/>
      <c r="E22" s="300">
        <f t="shared" si="0"/>
        <v>0</v>
      </c>
      <c r="F22" s="301">
        <v>0</v>
      </c>
      <c r="G22" s="301">
        <v>0</v>
      </c>
      <c r="H22" s="301">
        <v>0</v>
      </c>
      <c r="I22" s="301">
        <v>0</v>
      </c>
      <c r="J22" s="301">
        <v>0</v>
      </c>
      <c r="K22" s="301">
        <v>0</v>
      </c>
      <c r="L22" s="301">
        <v>0</v>
      </c>
      <c r="M22" s="301">
        <v>0</v>
      </c>
      <c r="N22" s="301">
        <v>0</v>
      </c>
      <c r="O22" s="301">
        <v>0</v>
      </c>
      <c r="P22" s="301">
        <v>0</v>
      </c>
      <c r="Q22" s="302">
        <v>0</v>
      </c>
      <c r="R22" s="302">
        <v>0</v>
      </c>
      <c r="S22" s="303">
        <v>0</v>
      </c>
      <c r="T22" s="302">
        <v>0</v>
      </c>
      <c r="U22" s="303">
        <v>0</v>
      </c>
      <c r="V22" s="302">
        <v>0</v>
      </c>
      <c r="W22" s="303">
        <v>0</v>
      </c>
      <c r="X22" s="302">
        <v>0</v>
      </c>
      <c r="Y22" s="303">
        <v>0</v>
      </c>
      <c r="Z22" s="298">
        <v>0</v>
      </c>
      <c r="AA22" s="304"/>
      <c r="AB22" s="301">
        <v>0</v>
      </c>
      <c r="AC22" s="301">
        <v>0</v>
      </c>
      <c r="AD22" s="301">
        <v>0</v>
      </c>
      <c r="AE22" s="301">
        <v>0</v>
      </c>
      <c r="AF22" s="301">
        <v>0</v>
      </c>
      <c r="AG22" s="301">
        <v>0</v>
      </c>
      <c r="AH22" s="301">
        <v>0</v>
      </c>
      <c r="AI22" s="301">
        <v>0</v>
      </c>
      <c r="AJ22" s="301">
        <v>0</v>
      </c>
      <c r="AK22" s="301">
        <v>0</v>
      </c>
      <c r="AL22" s="301">
        <v>0</v>
      </c>
      <c r="AM22" s="302">
        <v>0</v>
      </c>
      <c r="AN22" s="302">
        <v>0</v>
      </c>
      <c r="AO22" s="303">
        <v>0</v>
      </c>
      <c r="AP22" s="302">
        <v>0</v>
      </c>
      <c r="AQ22" s="303">
        <v>0</v>
      </c>
      <c r="AR22" s="302">
        <v>0</v>
      </c>
      <c r="AS22" s="303">
        <v>0</v>
      </c>
      <c r="AT22" s="302">
        <v>0</v>
      </c>
      <c r="AU22" s="303">
        <v>0</v>
      </c>
      <c r="AV22" s="304"/>
      <c r="AW22" s="305">
        <v>0</v>
      </c>
      <c r="AX22" s="298">
        <v>0</v>
      </c>
      <c r="AY22" s="306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2"/>
      <c r="BL22" s="302"/>
      <c r="BM22" s="303"/>
      <c r="BN22" s="302"/>
      <c r="BO22" s="303"/>
      <c r="BP22" s="302"/>
      <c r="BQ22" s="303"/>
      <c r="BR22" s="302"/>
      <c r="BS22" s="303"/>
      <c r="BT22" s="306"/>
      <c r="BU22" s="303">
        <v>0</v>
      </c>
      <c r="BV22" s="298">
        <v>0</v>
      </c>
      <c r="BW22" s="306"/>
      <c r="BX22" s="298">
        <v>0</v>
      </c>
      <c r="BY22" s="307"/>
      <c r="BZ22" s="308"/>
      <c r="CA22" s="308"/>
      <c r="CB22" s="308"/>
      <c r="CC22" s="308"/>
      <c r="CD22" s="309"/>
      <c r="CG22" s="307"/>
      <c r="CH22" s="298">
        <v>0</v>
      </c>
      <c r="CI22" s="309">
        <v>0</v>
      </c>
      <c r="CJ22" s="308">
        <v>0</v>
      </c>
      <c r="CK22" s="308">
        <v>0</v>
      </c>
      <c r="CL22" s="308">
        <v>0</v>
      </c>
      <c r="CM22" s="308">
        <v>0</v>
      </c>
      <c r="CN22" s="309">
        <v>0</v>
      </c>
      <c r="CQ22" s="307"/>
      <c r="CR22" s="298"/>
      <c r="CS22" s="309"/>
      <c r="CT22" s="308"/>
      <c r="CU22" s="308"/>
      <c r="CV22" s="308"/>
      <c r="CW22" s="308"/>
      <c r="CX22" s="309"/>
      <c r="DA22" s="307"/>
      <c r="DB22" s="298"/>
      <c r="DC22" s="306"/>
      <c r="DI22" s="311"/>
      <c r="DL22" s="307"/>
      <c r="DM22" s="312"/>
      <c r="DN22" s="312"/>
      <c r="DO22" s="307"/>
      <c r="DP22" s="313"/>
      <c r="DQ22" s="311"/>
    </row>
    <row r="23" spans="1:121" x14ac:dyDescent="0.25">
      <c r="A23" s="113" t="s">
        <v>158</v>
      </c>
      <c r="B23" s="291">
        <v>1</v>
      </c>
      <c r="C23" s="114" t="s">
        <v>207</v>
      </c>
      <c r="D23" s="114" t="s">
        <v>208</v>
      </c>
      <c r="E23" s="185">
        <f t="shared" si="0"/>
        <v>8</v>
      </c>
      <c r="F23" s="142">
        <v>3</v>
      </c>
      <c r="G23" s="142">
        <v>2</v>
      </c>
      <c r="H23" s="142">
        <v>2</v>
      </c>
      <c r="I23" s="142">
        <v>2</v>
      </c>
      <c r="J23" s="142">
        <v>2</v>
      </c>
      <c r="K23" s="142">
        <v>2</v>
      </c>
      <c r="L23" s="142">
        <v>3</v>
      </c>
      <c r="M23" s="142">
        <v>3</v>
      </c>
      <c r="N23" s="142">
        <v>3</v>
      </c>
      <c r="O23" s="142">
        <v>3</v>
      </c>
      <c r="P23" s="142">
        <v>1</v>
      </c>
      <c r="Q23" s="290">
        <v>9.6999999999999993</v>
      </c>
      <c r="R23" s="290">
        <v>9.6999999999999993</v>
      </c>
      <c r="S23" s="292">
        <v>9.6999999999999993</v>
      </c>
      <c r="T23" s="290">
        <v>-1E-4</v>
      </c>
      <c r="U23" s="292">
        <v>14.1</v>
      </c>
      <c r="V23" s="290">
        <v>-1E-4</v>
      </c>
      <c r="W23" s="292">
        <v>-1E-4</v>
      </c>
      <c r="X23" s="290">
        <v>-1E-4</v>
      </c>
      <c r="Y23" s="292">
        <v>23.8</v>
      </c>
      <c r="Z23" s="291">
        <v>1</v>
      </c>
      <c r="AB23" s="142">
        <v>3</v>
      </c>
      <c r="AC23" s="142">
        <v>3</v>
      </c>
      <c r="AD23" s="142">
        <v>2</v>
      </c>
      <c r="AE23" s="142">
        <v>2</v>
      </c>
      <c r="AF23" s="142">
        <v>2</v>
      </c>
      <c r="AG23" s="142">
        <v>2</v>
      </c>
      <c r="AH23" s="142">
        <v>4</v>
      </c>
      <c r="AI23" s="142">
        <v>3</v>
      </c>
      <c r="AJ23" s="142">
        <v>3</v>
      </c>
      <c r="AK23" s="142">
        <v>3</v>
      </c>
      <c r="AL23" s="142">
        <v>0</v>
      </c>
      <c r="AM23" s="290">
        <v>10</v>
      </c>
      <c r="AN23" s="290">
        <v>10</v>
      </c>
      <c r="AO23" s="292">
        <v>10</v>
      </c>
      <c r="AP23" s="290">
        <v>2</v>
      </c>
      <c r="AQ23" s="292">
        <v>13.9</v>
      </c>
      <c r="AR23" s="290">
        <v>-1E-4</v>
      </c>
      <c r="AS23" s="292">
        <v>-1E-4</v>
      </c>
      <c r="AT23" s="290">
        <v>-1E-4</v>
      </c>
      <c r="AU23" s="292">
        <v>25.9</v>
      </c>
      <c r="AW23" s="293">
        <v>49.7</v>
      </c>
      <c r="AX23" s="291">
        <v>1</v>
      </c>
      <c r="BK23" s="290"/>
      <c r="BL23" s="290"/>
      <c r="BM23" s="292"/>
      <c r="BN23" s="290"/>
      <c r="BO23" s="292"/>
      <c r="BP23" s="290"/>
      <c r="BQ23" s="292"/>
      <c r="BR23" s="290"/>
      <c r="BS23" s="292"/>
      <c r="BU23" s="292">
        <v>49.7</v>
      </c>
      <c r="BV23" s="291">
        <v>1</v>
      </c>
      <c r="BX23" s="291">
        <v>-1</v>
      </c>
      <c r="CH23" s="291">
        <v>-1</v>
      </c>
      <c r="CI23" s="117">
        <v>0</v>
      </c>
      <c r="CJ23" s="81">
        <v>-1</v>
      </c>
      <c r="CK23" s="81">
        <v>0</v>
      </c>
      <c r="CL23" s="81">
        <v>-1</v>
      </c>
      <c r="CM23" s="81">
        <v>0</v>
      </c>
      <c r="CN23" s="117">
        <v>0</v>
      </c>
      <c r="CR23" s="291"/>
      <c r="DB23" s="291"/>
      <c r="DH23" s="79" t="s">
        <v>208</v>
      </c>
      <c r="DJ23" s="79" t="s">
        <v>379</v>
      </c>
      <c r="DK23" s="79" t="s">
        <v>432</v>
      </c>
      <c r="DL23" s="83" t="s">
        <v>504</v>
      </c>
      <c r="DM23" s="84" t="s">
        <v>507</v>
      </c>
      <c r="DN23" s="84" t="s">
        <v>503</v>
      </c>
      <c r="DO23" s="83" t="s">
        <v>503</v>
      </c>
    </row>
    <row r="24" spans="1:121" x14ac:dyDescent="0.25">
      <c r="B24" s="291">
        <v>-1</v>
      </c>
      <c r="E24" s="185">
        <f t="shared" si="0"/>
        <v>0</v>
      </c>
      <c r="F24" s="142">
        <v>3</v>
      </c>
      <c r="G24" s="142">
        <v>3</v>
      </c>
      <c r="H24" s="142">
        <v>3</v>
      </c>
      <c r="I24" s="142">
        <v>3</v>
      </c>
      <c r="J24" s="142">
        <v>2</v>
      </c>
      <c r="K24" s="142">
        <v>3</v>
      </c>
      <c r="L24" s="142">
        <v>3</v>
      </c>
      <c r="M24" s="142">
        <v>4</v>
      </c>
      <c r="N24" s="142">
        <v>3</v>
      </c>
      <c r="O24" s="142">
        <v>3</v>
      </c>
      <c r="P24" s="142">
        <v>0</v>
      </c>
      <c r="Q24" s="290">
        <v>-1E-4</v>
      </c>
      <c r="R24" s="290">
        <v>-1E-4</v>
      </c>
      <c r="S24" s="292">
        <v>-1E-4</v>
      </c>
      <c r="T24" s="290">
        <v>-1E-4</v>
      </c>
      <c r="U24" s="292">
        <v>-1E-4</v>
      </c>
      <c r="V24" s="290">
        <v>-1E-4</v>
      </c>
      <c r="W24" s="292">
        <v>-1E-4</v>
      </c>
      <c r="X24" s="290">
        <v>-1E-4</v>
      </c>
      <c r="Y24" s="292">
        <v>-1E-4</v>
      </c>
      <c r="Z24" s="291">
        <v>-1E-4</v>
      </c>
      <c r="AB24" s="142">
        <v>4</v>
      </c>
      <c r="AC24" s="142">
        <v>3</v>
      </c>
      <c r="AD24" s="142">
        <v>3</v>
      </c>
      <c r="AE24" s="142">
        <v>2</v>
      </c>
      <c r="AF24" s="142">
        <v>3</v>
      </c>
      <c r="AG24" s="142">
        <v>3</v>
      </c>
      <c r="AH24" s="142">
        <v>4</v>
      </c>
      <c r="AI24" s="142">
        <v>4</v>
      </c>
      <c r="AJ24" s="142">
        <v>4</v>
      </c>
      <c r="AK24" s="142">
        <v>3</v>
      </c>
      <c r="AL24" s="142">
        <v>0</v>
      </c>
      <c r="AM24" s="290">
        <v>-1E-4</v>
      </c>
      <c r="AN24" s="290">
        <v>-1E-4</v>
      </c>
      <c r="AO24" s="292">
        <v>-1E-4</v>
      </c>
      <c r="AP24" s="290">
        <v>-1E-4</v>
      </c>
      <c r="AQ24" s="292">
        <v>-1E-4</v>
      </c>
      <c r="AR24" s="290">
        <v>-1E-4</v>
      </c>
      <c r="AS24" s="292">
        <v>-1E-4</v>
      </c>
      <c r="AT24" s="290">
        <v>-1E-4</v>
      </c>
      <c r="AU24" s="292">
        <v>-1E-4</v>
      </c>
      <c r="AW24" s="293">
        <v>-1</v>
      </c>
      <c r="AX24" s="291">
        <v>-1</v>
      </c>
      <c r="BK24" s="290"/>
      <c r="BL24" s="290"/>
      <c r="BM24" s="292"/>
      <c r="BN24" s="290"/>
      <c r="BO24" s="292"/>
      <c r="BP24" s="290"/>
      <c r="BQ24" s="292"/>
      <c r="BR24" s="290"/>
      <c r="BS24" s="292"/>
      <c r="BU24" s="292">
        <v>-1</v>
      </c>
      <c r="BV24" s="291">
        <v>-1</v>
      </c>
      <c r="BX24" s="291">
        <v>-1</v>
      </c>
      <c r="CH24" s="291">
        <v>-1</v>
      </c>
      <c r="CI24" s="117">
        <v>0</v>
      </c>
      <c r="CJ24" s="81">
        <v>-1</v>
      </c>
      <c r="CK24" s="81">
        <v>0</v>
      </c>
      <c r="CL24" s="81">
        <v>-1</v>
      </c>
      <c r="CM24" s="81">
        <v>0</v>
      </c>
      <c r="CN24" s="117">
        <v>0</v>
      </c>
      <c r="CR24" s="291"/>
      <c r="DB24" s="291"/>
    </row>
    <row r="25" spans="1:121" x14ac:dyDescent="0.25">
      <c r="B25" s="291">
        <v>-1</v>
      </c>
      <c r="E25" s="185">
        <f t="shared" si="0"/>
        <v>0</v>
      </c>
      <c r="F25" s="142">
        <v>3</v>
      </c>
      <c r="G25" s="142">
        <v>2</v>
      </c>
      <c r="H25" s="142">
        <v>2</v>
      </c>
      <c r="I25" s="142">
        <v>2</v>
      </c>
      <c r="J25" s="142">
        <v>2</v>
      </c>
      <c r="K25" s="142">
        <v>3</v>
      </c>
      <c r="L25" s="142">
        <v>4</v>
      </c>
      <c r="M25" s="142">
        <v>4</v>
      </c>
      <c r="N25" s="142">
        <v>4</v>
      </c>
      <c r="O25" s="142">
        <v>4</v>
      </c>
      <c r="P25" s="142">
        <v>0</v>
      </c>
      <c r="Q25" s="290">
        <v>-1E-4</v>
      </c>
      <c r="R25" s="290">
        <v>-1E-4</v>
      </c>
      <c r="S25" s="292">
        <v>-1E-4</v>
      </c>
      <c r="T25" s="290">
        <v>-1E-4</v>
      </c>
      <c r="U25" s="292">
        <v>-1E-4</v>
      </c>
      <c r="V25" s="290">
        <v>-1E-4</v>
      </c>
      <c r="W25" s="292">
        <v>-1E-4</v>
      </c>
      <c r="X25" s="290">
        <v>-1E-4</v>
      </c>
      <c r="Y25" s="292">
        <v>-1E-4</v>
      </c>
      <c r="Z25" s="291">
        <v>-1E-4</v>
      </c>
      <c r="AB25" s="142">
        <v>4</v>
      </c>
      <c r="AC25" s="142">
        <v>3</v>
      </c>
      <c r="AD25" s="142">
        <v>2</v>
      </c>
      <c r="AE25" s="142">
        <v>2</v>
      </c>
      <c r="AF25" s="142">
        <v>2</v>
      </c>
      <c r="AG25" s="142">
        <v>3</v>
      </c>
      <c r="AH25" s="142">
        <v>4</v>
      </c>
      <c r="AI25" s="142">
        <v>4</v>
      </c>
      <c r="AJ25" s="142">
        <v>4</v>
      </c>
      <c r="AK25" s="142">
        <v>3</v>
      </c>
      <c r="AL25" s="142">
        <v>0</v>
      </c>
      <c r="AM25" s="290">
        <v>-1E-4</v>
      </c>
      <c r="AN25" s="290">
        <v>-1E-4</v>
      </c>
      <c r="AO25" s="292">
        <v>-1E-4</v>
      </c>
      <c r="AP25" s="290">
        <v>-1E-4</v>
      </c>
      <c r="AQ25" s="292">
        <v>-1E-4</v>
      </c>
      <c r="AR25" s="290">
        <v>-1E-4</v>
      </c>
      <c r="AS25" s="292">
        <v>-1E-4</v>
      </c>
      <c r="AT25" s="290">
        <v>-1E-4</v>
      </c>
      <c r="AU25" s="292">
        <v>-1E-4</v>
      </c>
      <c r="AW25" s="293">
        <v>-1</v>
      </c>
      <c r="AX25" s="291">
        <v>-1</v>
      </c>
      <c r="BK25" s="290"/>
      <c r="BL25" s="290"/>
      <c r="BM25" s="292"/>
      <c r="BN25" s="290"/>
      <c r="BO25" s="292"/>
      <c r="BP25" s="290"/>
      <c r="BQ25" s="292"/>
      <c r="BR25" s="290"/>
      <c r="BS25" s="292"/>
      <c r="BU25" s="292">
        <v>-1</v>
      </c>
      <c r="BV25" s="291">
        <v>-1</v>
      </c>
      <c r="BX25" s="291">
        <v>-1</v>
      </c>
      <c r="CH25" s="291">
        <v>-1</v>
      </c>
      <c r="CI25" s="117">
        <v>0</v>
      </c>
      <c r="CJ25" s="81">
        <v>-1</v>
      </c>
      <c r="CK25" s="81">
        <v>0</v>
      </c>
      <c r="CL25" s="81">
        <v>-1</v>
      </c>
      <c r="CM25" s="81">
        <v>0</v>
      </c>
      <c r="CN25" s="117">
        <v>0</v>
      </c>
      <c r="CR25" s="291"/>
      <c r="DB25" s="291"/>
    </row>
    <row r="26" spans="1:121" x14ac:dyDescent="0.25">
      <c r="B26" s="291">
        <v>-1</v>
      </c>
      <c r="E26" s="185">
        <f t="shared" si="0"/>
        <v>0</v>
      </c>
      <c r="F26" s="142">
        <v>3</v>
      </c>
      <c r="G26" s="142">
        <v>2</v>
      </c>
      <c r="H26" s="142">
        <v>3</v>
      </c>
      <c r="I26" s="142">
        <v>3</v>
      </c>
      <c r="J26" s="142">
        <v>3</v>
      </c>
      <c r="K26" s="142">
        <v>2</v>
      </c>
      <c r="L26" s="142">
        <v>3</v>
      </c>
      <c r="M26" s="142">
        <v>4</v>
      </c>
      <c r="N26" s="142">
        <v>3</v>
      </c>
      <c r="O26" s="142">
        <v>3</v>
      </c>
      <c r="P26" s="142">
        <v>0</v>
      </c>
      <c r="Q26" s="290">
        <v>-1E-4</v>
      </c>
      <c r="R26" s="290">
        <v>-1E-4</v>
      </c>
      <c r="S26" s="292">
        <v>-1E-4</v>
      </c>
      <c r="T26" s="290">
        <v>-1E-4</v>
      </c>
      <c r="U26" s="292">
        <v>-1E-4</v>
      </c>
      <c r="V26" s="290">
        <v>-1E-4</v>
      </c>
      <c r="W26" s="292">
        <v>-1E-4</v>
      </c>
      <c r="X26" s="290">
        <v>-1E-4</v>
      </c>
      <c r="Y26" s="292">
        <v>-1E-4</v>
      </c>
      <c r="Z26" s="291">
        <v>-1E-4</v>
      </c>
      <c r="AB26" s="142">
        <v>3</v>
      </c>
      <c r="AC26" s="142">
        <v>2</v>
      </c>
      <c r="AD26" s="142">
        <v>3</v>
      </c>
      <c r="AE26" s="142">
        <v>3</v>
      </c>
      <c r="AF26" s="142">
        <v>3</v>
      </c>
      <c r="AG26" s="142">
        <v>3</v>
      </c>
      <c r="AH26" s="142">
        <v>3</v>
      </c>
      <c r="AI26" s="142">
        <v>4</v>
      </c>
      <c r="AJ26" s="142">
        <v>3</v>
      </c>
      <c r="AK26" s="142">
        <v>3</v>
      </c>
      <c r="AL26" s="142">
        <v>0</v>
      </c>
      <c r="AM26" s="290">
        <v>-1E-4</v>
      </c>
      <c r="AN26" s="290">
        <v>-1E-4</v>
      </c>
      <c r="AO26" s="292">
        <v>-1E-4</v>
      </c>
      <c r="AP26" s="290">
        <v>-1E-4</v>
      </c>
      <c r="AQ26" s="292">
        <v>-1E-4</v>
      </c>
      <c r="AR26" s="290">
        <v>-1E-4</v>
      </c>
      <c r="AS26" s="292">
        <v>-1E-4</v>
      </c>
      <c r="AT26" s="290">
        <v>-1E-4</v>
      </c>
      <c r="AU26" s="292">
        <v>-1E-4</v>
      </c>
      <c r="AW26" s="293">
        <v>-1</v>
      </c>
      <c r="AX26" s="291">
        <v>-1</v>
      </c>
      <c r="BK26" s="290"/>
      <c r="BL26" s="290"/>
      <c r="BM26" s="292"/>
      <c r="BN26" s="290"/>
      <c r="BO26" s="292"/>
      <c r="BP26" s="290"/>
      <c r="BQ26" s="292"/>
      <c r="BR26" s="290"/>
      <c r="BS26" s="292"/>
      <c r="BU26" s="292">
        <v>-1</v>
      </c>
      <c r="BV26" s="291">
        <v>-1</v>
      </c>
      <c r="BX26" s="291">
        <v>-1</v>
      </c>
      <c r="CH26" s="291">
        <v>-1</v>
      </c>
      <c r="CI26" s="117">
        <v>0</v>
      </c>
      <c r="CJ26" s="81">
        <v>-1</v>
      </c>
      <c r="CK26" s="81">
        <v>0</v>
      </c>
      <c r="CL26" s="81">
        <v>-1</v>
      </c>
      <c r="CM26" s="81">
        <v>0</v>
      </c>
      <c r="CN26" s="117">
        <v>0</v>
      </c>
      <c r="CR26" s="291"/>
      <c r="DB26" s="291"/>
    </row>
    <row r="27" spans="1:121" x14ac:dyDescent="0.25">
      <c r="B27" s="291"/>
      <c r="Q27" s="290"/>
      <c r="R27" s="290"/>
      <c r="S27" s="292"/>
      <c r="T27" s="290"/>
      <c r="U27" s="292"/>
      <c r="V27" s="290"/>
      <c r="W27" s="292"/>
      <c r="X27" s="290"/>
      <c r="Y27" s="292"/>
      <c r="Z27" s="291"/>
      <c r="AM27" s="290"/>
      <c r="AN27" s="290"/>
      <c r="AO27" s="292"/>
      <c r="AP27" s="290"/>
      <c r="AQ27" s="292"/>
      <c r="AR27" s="290"/>
      <c r="AS27" s="292"/>
      <c r="AT27" s="290"/>
      <c r="AU27" s="292"/>
      <c r="AW27" s="293"/>
      <c r="AX27" s="291"/>
      <c r="BK27" s="290"/>
      <c r="BL27" s="290"/>
      <c r="BM27" s="292"/>
      <c r="BN27" s="290"/>
      <c r="BO27" s="292"/>
      <c r="BP27" s="290"/>
      <c r="BQ27" s="292"/>
      <c r="BR27" s="290"/>
      <c r="BS27" s="292"/>
      <c r="BU27" s="292"/>
      <c r="BV27" s="291"/>
      <c r="BX27" s="291"/>
      <c r="CH27" s="291"/>
      <c r="CR27" s="291"/>
      <c r="DB27" s="291"/>
    </row>
    <row r="28" spans="1:121" s="310" customFormat="1" x14ac:dyDescent="0.25">
      <c r="A28" s="297"/>
      <c r="B28" s="298">
        <v>0</v>
      </c>
      <c r="C28" s="299"/>
      <c r="D28" s="299"/>
      <c r="E28" s="300">
        <f t="shared" si="0"/>
        <v>0</v>
      </c>
      <c r="F28" s="301">
        <v>0</v>
      </c>
      <c r="G28" s="301">
        <v>0</v>
      </c>
      <c r="H28" s="301">
        <v>0</v>
      </c>
      <c r="I28" s="301">
        <v>0</v>
      </c>
      <c r="J28" s="301">
        <v>0</v>
      </c>
      <c r="K28" s="301">
        <v>0</v>
      </c>
      <c r="L28" s="301">
        <v>0</v>
      </c>
      <c r="M28" s="301">
        <v>0</v>
      </c>
      <c r="N28" s="301">
        <v>0</v>
      </c>
      <c r="O28" s="301">
        <v>0</v>
      </c>
      <c r="P28" s="301">
        <v>0</v>
      </c>
      <c r="Q28" s="302">
        <v>0</v>
      </c>
      <c r="R28" s="302">
        <v>0</v>
      </c>
      <c r="S28" s="303">
        <v>0</v>
      </c>
      <c r="T28" s="302">
        <v>0</v>
      </c>
      <c r="U28" s="303">
        <v>0</v>
      </c>
      <c r="V28" s="302">
        <v>0</v>
      </c>
      <c r="W28" s="303">
        <v>0</v>
      </c>
      <c r="X28" s="302">
        <v>0</v>
      </c>
      <c r="Y28" s="303">
        <v>0</v>
      </c>
      <c r="Z28" s="298">
        <v>0</v>
      </c>
      <c r="AA28" s="304"/>
      <c r="AB28" s="301">
        <v>0</v>
      </c>
      <c r="AC28" s="301">
        <v>0</v>
      </c>
      <c r="AD28" s="301">
        <v>0</v>
      </c>
      <c r="AE28" s="301">
        <v>0</v>
      </c>
      <c r="AF28" s="301">
        <v>0</v>
      </c>
      <c r="AG28" s="301">
        <v>0</v>
      </c>
      <c r="AH28" s="301">
        <v>0</v>
      </c>
      <c r="AI28" s="301">
        <v>0</v>
      </c>
      <c r="AJ28" s="301">
        <v>0</v>
      </c>
      <c r="AK28" s="301">
        <v>0</v>
      </c>
      <c r="AL28" s="301">
        <v>0</v>
      </c>
      <c r="AM28" s="302">
        <v>0</v>
      </c>
      <c r="AN28" s="302">
        <v>0</v>
      </c>
      <c r="AO28" s="303">
        <v>0</v>
      </c>
      <c r="AP28" s="302">
        <v>0</v>
      </c>
      <c r="AQ28" s="303">
        <v>0</v>
      </c>
      <c r="AR28" s="302">
        <v>0</v>
      </c>
      <c r="AS28" s="303">
        <v>0</v>
      </c>
      <c r="AT28" s="302">
        <v>0</v>
      </c>
      <c r="AU28" s="303">
        <v>0</v>
      </c>
      <c r="AV28" s="304"/>
      <c r="AW28" s="305">
        <v>0</v>
      </c>
      <c r="AX28" s="298">
        <v>0</v>
      </c>
      <c r="AY28" s="306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301"/>
      <c r="BK28" s="302"/>
      <c r="BL28" s="302"/>
      <c r="BM28" s="303"/>
      <c r="BN28" s="302"/>
      <c r="BO28" s="303"/>
      <c r="BP28" s="302"/>
      <c r="BQ28" s="303"/>
      <c r="BR28" s="302"/>
      <c r="BS28" s="303"/>
      <c r="BT28" s="306"/>
      <c r="BU28" s="303">
        <v>0</v>
      </c>
      <c r="BV28" s="298">
        <v>0</v>
      </c>
      <c r="BW28" s="306"/>
      <c r="BX28" s="298">
        <v>0</v>
      </c>
      <c r="BY28" s="307"/>
      <c r="BZ28" s="308"/>
      <c r="CA28" s="308"/>
      <c r="CB28" s="308"/>
      <c r="CC28" s="308"/>
      <c r="CD28" s="309"/>
      <c r="CG28" s="307"/>
      <c r="CH28" s="298">
        <v>0</v>
      </c>
      <c r="CI28" s="309">
        <v>0</v>
      </c>
      <c r="CJ28" s="308">
        <v>0</v>
      </c>
      <c r="CK28" s="308">
        <v>0</v>
      </c>
      <c r="CL28" s="308">
        <v>0</v>
      </c>
      <c r="CM28" s="308">
        <v>0</v>
      </c>
      <c r="CN28" s="309">
        <v>0</v>
      </c>
      <c r="CQ28" s="307"/>
      <c r="CR28" s="298"/>
      <c r="CS28" s="309"/>
      <c r="CT28" s="308"/>
      <c r="CU28" s="308"/>
      <c r="CV28" s="308"/>
      <c r="CW28" s="308"/>
      <c r="CX28" s="309"/>
      <c r="DA28" s="307"/>
      <c r="DB28" s="298"/>
      <c r="DC28" s="306"/>
      <c r="DI28" s="311"/>
      <c r="DL28" s="307"/>
      <c r="DM28" s="312"/>
      <c r="DN28" s="312"/>
      <c r="DO28" s="307"/>
      <c r="DP28" s="313"/>
      <c r="DQ28" s="311"/>
    </row>
    <row r="29" spans="1:121" x14ac:dyDescent="0.25">
      <c r="A29" s="113" t="s">
        <v>159</v>
      </c>
      <c r="B29" s="291">
        <v>1</v>
      </c>
      <c r="C29" s="114" t="s">
        <v>209</v>
      </c>
      <c r="D29" s="114" t="s">
        <v>210</v>
      </c>
      <c r="E29" s="185">
        <f t="shared" si="0"/>
        <v>8</v>
      </c>
      <c r="F29" s="142">
        <v>3</v>
      </c>
      <c r="G29" s="142">
        <v>3</v>
      </c>
      <c r="H29" s="142">
        <v>2</v>
      </c>
      <c r="I29" s="142">
        <v>2</v>
      </c>
      <c r="J29" s="142">
        <v>2</v>
      </c>
      <c r="K29" s="142">
        <v>3</v>
      </c>
      <c r="L29" s="142">
        <v>3</v>
      </c>
      <c r="M29" s="142">
        <v>3</v>
      </c>
      <c r="N29" s="142">
        <v>3</v>
      </c>
      <c r="O29" s="142">
        <v>3</v>
      </c>
      <c r="P29" s="142">
        <v>1</v>
      </c>
      <c r="Q29" s="290">
        <v>9.6999999999999993</v>
      </c>
      <c r="R29" s="290">
        <v>9.6999999999999993</v>
      </c>
      <c r="S29" s="292">
        <v>9.6999999999999993</v>
      </c>
      <c r="T29" s="290">
        <v>-1E-4</v>
      </c>
      <c r="U29" s="292">
        <v>13.7</v>
      </c>
      <c r="V29" s="290">
        <v>-1E-4</v>
      </c>
      <c r="W29" s="292">
        <v>-1E-4</v>
      </c>
      <c r="X29" s="290">
        <v>-1E-4</v>
      </c>
      <c r="Y29" s="292">
        <v>23.4</v>
      </c>
      <c r="Z29" s="291">
        <v>1</v>
      </c>
      <c r="AB29" s="142">
        <v>3</v>
      </c>
      <c r="AC29" s="142">
        <v>3</v>
      </c>
      <c r="AD29" s="142">
        <v>3</v>
      </c>
      <c r="AE29" s="142">
        <v>2</v>
      </c>
      <c r="AF29" s="142">
        <v>3</v>
      </c>
      <c r="AG29" s="142">
        <v>3</v>
      </c>
      <c r="AH29" s="142">
        <v>4</v>
      </c>
      <c r="AI29" s="142">
        <v>4</v>
      </c>
      <c r="AJ29" s="142">
        <v>3</v>
      </c>
      <c r="AK29" s="142">
        <v>3</v>
      </c>
      <c r="AL29" s="142">
        <v>0</v>
      </c>
      <c r="AM29" s="290">
        <v>9.5</v>
      </c>
      <c r="AN29" s="290">
        <v>9.5</v>
      </c>
      <c r="AO29" s="292">
        <v>9.5</v>
      </c>
      <c r="AP29" s="290">
        <v>4.3</v>
      </c>
      <c r="AQ29" s="292">
        <v>13.4</v>
      </c>
      <c r="AR29" s="290">
        <v>-1E-4</v>
      </c>
      <c r="AS29" s="292">
        <v>-1E-4</v>
      </c>
      <c r="AT29" s="290">
        <v>-1E-4</v>
      </c>
      <c r="AU29" s="292">
        <v>27.2</v>
      </c>
      <c r="AW29" s="293">
        <v>50.6</v>
      </c>
      <c r="AX29" s="291">
        <v>1</v>
      </c>
      <c r="BK29" s="290"/>
      <c r="BL29" s="290"/>
      <c r="BM29" s="292"/>
      <c r="BN29" s="290"/>
      <c r="BO29" s="292"/>
      <c r="BP29" s="290"/>
      <c r="BQ29" s="292"/>
      <c r="BR29" s="290"/>
      <c r="BS29" s="292"/>
      <c r="BU29" s="292">
        <v>50.6</v>
      </c>
      <c r="BV29" s="291">
        <v>1</v>
      </c>
      <c r="BX29" s="291">
        <v>-1</v>
      </c>
      <c r="CH29" s="291">
        <v>-1</v>
      </c>
      <c r="CI29" s="117">
        <v>0</v>
      </c>
      <c r="CJ29" s="81">
        <v>-1</v>
      </c>
      <c r="CK29" s="81">
        <v>0</v>
      </c>
      <c r="CL29" s="81">
        <v>-1</v>
      </c>
      <c r="CM29" s="81">
        <v>0</v>
      </c>
      <c r="CN29" s="117">
        <v>0</v>
      </c>
      <c r="CR29" s="291"/>
      <c r="DB29" s="291"/>
      <c r="DH29" s="79" t="s">
        <v>210</v>
      </c>
      <c r="DJ29" s="79" t="s">
        <v>380</v>
      </c>
      <c r="DK29" s="79" t="s">
        <v>433</v>
      </c>
      <c r="DL29" s="83" t="s">
        <v>504</v>
      </c>
      <c r="DM29" s="84" t="s">
        <v>507</v>
      </c>
      <c r="DN29" s="84" t="s">
        <v>503</v>
      </c>
      <c r="DO29" s="83" t="s">
        <v>503</v>
      </c>
    </row>
    <row r="30" spans="1:121" x14ac:dyDescent="0.25">
      <c r="B30" s="291">
        <v>-1</v>
      </c>
      <c r="E30" s="185">
        <f t="shared" si="0"/>
        <v>0</v>
      </c>
      <c r="F30" s="142">
        <v>4</v>
      </c>
      <c r="G30" s="142">
        <v>4</v>
      </c>
      <c r="H30" s="142">
        <v>3</v>
      </c>
      <c r="I30" s="142">
        <v>4</v>
      </c>
      <c r="J30" s="142">
        <v>4</v>
      </c>
      <c r="K30" s="142">
        <v>4</v>
      </c>
      <c r="L30" s="142">
        <v>4</v>
      </c>
      <c r="M30" s="142">
        <v>3</v>
      </c>
      <c r="N30" s="142">
        <v>4</v>
      </c>
      <c r="O30" s="142">
        <v>3</v>
      </c>
      <c r="P30" s="142">
        <v>2</v>
      </c>
      <c r="Q30" s="290">
        <v>-1E-4</v>
      </c>
      <c r="R30" s="290">
        <v>-1E-4</v>
      </c>
      <c r="S30" s="292">
        <v>-1E-4</v>
      </c>
      <c r="T30" s="290">
        <v>-1E-4</v>
      </c>
      <c r="U30" s="292">
        <v>-1E-4</v>
      </c>
      <c r="V30" s="290">
        <v>-1E-4</v>
      </c>
      <c r="W30" s="292">
        <v>-1E-4</v>
      </c>
      <c r="X30" s="290">
        <v>-1E-4</v>
      </c>
      <c r="Y30" s="292">
        <v>-1E-4</v>
      </c>
      <c r="Z30" s="291">
        <v>-1E-4</v>
      </c>
      <c r="AB30" s="142">
        <v>3</v>
      </c>
      <c r="AC30" s="142">
        <v>3</v>
      </c>
      <c r="AD30" s="142">
        <v>4</v>
      </c>
      <c r="AE30" s="142">
        <v>4</v>
      </c>
      <c r="AF30" s="142">
        <v>4</v>
      </c>
      <c r="AG30" s="142">
        <v>4</v>
      </c>
      <c r="AH30" s="142">
        <v>4</v>
      </c>
      <c r="AI30" s="142">
        <v>4</v>
      </c>
      <c r="AJ30" s="142">
        <v>3</v>
      </c>
      <c r="AK30" s="142">
        <v>4</v>
      </c>
      <c r="AL30" s="142">
        <v>1</v>
      </c>
      <c r="AM30" s="290">
        <v>-1E-4</v>
      </c>
      <c r="AN30" s="290">
        <v>-1E-4</v>
      </c>
      <c r="AO30" s="292">
        <v>-1E-4</v>
      </c>
      <c r="AP30" s="290">
        <v>-1E-4</v>
      </c>
      <c r="AQ30" s="292">
        <v>-1E-4</v>
      </c>
      <c r="AR30" s="290">
        <v>-1E-4</v>
      </c>
      <c r="AS30" s="292">
        <v>-1E-4</v>
      </c>
      <c r="AT30" s="290">
        <v>-1E-4</v>
      </c>
      <c r="AU30" s="292">
        <v>-1E-4</v>
      </c>
      <c r="AW30" s="293">
        <v>-1</v>
      </c>
      <c r="AX30" s="291">
        <v>-1</v>
      </c>
      <c r="BK30" s="290"/>
      <c r="BL30" s="290"/>
      <c r="BM30" s="292"/>
      <c r="BN30" s="290"/>
      <c r="BO30" s="292"/>
      <c r="BP30" s="290"/>
      <c r="BQ30" s="292"/>
      <c r="BR30" s="290"/>
      <c r="BS30" s="292"/>
      <c r="BU30" s="292">
        <v>-1</v>
      </c>
      <c r="BV30" s="291">
        <v>-1</v>
      </c>
      <c r="BX30" s="291">
        <v>-1</v>
      </c>
      <c r="CH30" s="291">
        <v>-1</v>
      </c>
      <c r="CI30" s="117">
        <v>0</v>
      </c>
      <c r="CJ30" s="81">
        <v>-1</v>
      </c>
      <c r="CK30" s="81">
        <v>0</v>
      </c>
      <c r="CL30" s="81">
        <v>-1</v>
      </c>
      <c r="CM30" s="81">
        <v>0</v>
      </c>
      <c r="CN30" s="117">
        <v>0</v>
      </c>
      <c r="CR30" s="291"/>
      <c r="DB30" s="291"/>
    </row>
    <row r="31" spans="1:121" x14ac:dyDescent="0.25">
      <c r="B31" s="291">
        <v>-1</v>
      </c>
      <c r="E31" s="185">
        <f t="shared" si="0"/>
        <v>0</v>
      </c>
      <c r="F31" s="142">
        <v>3</v>
      </c>
      <c r="G31" s="142">
        <v>3</v>
      </c>
      <c r="H31" s="142">
        <v>3</v>
      </c>
      <c r="I31" s="142">
        <v>3</v>
      </c>
      <c r="J31" s="142">
        <v>3</v>
      </c>
      <c r="K31" s="142">
        <v>3</v>
      </c>
      <c r="L31" s="142">
        <v>3</v>
      </c>
      <c r="M31" s="142">
        <v>3</v>
      </c>
      <c r="N31" s="142">
        <v>4</v>
      </c>
      <c r="O31" s="142">
        <v>4</v>
      </c>
      <c r="P31" s="142">
        <v>1</v>
      </c>
      <c r="Q31" s="290">
        <v>-1E-4</v>
      </c>
      <c r="R31" s="290">
        <v>-1E-4</v>
      </c>
      <c r="S31" s="292">
        <v>-1E-4</v>
      </c>
      <c r="T31" s="290">
        <v>-1E-4</v>
      </c>
      <c r="U31" s="292">
        <v>-1E-4</v>
      </c>
      <c r="V31" s="290">
        <v>-1E-4</v>
      </c>
      <c r="W31" s="292">
        <v>-1E-4</v>
      </c>
      <c r="X31" s="290">
        <v>-1E-4</v>
      </c>
      <c r="Y31" s="292">
        <v>-1E-4</v>
      </c>
      <c r="Z31" s="291">
        <v>-1E-4</v>
      </c>
      <c r="AB31" s="142">
        <v>4</v>
      </c>
      <c r="AC31" s="142">
        <v>3</v>
      </c>
      <c r="AD31" s="142">
        <v>4</v>
      </c>
      <c r="AE31" s="142">
        <v>4</v>
      </c>
      <c r="AF31" s="142">
        <v>3</v>
      </c>
      <c r="AG31" s="142">
        <v>4</v>
      </c>
      <c r="AH31" s="142">
        <v>4</v>
      </c>
      <c r="AI31" s="142">
        <v>3</v>
      </c>
      <c r="AJ31" s="142">
        <v>3</v>
      </c>
      <c r="AK31" s="142">
        <v>3</v>
      </c>
      <c r="AL31" s="142">
        <v>0</v>
      </c>
      <c r="AM31" s="290">
        <v>-1E-4</v>
      </c>
      <c r="AN31" s="290">
        <v>-1E-4</v>
      </c>
      <c r="AO31" s="292">
        <v>-1E-4</v>
      </c>
      <c r="AP31" s="290">
        <v>-1E-4</v>
      </c>
      <c r="AQ31" s="292">
        <v>-1E-4</v>
      </c>
      <c r="AR31" s="290">
        <v>-1E-4</v>
      </c>
      <c r="AS31" s="292">
        <v>-1E-4</v>
      </c>
      <c r="AT31" s="290">
        <v>-1E-4</v>
      </c>
      <c r="AU31" s="292">
        <v>-1E-4</v>
      </c>
      <c r="AW31" s="293">
        <v>-1</v>
      </c>
      <c r="AX31" s="291">
        <v>-1</v>
      </c>
      <c r="BK31" s="290"/>
      <c r="BL31" s="290"/>
      <c r="BM31" s="292"/>
      <c r="BN31" s="290"/>
      <c r="BO31" s="292"/>
      <c r="BP31" s="290"/>
      <c r="BQ31" s="292"/>
      <c r="BR31" s="290"/>
      <c r="BS31" s="292"/>
      <c r="BU31" s="292">
        <v>-1</v>
      </c>
      <c r="BV31" s="291">
        <v>-1</v>
      </c>
      <c r="BX31" s="291">
        <v>-1</v>
      </c>
      <c r="CH31" s="291">
        <v>-1</v>
      </c>
      <c r="CI31" s="117">
        <v>0</v>
      </c>
      <c r="CJ31" s="81">
        <v>-1</v>
      </c>
      <c r="CK31" s="81">
        <v>0</v>
      </c>
      <c r="CL31" s="81">
        <v>-1</v>
      </c>
      <c r="CM31" s="81">
        <v>0</v>
      </c>
      <c r="CN31" s="117">
        <v>0</v>
      </c>
      <c r="CR31" s="291"/>
      <c r="DB31" s="291"/>
    </row>
    <row r="32" spans="1:121" x14ac:dyDescent="0.25">
      <c r="B32" s="291">
        <v>-1</v>
      </c>
      <c r="E32" s="185">
        <f t="shared" si="0"/>
        <v>0</v>
      </c>
      <c r="F32" s="142">
        <v>2</v>
      </c>
      <c r="G32" s="142">
        <v>2</v>
      </c>
      <c r="H32" s="142">
        <v>3</v>
      </c>
      <c r="I32" s="142">
        <v>3</v>
      </c>
      <c r="J32" s="142">
        <v>3</v>
      </c>
      <c r="K32" s="142">
        <v>3</v>
      </c>
      <c r="L32" s="142">
        <v>3</v>
      </c>
      <c r="M32" s="142">
        <v>3</v>
      </c>
      <c r="N32" s="142">
        <v>3</v>
      </c>
      <c r="O32" s="142">
        <v>4</v>
      </c>
      <c r="P32" s="142">
        <v>1</v>
      </c>
      <c r="Q32" s="290">
        <v>-1E-4</v>
      </c>
      <c r="R32" s="290">
        <v>-1E-4</v>
      </c>
      <c r="S32" s="292">
        <v>-1E-4</v>
      </c>
      <c r="T32" s="290">
        <v>-1E-4</v>
      </c>
      <c r="U32" s="292">
        <v>-1E-4</v>
      </c>
      <c r="V32" s="290">
        <v>-1E-4</v>
      </c>
      <c r="W32" s="292">
        <v>-1E-4</v>
      </c>
      <c r="X32" s="290">
        <v>-1E-4</v>
      </c>
      <c r="Y32" s="292">
        <v>-1E-4</v>
      </c>
      <c r="Z32" s="291">
        <v>-1E-4</v>
      </c>
      <c r="AB32" s="142">
        <v>3</v>
      </c>
      <c r="AC32" s="142">
        <v>2</v>
      </c>
      <c r="AD32" s="142">
        <v>3</v>
      </c>
      <c r="AE32" s="142">
        <v>3</v>
      </c>
      <c r="AF32" s="142">
        <v>2</v>
      </c>
      <c r="AG32" s="142">
        <v>3</v>
      </c>
      <c r="AH32" s="142">
        <v>4</v>
      </c>
      <c r="AI32" s="142">
        <v>3</v>
      </c>
      <c r="AJ32" s="142">
        <v>3</v>
      </c>
      <c r="AK32" s="142">
        <v>3</v>
      </c>
      <c r="AL32" s="142">
        <v>0</v>
      </c>
      <c r="AM32" s="290">
        <v>-1E-4</v>
      </c>
      <c r="AN32" s="290">
        <v>-1E-4</v>
      </c>
      <c r="AO32" s="292">
        <v>-1E-4</v>
      </c>
      <c r="AP32" s="290">
        <v>-1E-4</v>
      </c>
      <c r="AQ32" s="292">
        <v>-1E-4</v>
      </c>
      <c r="AR32" s="290">
        <v>-1E-4</v>
      </c>
      <c r="AS32" s="292">
        <v>-1E-4</v>
      </c>
      <c r="AT32" s="290">
        <v>-1E-4</v>
      </c>
      <c r="AU32" s="292">
        <v>-1E-4</v>
      </c>
      <c r="AW32" s="293">
        <v>-1</v>
      </c>
      <c r="AX32" s="291">
        <v>-1</v>
      </c>
      <c r="BK32" s="290"/>
      <c r="BL32" s="290"/>
      <c r="BM32" s="292"/>
      <c r="BN32" s="290"/>
      <c r="BO32" s="292"/>
      <c r="BP32" s="290"/>
      <c r="BQ32" s="292"/>
      <c r="BR32" s="290"/>
      <c r="BS32" s="292"/>
      <c r="BU32" s="292">
        <v>-1</v>
      </c>
      <c r="BV32" s="291">
        <v>-1</v>
      </c>
      <c r="BX32" s="291">
        <v>-1</v>
      </c>
      <c r="CH32" s="291">
        <v>-1</v>
      </c>
      <c r="CI32" s="117">
        <v>0</v>
      </c>
      <c r="CJ32" s="81">
        <v>-1</v>
      </c>
      <c r="CK32" s="81">
        <v>0</v>
      </c>
      <c r="CL32" s="81">
        <v>-1</v>
      </c>
      <c r="CM32" s="81">
        <v>0</v>
      </c>
      <c r="CN32" s="117">
        <v>0</v>
      </c>
      <c r="CR32" s="291"/>
      <c r="DB32" s="291"/>
    </row>
    <row r="33" spans="1:121" x14ac:dyDescent="0.25">
      <c r="B33" s="291"/>
      <c r="Q33" s="290"/>
      <c r="R33" s="290"/>
      <c r="S33" s="292"/>
      <c r="T33" s="290"/>
      <c r="U33" s="292"/>
      <c r="V33" s="290"/>
      <c r="W33" s="292"/>
      <c r="X33" s="290"/>
      <c r="Y33" s="292"/>
      <c r="Z33" s="291"/>
      <c r="AM33" s="290"/>
      <c r="AN33" s="290"/>
      <c r="AO33" s="292"/>
      <c r="AP33" s="290"/>
      <c r="AQ33" s="292"/>
      <c r="AR33" s="290"/>
      <c r="AS33" s="292"/>
      <c r="AT33" s="290"/>
      <c r="AU33" s="292"/>
      <c r="AW33" s="293"/>
      <c r="AX33" s="291"/>
      <c r="BK33" s="290"/>
      <c r="BL33" s="290"/>
      <c r="BM33" s="292"/>
      <c r="BN33" s="290"/>
      <c r="BO33" s="292"/>
      <c r="BP33" s="290"/>
      <c r="BQ33" s="292"/>
      <c r="BR33" s="290"/>
      <c r="BS33" s="292"/>
      <c r="BU33" s="292"/>
      <c r="BV33" s="291"/>
      <c r="BX33" s="291"/>
      <c r="CH33" s="291"/>
      <c r="CR33" s="291"/>
      <c r="DB33" s="291"/>
    </row>
    <row r="34" spans="1:121" s="310" customFormat="1" x14ac:dyDescent="0.25">
      <c r="A34" s="297"/>
      <c r="B34" s="298">
        <v>0</v>
      </c>
      <c r="C34" s="299"/>
      <c r="D34" s="299"/>
      <c r="E34" s="300">
        <f t="shared" si="0"/>
        <v>0</v>
      </c>
      <c r="F34" s="301">
        <v>0</v>
      </c>
      <c r="G34" s="301">
        <v>0</v>
      </c>
      <c r="H34" s="301">
        <v>0</v>
      </c>
      <c r="I34" s="301">
        <v>0</v>
      </c>
      <c r="J34" s="301">
        <v>0</v>
      </c>
      <c r="K34" s="301">
        <v>0</v>
      </c>
      <c r="L34" s="301">
        <v>0</v>
      </c>
      <c r="M34" s="301">
        <v>0</v>
      </c>
      <c r="N34" s="301">
        <v>0</v>
      </c>
      <c r="O34" s="301">
        <v>0</v>
      </c>
      <c r="P34" s="301">
        <v>0</v>
      </c>
      <c r="Q34" s="302">
        <v>0</v>
      </c>
      <c r="R34" s="302">
        <v>0</v>
      </c>
      <c r="S34" s="303">
        <v>0</v>
      </c>
      <c r="T34" s="302">
        <v>0</v>
      </c>
      <c r="U34" s="303">
        <v>0</v>
      </c>
      <c r="V34" s="302">
        <v>0</v>
      </c>
      <c r="W34" s="303">
        <v>0</v>
      </c>
      <c r="X34" s="302">
        <v>0</v>
      </c>
      <c r="Y34" s="303">
        <v>0</v>
      </c>
      <c r="Z34" s="298">
        <v>0</v>
      </c>
      <c r="AA34" s="304"/>
      <c r="AB34" s="301">
        <v>0</v>
      </c>
      <c r="AC34" s="301">
        <v>0</v>
      </c>
      <c r="AD34" s="301">
        <v>0</v>
      </c>
      <c r="AE34" s="301">
        <v>0</v>
      </c>
      <c r="AF34" s="301">
        <v>0</v>
      </c>
      <c r="AG34" s="301">
        <v>0</v>
      </c>
      <c r="AH34" s="301">
        <v>0</v>
      </c>
      <c r="AI34" s="301">
        <v>0</v>
      </c>
      <c r="AJ34" s="301">
        <v>0</v>
      </c>
      <c r="AK34" s="301">
        <v>0</v>
      </c>
      <c r="AL34" s="301">
        <v>0</v>
      </c>
      <c r="AM34" s="302">
        <v>0</v>
      </c>
      <c r="AN34" s="302">
        <v>0</v>
      </c>
      <c r="AO34" s="303">
        <v>0</v>
      </c>
      <c r="AP34" s="302">
        <v>0</v>
      </c>
      <c r="AQ34" s="303">
        <v>0</v>
      </c>
      <c r="AR34" s="302">
        <v>0</v>
      </c>
      <c r="AS34" s="303">
        <v>0</v>
      </c>
      <c r="AT34" s="302">
        <v>0</v>
      </c>
      <c r="AU34" s="303">
        <v>0</v>
      </c>
      <c r="AV34" s="304"/>
      <c r="AW34" s="305">
        <v>0</v>
      </c>
      <c r="AX34" s="298">
        <v>0</v>
      </c>
      <c r="AY34" s="306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301"/>
      <c r="BK34" s="302"/>
      <c r="BL34" s="302"/>
      <c r="BM34" s="303"/>
      <c r="BN34" s="302"/>
      <c r="BO34" s="303"/>
      <c r="BP34" s="302"/>
      <c r="BQ34" s="303"/>
      <c r="BR34" s="302"/>
      <c r="BS34" s="303"/>
      <c r="BT34" s="306"/>
      <c r="BU34" s="303">
        <v>0</v>
      </c>
      <c r="BV34" s="298">
        <v>0</v>
      </c>
      <c r="BW34" s="306"/>
      <c r="BX34" s="298">
        <v>0</v>
      </c>
      <c r="BY34" s="307"/>
      <c r="BZ34" s="308"/>
      <c r="CA34" s="308"/>
      <c r="CB34" s="308"/>
      <c r="CC34" s="308"/>
      <c r="CD34" s="309"/>
      <c r="CG34" s="307"/>
      <c r="CH34" s="298">
        <v>0</v>
      </c>
      <c r="CI34" s="309">
        <v>0</v>
      </c>
      <c r="CJ34" s="308">
        <v>0</v>
      </c>
      <c r="CK34" s="308">
        <v>0</v>
      </c>
      <c r="CL34" s="308">
        <v>0</v>
      </c>
      <c r="CM34" s="308">
        <v>0</v>
      </c>
      <c r="CN34" s="309">
        <v>0</v>
      </c>
      <c r="CQ34" s="307"/>
      <c r="CR34" s="298"/>
      <c r="CS34" s="309"/>
      <c r="CT34" s="308"/>
      <c r="CU34" s="308"/>
      <c r="CV34" s="308"/>
      <c r="CW34" s="308"/>
      <c r="CX34" s="309"/>
      <c r="DA34" s="307"/>
      <c r="DB34" s="298"/>
      <c r="DC34" s="306"/>
      <c r="DI34" s="311"/>
      <c r="DL34" s="307"/>
      <c r="DM34" s="312"/>
      <c r="DN34" s="312"/>
      <c r="DO34" s="307"/>
      <c r="DP34" s="313"/>
      <c r="DQ34" s="311"/>
    </row>
    <row r="35" spans="1:121" x14ac:dyDescent="0.25">
      <c r="A35" s="113" t="s">
        <v>160</v>
      </c>
      <c r="B35" s="291">
        <v>1</v>
      </c>
      <c r="C35" s="114" t="s">
        <v>211</v>
      </c>
      <c r="D35" s="114" t="s">
        <v>203</v>
      </c>
      <c r="E35" s="185">
        <f t="shared" si="0"/>
        <v>8</v>
      </c>
      <c r="F35" s="142">
        <v>4</v>
      </c>
      <c r="G35" s="142">
        <v>3</v>
      </c>
      <c r="H35" s="142">
        <v>4</v>
      </c>
      <c r="I35" s="142">
        <v>3</v>
      </c>
      <c r="J35" s="142">
        <v>4</v>
      </c>
      <c r="K35" s="142">
        <v>3</v>
      </c>
      <c r="L35" s="142">
        <v>3</v>
      </c>
      <c r="M35" s="142">
        <v>3</v>
      </c>
      <c r="N35" s="142">
        <v>-1</v>
      </c>
      <c r="O35" s="142">
        <v>-1</v>
      </c>
      <c r="P35" s="142">
        <v>0</v>
      </c>
      <c r="Q35" s="290">
        <v>7.4</v>
      </c>
      <c r="R35" s="290">
        <v>7.4</v>
      </c>
      <c r="S35" s="292">
        <v>7.4</v>
      </c>
      <c r="T35" s="290">
        <v>-1E-4</v>
      </c>
      <c r="U35" s="292">
        <v>10.6</v>
      </c>
      <c r="V35" s="290">
        <v>-1E-4</v>
      </c>
      <c r="W35" s="292">
        <v>-1E-4</v>
      </c>
      <c r="X35" s="290">
        <v>-1E-4</v>
      </c>
      <c r="Y35" s="292">
        <v>18</v>
      </c>
      <c r="Z35" s="291">
        <v>1</v>
      </c>
      <c r="AB35" s="142">
        <v>3</v>
      </c>
      <c r="AC35" s="142">
        <v>4</v>
      </c>
      <c r="AD35" s="142">
        <v>3</v>
      </c>
      <c r="AE35" s="142">
        <v>4</v>
      </c>
      <c r="AF35" s="142">
        <v>3</v>
      </c>
      <c r="AG35" s="142">
        <v>4</v>
      </c>
      <c r="AH35" s="142">
        <v>4</v>
      </c>
      <c r="AI35" s="142">
        <v>4</v>
      </c>
      <c r="AJ35" s="142">
        <v>3</v>
      </c>
      <c r="AK35" s="142">
        <v>3</v>
      </c>
      <c r="AL35" s="142">
        <v>0</v>
      </c>
      <c r="AM35" s="290">
        <v>9.1999999999999993</v>
      </c>
      <c r="AN35" s="290">
        <v>9.1999999999999993</v>
      </c>
      <c r="AO35" s="292">
        <v>9.1999999999999993</v>
      </c>
      <c r="AP35" s="290">
        <v>6.5</v>
      </c>
      <c r="AQ35" s="292">
        <v>12.9</v>
      </c>
      <c r="AR35" s="290">
        <v>-1E-4</v>
      </c>
      <c r="AS35" s="292">
        <v>-1E-4</v>
      </c>
      <c r="AT35" s="290">
        <v>-1E-4</v>
      </c>
      <c r="AU35" s="292">
        <v>28.6</v>
      </c>
      <c r="AW35" s="293">
        <v>46.6</v>
      </c>
      <c r="AX35" s="291">
        <v>1</v>
      </c>
      <c r="BK35" s="290"/>
      <c r="BL35" s="290"/>
      <c r="BM35" s="292"/>
      <c r="BN35" s="290"/>
      <c r="BO35" s="292"/>
      <c r="BP35" s="290"/>
      <c r="BQ35" s="292"/>
      <c r="BR35" s="290"/>
      <c r="BS35" s="292"/>
      <c r="BU35" s="292">
        <v>46.6</v>
      </c>
      <c r="BV35" s="291">
        <v>1</v>
      </c>
      <c r="BX35" s="291">
        <v>-1</v>
      </c>
      <c r="CH35" s="291">
        <v>8</v>
      </c>
      <c r="CI35" s="117">
        <v>0</v>
      </c>
      <c r="CJ35" s="81">
        <v>-1</v>
      </c>
      <c r="CK35" s="81">
        <v>0</v>
      </c>
      <c r="CL35" s="81">
        <v>-1</v>
      </c>
      <c r="CM35" s="81">
        <v>0</v>
      </c>
      <c r="CN35" s="117">
        <v>0</v>
      </c>
      <c r="CR35" s="291"/>
      <c r="DB35" s="291"/>
      <c r="DH35" s="79" t="s">
        <v>203</v>
      </c>
      <c r="DJ35" s="79" t="s">
        <v>381</v>
      </c>
      <c r="DK35" s="79" t="s">
        <v>434</v>
      </c>
      <c r="DL35" s="83" t="s">
        <v>504</v>
      </c>
      <c r="DM35" s="84" t="s">
        <v>507</v>
      </c>
      <c r="DN35" s="84" t="s">
        <v>503</v>
      </c>
      <c r="DO35" s="83" t="s">
        <v>503</v>
      </c>
    </row>
    <row r="36" spans="1:121" x14ac:dyDescent="0.25">
      <c r="B36" s="291">
        <v>-1</v>
      </c>
      <c r="E36" s="185">
        <f t="shared" si="0"/>
        <v>0</v>
      </c>
      <c r="F36" s="142">
        <v>3</v>
      </c>
      <c r="G36" s="142">
        <v>3</v>
      </c>
      <c r="H36" s="142">
        <v>4</v>
      </c>
      <c r="I36" s="142">
        <v>4</v>
      </c>
      <c r="J36" s="142">
        <v>4</v>
      </c>
      <c r="K36" s="142">
        <v>3</v>
      </c>
      <c r="L36" s="142">
        <v>3</v>
      </c>
      <c r="M36" s="142">
        <v>4</v>
      </c>
      <c r="N36" s="142">
        <v>-1</v>
      </c>
      <c r="O36" s="142">
        <v>-1</v>
      </c>
      <c r="P36" s="142">
        <v>0</v>
      </c>
      <c r="Q36" s="290">
        <v>-1E-4</v>
      </c>
      <c r="R36" s="290">
        <v>-1E-4</v>
      </c>
      <c r="S36" s="292">
        <v>-1E-4</v>
      </c>
      <c r="T36" s="290">
        <v>-1E-4</v>
      </c>
      <c r="U36" s="292">
        <v>-1E-4</v>
      </c>
      <c r="V36" s="290">
        <v>-1E-4</v>
      </c>
      <c r="W36" s="292">
        <v>-1E-4</v>
      </c>
      <c r="X36" s="290">
        <v>-1E-4</v>
      </c>
      <c r="Y36" s="292">
        <v>-1E-4</v>
      </c>
      <c r="Z36" s="291">
        <v>-1E-4</v>
      </c>
      <c r="AB36" s="142">
        <v>4</v>
      </c>
      <c r="AC36" s="142">
        <v>4</v>
      </c>
      <c r="AD36" s="142">
        <v>2</v>
      </c>
      <c r="AE36" s="142">
        <v>4</v>
      </c>
      <c r="AF36" s="142">
        <v>4</v>
      </c>
      <c r="AG36" s="142">
        <v>4</v>
      </c>
      <c r="AH36" s="142">
        <v>3</v>
      </c>
      <c r="AI36" s="142">
        <v>4</v>
      </c>
      <c r="AJ36" s="142">
        <v>4</v>
      </c>
      <c r="AK36" s="142">
        <v>3</v>
      </c>
      <c r="AL36" s="142">
        <v>0</v>
      </c>
      <c r="AM36" s="290">
        <v>-1E-4</v>
      </c>
      <c r="AN36" s="290">
        <v>-1E-4</v>
      </c>
      <c r="AO36" s="292">
        <v>-1E-4</v>
      </c>
      <c r="AP36" s="290">
        <v>-1E-4</v>
      </c>
      <c r="AQ36" s="292">
        <v>-1E-4</v>
      </c>
      <c r="AR36" s="290">
        <v>-1E-4</v>
      </c>
      <c r="AS36" s="292">
        <v>-1E-4</v>
      </c>
      <c r="AT36" s="290">
        <v>-1E-4</v>
      </c>
      <c r="AU36" s="292">
        <v>-1E-4</v>
      </c>
      <c r="AW36" s="293">
        <v>-1</v>
      </c>
      <c r="AX36" s="291">
        <v>-1</v>
      </c>
      <c r="BK36" s="290"/>
      <c r="BL36" s="290"/>
      <c r="BM36" s="292"/>
      <c r="BN36" s="290"/>
      <c r="BO36" s="292"/>
      <c r="BP36" s="290"/>
      <c r="BQ36" s="292"/>
      <c r="BR36" s="290"/>
      <c r="BS36" s="292"/>
      <c r="BU36" s="292">
        <v>-1</v>
      </c>
      <c r="BV36" s="291">
        <v>-1</v>
      </c>
      <c r="BX36" s="291">
        <v>-1</v>
      </c>
      <c r="CH36" s="291">
        <v>-1</v>
      </c>
      <c r="CI36" s="117">
        <v>0</v>
      </c>
      <c r="CJ36" s="81">
        <v>-1</v>
      </c>
      <c r="CK36" s="81">
        <v>0</v>
      </c>
      <c r="CL36" s="81">
        <v>-1</v>
      </c>
      <c r="CM36" s="81">
        <v>0</v>
      </c>
      <c r="CN36" s="117">
        <v>0</v>
      </c>
      <c r="CR36" s="291"/>
      <c r="DB36" s="291"/>
    </row>
    <row r="37" spans="1:121" x14ac:dyDescent="0.25">
      <c r="B37" s="291">
        <v>-1</v>
      </c>
      <c r="E37" s="185">
        <f t="shared" si="0"/>
        <v>0</v>
      </c>
      <c r="F37" s="142">
        <v>3</v>
      </c>
      <c r="G37" s="142">
        <v>3</v>
      </c>
      <c r="H37" s="142">
        <v>4</v>
      </c>
      <c r="I37" s="142">
        <v>4</v>
      </c>
      <c r="J37" s="142">
        <v>4</v>
      </c>
      <c r="K37" s="142">
        <v>3</v>
      </c>
      <c r="L37" s="142">
        <v>3</v>
      </c>
      <c r="M37" s="142">
        <v>3</v>
      </c>
      <c r="N37" s="142">
        <v>-1</v>
      </c>
      <c r="O37" s="142">
        <v>-1</v>
      </c>
      <c r="P37" s="142">
        <v>0</v>
      </c>
      <c r="Q37" s="290">
        <v>-1E-4</v>
      </c>
      <c r="R37" s="290">
        <v>-1E-4</v>
      </c>
      <c r="S37" s="292">
        <v>-1E-4</v>
      </c>
      <c r="T37" s="290">
        <v>-1E-4</v>
      </c>
      <c r="U37" s="292">
        <v>-1E-4</v>
      </c>
      <c r="V37" s="290">
        <v>-1E-4</v>
      </c>
      <c r="W37" s="292">
        <v>-1E-4</v>
      </c>
      <c r="X37" s="290">
        <v>-1E-4</v>
      </c>
      <c r="Y37" s="292">
        <v>-1E-4</v>
      </c>
      <c r="Z37" s="291">
        <v>-1E-4</v>
      </c>
      <c r="AB37" s="142">
        <v>3</v>
      </c>
      <c r="AC37" s="142">
        <v>4</v>
      </c>
      <c r="AD37" s="142">
        <v>4</v>
      </c>
      <c r="AE37" s="142">
        <v>4</v>
      </c>
      <c r="AF37" s="142">
        <v>4</v>
      </c>
      <c r="AG37" s="142">
        <v>4</v>
      </c>
      <c r="AH37" s="142">
        <v>4</v>
      </c>
      <c r="AI37" s="142">
        <v>4</v>
      </c>
      <c r="AJ37" s="142">
        <v>4</v>
      </c>
      <c r="AK37" s="142">
        <v>4</v>
      </c>
      <c r="AL37" s="142">
        <v>2</v>
      </c>
      <c r="AM37" s="290">
        <v>-1E-4</v>
      </c>
      <c r="AN37" s="290">
        <v>-1E-4</v>
      </c>
      <c r="AO37" s="292">
        <v>-1E-4</v>
      </c>
      <c r="AP37" s="290">
        <v>-1E-4</v>
      </c>
      <c r="AQ37" s="292">
        <v>-1E-4</v>
      </c>
      <c r="AR37" s="290">
        <v>-1E-4</v>
      </c>
      <c r="AS37" s="292">
        <v>-1E-4</v>
      </c>
      <c r="AT37" s="290">
        <v>-1E-4</v>
      </c>
      <c r="AU37" s="292">
        <v>-1E-4</v>
      </c>
      <c r="AW37" s="293">
        <v>-1</v>
      </c>
      <c r="AX37" s="291">
        <v>-1</v>
      </c>
      <c r="BK37" s="290"/>
      <c r="BL37" s="290"/>
      <c r="BM37" s="292"/>
      <c r="BN37" s="290"/>
      <c r="BO37" s="292"/>
      <c r="BP37" s="290"/>
      <c r="BQ37" s="292"/>
      <c r="BR37" s="290"/>
      <c r="BS37" s="292"/>
      <c r="BU37" s="292">
        <v>-1</v>
      </c>
      <c r="BV37" s="291">
        <v>-1</v>
      </c>
      <c r="BX37" s="291">
        <v>-1</v>
      </c>
      <c r="CH37" s="291">
        <v>-1</v>
      </c>
      <c r="CI37" s="117">
        <v>0</v>
      </c>
      <c r="CJ37" s="81">
        <v>-1</v>
      </c>
      <c r="CK37" s="81">
        <v>0</v>
      </c>
      <c r="CL37" s="81">
        <v>-1</v>
      </c>
      <c r="CM37" s="81">
        <v>0</v>
      </c>
      <c r="CN37" s="117">
        <v>0</v>
      </c>
      <c r="CR37" s="291"/>
      <c r="DB37" s="291"/>
    </row>
    <row r="38" spans="1:121" x14ac:dyDescent="0.25">
      <c r="B38" s="291">
        <v>-1</v>
      </c>
      <c r="E38" s="185">
        <f t="shared" si="0"/>
        <v>0</v>
      </c>
      <c r="F38" s="142">
        <v>3</v>
      </c>
      <c r="G38" s="142">
        <v>3</v>
      </c>
      <c r="H38" s="142">
        <v>4</v>
      </c>
      <c r="I38" s="142">
        <v>3</v>
      </c>
      <c r="J38" s="142">
        <v>4</v>
      </c>
      <c r="K38" s="142">
        <v>4</v>
      </c>
      <c r="L38" s="142">
        <v>3</v>
      </c>
      <c r="M38" s="142">
        <v>3</v>
      </c>
      <c r="N38" s="142">
        <v>-1</v>
      </c>
      <c r="O38" s="142">
        <v>-1</v>
      </c>
      <c r="P38" s="142">
        <v>0</v>
      </c>
      <c r="Q38" s="290">
        <v>-1E-4</v>
      </c>
      <c r="R38" s="290">
        <v>-1E-4</v>
      </c>
      <c r="S38" s="292">
        <v>-1E-4</v>
      </c>
      <c r="T38" s="290">
        <v>-1E-4</v>
      </c>
      <c r="U38" s="292">
        <v>-1E-4</v>
      </c>
      <c r="V38" s="290">
        <v>-1E-4</v>
      </c>
      <c r="W38" s="292">
        <v>-1E-4</v>
      </c>
      <c r="X38" s="290">
        <v>-1E-4</v>
      </c>
      <c r="Y38" s="292">
        <v>-1E-4</v>
      </c>
      <c r="Z38" s="291">
        <v>-1E-4</v>
      </c>
      <c r="AB38" s="142">
        <v>2</v>
      </c>
      <c r="AC38" s="142">
        <v>3</v>
      </c>
      <c r="AD38" s="142">
        <v>2</v>
      </c>
      <c r="AE38" s="142">
        <v>3</v>
      </c>
      <c r="AF38" s="142">
        <v>3</v>
      </c>
      <c r="AG38" s="142">
        <v>3</v>
      </c>
      <c r="AH38" s="142">
        <v>4</v>
      </c>
      <c r="AI38" s="142">
        <v>4</v>
      </c>
      <c r="AJ38" s="142">
        <v>4</v>
      </c>
      <c r="AK38" s="142">
        <v>3</v>
      </c>
      <c r="AL38" s="142">
        <v>0</v>
      </c>
      <c r="AM38" s="290">
        <v>-1E-4</v>
      </c>
      <c r="AN38" s="290">
        <v>-1E-4</v>
      </c>
      <c r="AO38" s="292">
        <v>-1E-4</v>
      </c>
      <c r="AP38" s="290">
        <v>-1E-4</v>
      </c>
      <c r="AQ38" s="292">
        <v>-1E-4</v>
      </c>
      <c r="AR38" s="290">
        <v>-1E-4</v>
      </c>
      <c r="AS38" s="292">
        <v>-1E-4</v>
      </c>
      <c r="AT38" s="290">
        <v>-1E-4</v>
      </c>
      <c r="AU38" s="292">
        <v>-1E-4</v>
      </c>
      <c r="AW38" s="293">
        <v>-1</v>
      </c>
      <c r="AX38" s="291">
        <v>-1</v>
      </c>
      <c r="BK38" s="290"/>
      <c r="BL38" s="290"/>
      <c r="BM38" s="292"/>
      <c r="BN38" s="290"/>
      <c r="BO38" s="292"/>
      <c r="BP38" s="290"/>
      <c r="BQ38" s="292"/>
      <c r="BR38" s="290"/>
      <c r="BS38" s="292"/>
      <c r="BU38" s="292">
        <v>-1</v>
      </c>
      <c r="BV38" s="291">
        <v>-1</v>
      </c>
      <c r="BX38" s="291">
        <v>-1</v>
      </c>
      <c r="CH38" s="291">
        <v>-1</v>
      </c>
      <c r="CI38" s="117">
        <v>0</v>
      </c>
      <c r="CJ38" s="81">
        <v>-1</v>
      </c>
      <c r="CK38" s="81">
        <v>0</v>
      </c>
      <c r="CL38" s="81">
        <v>-1</v>
      </c>
      <c r="CM38" s="81">
        <v>0</v>
      </c>
      <c r="CN38" s="117">
        <v>0</v>
      </c>
      <c r="CR38" s="291"/>
      <c r="DB38" s="291"/>
    </row>
    <row r="39" spans="1:121" x14ac:dyDescent="0.25">
      <c r="B39" s="291"/>
      <c r="Q39" s="290"/>
      <c r="R39" s="290"/>
      <c r="S39" s="292"/>
      <c r="T39" s="290"/>
      <c r="U39" s="292"/>
      <c r="V39" s="290"/>
      <c r="W39" s="292"/>
      <c r="X39" s="290"/>
      <c r="Y39" s="292"/>
      <c r="Z39" s="291"/>
      <c r="AM39" s="290"/>
      <c r="AN39" s="290"/>
      <c r="AO39" s="292"/>
      <c r="AP39" s="290"/>
      <c r="AQ39" s="292"/>
      <c r="AR39" s="290"/>
      <c r="AS39" s="292"/>
      <c r="AT39" s="290"/>
      <c r="AU39" s="292"/>
      <c r="AW39" s="293"/>
      <c r="AX39" s="291"/>
      <c r="BK39" s="290"/>
      <c r="BL39" s="290"/>
      <c r="BM39" s="292"/>
      <c r="BN39" s="290"/>
      <c r="BO39" s="292"/>
      <c r="BP39" s="290"/>
      <c r="BQ39" s="292"/>
      <c r="BR39" s="290"/>
      <c r="BS39" s="292"/>
      <c r="BU39" s="292"/>
      <c r="BV39" s="291"/>
      <c r="BX39" s="291"/>
      <c r="CH39" s="291"/>
      <c r="CR39" s="291"/>
      <c r="DB39" s="291"/>
    </row>
    <row r="40" spans="1:121" s="310" customFormat="1" x14ac:dyDescent="0.25">
      <c r="A40" s="297"/>
      <c r="B40" s="298">
        <v>0</v>
      </c>
      <c r="C40" s="299"/>
      <c r="D40" s="299"/>
      <c r="E40" s="300">
        <f t="shared" si="0"/>
        <v>0</v>
      </c>
      <c r="F40" s="301">
        <v>0</v>
      </c>
      <c r="G40" s="301">
        <v>0</v>
      </c>
      <c r="H40" s="301">
        <v>0</v>
      </c>
      <c r="I40" s="301">
        <v>0</v>
      </c>
      <c r="J40" s="301">
        <v>0</v>
      </c>
      <c r="K40" s="301">
        <v>0</v>
      </c>
      <c r="L40" s="301">
        <v>0</v>
      </c>
      <c r="M40" s="301">
        <v>0</v>
      </c>
      <c r="N40" s="301">
        <v>0</v>
      </c>
      <c r="O40" s="301">
        <v>0</v>
      </c>
      <c r="P40" s="301">
        <v>0</v>
      </c>
      <c r="Q40" s="302">
        <v>0</v>
      </c>
      <c r="R40" s="302">
        <v>0</v>
      </c>
      <c r="S40" s="303">
        <v>0</v>
      </c>
      <c r="T40" s="302">
        <v>0</v>
      </c>
      <c r="U40" s="303">
        <v>0</v>
      </c>
      <c r="V40" s="302">
        <v>0</v>
      </c>
      <c r="W40" s="303">
        <v>0</v>
      </c>
      <c r="X40" s="302">
        <v>0</v>
      </c>
      <c r="Y40" s="303">
        <v>0</v>
      </c>
      <c r="Z40" s="298">
        <v>0</v>
      </c>
      <c r="AA40" s="304"/>
      <c r="AB40" s="301">
        <v>0</v>
      </c>
      <c r="AC40" s="301">
        <v>0</v>
      </c>
      <c r="AD40" s="301">
        <v>0</v>
      </c>
      <c r="AE40" s="301">
        <v>0</v>
      </c>
      <c r="AF40" s="301">
        <v>0</v>
      </c>
      <c r="AG40" s="301">
        <v>0</v>
      </c>
      <c r="AH40" s="301">
        <v>0</v>
      </c>
      <c r="AI40" s="301">
        <v>0</v>
      </c>
      <c r="AJ40" s="301">
        <v>0</v>
      </c>
      <c r="AK40" s="301">
        <v>0</v>
      </c>
      <c r="AL40" s="301">
        <v>0</v>
      </c>
      <c r="AM40" s="302">
        <v>0</v>
      </c>
      <c r="AN40" s="302">
        <v>0</v>
      </c>
      <c r="AO40" s="303">
        <v>0</v>
      </c>
      <c r="AP40" s="302">
        <v>0</v>
      </c>
      <c r="AQ40" s="303">
        <v>0</v>
      </c>
      <c r="AR40" s="302">
        <v>0</v>
      </c>
      <c r="AS40" s="303">
        <v>0</v>
      </c>
      <c r="AT40" s="302">
        <v>0</v>
      </c>
      <c r="AU40" s="303">
        <v>0</v>
      </c>
      <c r="AV40" s="304"/>
      <c r="AW40" s="305">
        <v>0</v>
      </c>
      <c r="AX40" s="298">
        <v>0</v>
      </c>
      <c r="AY40" s="306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301"/>
      <c r="BK40" s="302"/>
      <c r="BL40" s="302"/>
      <c r="BM40" s="303"/>
      <c r="BN40" s="302"/>
      <c r="BO40" s="303"/>
      <c r="BP40" s="302"/>
      <c r="BQ40" s="303"/>
      <c r="BR40" s="302"/>
      <c r="BS40" s="303"/>
      <c r="BT40" s="306"/>
      <c r="BU40" s="303">
        <v>0</v>
      </c>
      <c r="BV40" s="298">
        <v>0</v>
      </c>
      <c r="BW40" s="306"/>
      <c r="BX40" s="298">
        <v>0</v>
      </c>
      <c r="BY40" s="307"/>
      <c r="BZ40" s="308"/>
      <c r="CA40" s="308"/>
      <c r="CB40" s="308"/>
      <c r="CC40" s="308"/>
      <c r="CD40" s="309"/>
      <c r="CG40" s="307"/>
      <c r="CH40" s="298">
        <v>0</v>
      </c>
      <c r="CI40" s="309">
        <v>0</v>
      </c>
      <c r="CJ40" s="308">
        <v>0</v>
      </c>
      <c r="CK40" s="308">
        <v>0</v>
      </c>
      <c r="CL40" s="308">
        <v>0</v>
      </c>
      <c r="CM40" s="308">
        <v>0</v>
      </c>
      <c r="CN40" s="309">
        <v>0</v>
      </c>
      <c r="CQ40" s="307"/>
      <c r="CR40" s="298"/>
      <c r="CS40" s="309"/>
      <c r="CT40" s="308"/>
      <c r="CU40" s="308"/>
      <c r="CV40" s="308"/>
      <c r="CW40" s="308"/>
      <c r="CX40" s="309"/>
      <c r="DA40" s="307"/>
      <c r="DB40" s="298"/>
      <c r="DC40" s="306"/>
      <c r="DI40" s="311"/>
      <c r="DL40" s="307"/>
      <c r="DM40" s="312"/>
      <c r="DN40" s="312"/>
      <c r="DO40" s="307"/>
      <c r="DP40" s="313"/>
      <c r="DQ40" s="311"/>
    </row>
    <row r="41" spans="1:121" x14ac:dyDescent="0.25">
      <c r="A41" s="113" t="s">
        <v>161</v>
      </c>
      <c r="B41" s="291">
        <v>0</v>
      </c>
      <c r="C41" s="114" t="s">
        <v>212</v>
      </c>
      <c r="D41" s="114" t="s">
        <v>203</v>
      </c>
      <c r="E41" s="185">
        <f t="shared" si="0"/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42">
        <v>0</v>
      </c>
      <c r="P41" s="142">
        <v>0</v>
      </c>
      <c r="Q41" s="290">
        <v>-1E-4</v>
      </c>
      <c r="R41" s="290">
        <v>-1E-4</v>
      </c>
      <c r="S41" s="292">
        <v>-1E-4</v>
      </c>
      <c r="T41" s="290">
        <v>-1E-4</v>
      </c>
      <c r="U41" s="292">
        <v>0</v>
      </c>
      <c r="V41" s="290">
        <v>-1E-4</v>
      </c>
      <c r="W41" s="292">
        <v>-1E-4</v>
      </c>
      <c r="X41" s="290">
        <v>-1E-4</v>
      </c>
      <c r="Y41" s="292">
        <v>0</v>
      </c>
      <c r="Z41" s="291">
        <v>0</v>
      </c>
      <c r="AB41" s="142">
        <v>0</v>
      </c>
      <c r="AC41" s="142">
        <v>0</v>
      </c>
      <c r="AD41" s="142">
        <v>0</v>
      </c>
      <c r="AE41" s="142">
        <v>0</v>
      </c>
      <c r="AF41" s="142">
        <v>0</v>
      </c>
      <c r="AG41" s="142">
        <v>0</v>
      </c>
      <c r="AH41" s="142">
        <v>0</v>
      </c>
      <c r="AI41" s="142">
        <v>0</v>
      </c>
      <c r="AJ41" s="142">
        <v>0</v>
      </c>
      <c r="AK41" s="142">
        <v>0</v>
      </c>
      <c r="AL41" s="142">
        <v>0</v>
      </c>
      <c r="AM41" s="290">
        <v>-1E-4</v>
      </c>
      <c r="AN41" s="290">
        <v>-1E-4</v>
      </c>
      <c r="AO41" s="292">
        <v>-1E-4</v>
      </c>
      <c r="AP41" s="290">
        <v>-1E-4</v>
      </c>
      <c r="AQ41" s="292">
        <v>0</v>
      </c>
      <c r="AR41" s="290">
        <v>-1E-4</v>
      </c>
      <c r="AS41" s="292">
        <v>-1E-4</v>
      </c>
      <c r="AT41" s="290">
        <v>-1E-4</v>
      </c>
      <c r="AU41" s="292">
        <v>0</v>
      </c>
      <c r="AW41" s="293">
        <v>0</v>
      </c>
      <c r="AX41" s="291">
        <v>0</v>
      </c>
      <c r="BK41" s="290"/>
      <c r="BL41" s="290"/>
      <c r="BM41" s="292"/>
      <c r="BN41" s="290"/>
      <c r="BO41" s="292"/>
      <c r="BP41" s="290"/>
      <c r="BQ41" s="292"/>
      <c r="BR41" s="290"/>
      <c r="BS41" s="292"/>
      <c r="BU41" s="292">
        <v>0</v>
      </c>
      <c r="BV41" s="291">
        <v>0</v>
      </c>
      <c r="BX41" s="291">
        <v>-1</v>
      </c>
      <c r="CH41" s="291">
        <v>-1</v>
      </c>
      <c r="CI41" s="117">
        <v>0</v>
      </c>
      <c r="CJ41" s="81">
        <v>-1</v>
      </c>
      <c r="CK41" s="81">
        <v>0</v>
      </c>
      <c r="CL41" s="81">
        <v>-1</v>
      </c>
      <c r="CM41" s="81">
        <v>0</v>
      </c>
      <c r="CN41" s="117">
        <v>0</v>
      </c>
      <c r="CR41" s="291"/>
      <c r="DB41" s="291"/>
      <c r="DH41" s="79" t="s">
        <v>203</v>
      </c>
      <c r="DJ41" s="79" t="s">
        <v>382</v>
      </c>
      <c r="DK41" s="79" t="s">
        <v>435</v>
      </c>
      <c r="DL41" s="83" t="s">
        <v>504</v>
      </c>
      <c r="DM41" s="84" t="s">
        <v>507</v>
      </c>
      <c r="DN41" s="84" t="s">
        <v>503</v>
      </c>
      <c r="DO41" s="83" t="s">
        <v>503</v>
      </c>
    </row>
    <row r="42" spans="1:121" x14ac:dyDescent="0.25">
      <c r="B42" s="291"/>
      <c r="Q42" s="290"/>
      <c r="R42" s="290"/>
      <c r="S42" s="292"/>
      <c r="T42" s="290"/>
      <c r="U42" s="292"/>
      <c r="V42" s="290"/>
      <c r="W42" s="292"/>
      <c r="X42" s="290"/>
      <c r="Y42" s="292"/>
      <c r="Z42" s="291"/>
      <c r="AM42" s="290"/>
      <c r="AN42" s="290"/>
      <c r="AO42" s="292"/>
      <c r="AP42" s="290"/>
      <c r="AQ42" s="292"/>
      <c r="AR42" s="290"/>
      <c r="AS42" s="292"/>
      <c r="AT42" s="290"/>
      <c r="AU42" s="292"/>
      <c r="AW42" s="293"/>
      <c r="AX42" s="291"/>
      <c r="BK42" s="290"/>
      <c r="BL42" s="290"/>
      <c r="BM42" s="292"/>
      <c r="BN42" s="290"/>
      <c r="BO42" s="292"/>
      <c r="BP42" s="290"/>
      <c r="BQ42" s="292"/>
      <c r="BR42" s="290"/>
      <c r="BS42" s="292"/>
      <c r="BU42" s="292"/>
      <c r="BV42" s="291"/>
      <c r="BX42" s="291"/>
      <c r="CH42" s="291"/>
      <c r="CR42" s="291"/>
      <c r="DB42" s="291"/>
    </row>
    <row r="43" spans="1:121" s="310" customFormat="1" x14ac:dyDescent="0.25">
      <c r="A43" s="297"/>
      <c r="B43" s="298">
        <v>0</v>
      </c>
      <c r="C43" s="299"/>
      <c r="D43" s="299"/>
      <c r="E43" s="300">
        <f t="shared" si="0"/>
        <v>0</v>
      </c>
      <c r="F43" s="301">
        <v>0</v>
      </c>
      <c r="G43" s="301">
        <v>0</v>
      </c>
      <c r="H43" s="301">
        <v>0</v>
      </c>
      <c r="I43" s="301">
        <v>0</v>
      </c>
      <c r="J43" s="301">
        <v>0</v>
      </c>
      <c r="K43" s="301">
        <v>0</v>
      </c>
      <c r="L43" s="301">
        <v>0</v>
      </c>
      <c r="M43" s="301">
        <v>0</v>
      </c>
      <c r="N43" s="301">
        <v>0</v>
      </c>
      <c r="O43" s="301">
        <v>0</v>
      </c>
      <c r="P43" s="301">
        <v>0</v>
      </c>
      <c r="Q43" s="302">
        <v>0</v>
      </c>
      <c r="R43" s="302">
        <v>0</v>
      </c>
      <c r="S43" s="303">
        <v>0</v>
      </c>
      <c r="T43" s="302">
        <v>0</v>
      </c>
      <c r="U43" s="303">
        <v>0</v>
      </c>
      <c r="V43" s="302">
        <v>0</v>
      </c>
      <c r="W43" s="303">
        <v>0</v>
      </c>
      <c r="X43" s="302">
        <v>0</v>
      </c>
      <c r="Y43" s="303">
        <v>0</v>
      </c>
      <c r="Z43" s="298">
        <v>0</v>
      </c>
      <c r="AA43" s="304"/>
      <c r="AB43" s="301">
        <v>0</v>
      </c>
      <c r="AC43" s="301">
        <v>0</v>
      </c>
      <c r="AD43" s="301">
        <v>0</v>
      </c>
      <c r="AE43" s="301">
        <v>0</v>
      </c>
      <c r="AF43" s="301">
        <v>0</v>
      </c>
      <c r="AG43" s="301">
        <v>0</v>
      </c>
      <c r="AH43" s="301">
        <v>0</v>
      </c>
      <c r="AI43" s="301">
        <v>0</v>
      </c>
      <c r="AJ43" s="301">
        <v>0</v>
      </c>
      <c r="AK43" s="301">
        <v>0</v>
      </c>
      <c r="AL43" s="301">
        <v>0</v>
      </c>
      <c r="AM43" s="302">
        <v>0</v>
      </c>
      <c r="AN43" s="302">
        <v>0</v>
      </c>
      <c r="AO43" s="303">
        <v>0</v>
      </c>
      <c r="AP43" s="302">
        <v>0</v>
      </c>
      <c r="AQ43" s="303">
        <v>0</v>
      </c>
      <c r="AR43" s="302">
        <v>0</v>
      </c>
      <c r="AS43" s="303">
        <v>0</v>
      </c>
      <c r="AT43" s="302">
        <v>0</v>
      </c>
      <c r="AU43" s="303">
        <v>0</v>
      </c>
      <c r="AV43" s="304"/>
      <c r="AW43" s="305">
        <v>0</v>
      </c>
      <c r="AX43" s="298">
        <v>0</v>
      </c>
      <c r="AY43" s="306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301"/>
      <c r="BK43" s="302"/>
      <c r="BL43" s="302"/>
      <c r="BM43" s="303"/>
      <c r="BN43" s="302"/>
      <c r="BO43" s="303"/>
      <c r="BP43" s="302"/>
      <c r="BQ43" s="303"/>
      <c r="BR43" s="302"/>
      <c r="BS43" s="303"/>
      <c r="BT43" s="306"/>
      <c r="BU43" s="303">
        <v>0</v>
      </c>
      <c r="BV43" s="298">
        <v>0</v>
      </c>
      <c r="BW43" s="306"/>
      <c r="BX43" s="298">
        <v>0</v>
      </c>
      <c r="BY43" s="307"/>
      <c r="BZ43" s="308"/>
      <c r="CA43" s="308"/>
      <c r="CB43" s="308"/>
      <c r="CC43" s="308"/>
      <c r="CD43" s="309"/>
      <c r="CG43" s="307"/>
      <c r="CH43" s="298">
        <v>0</v>
      </c>
      <c r="CI43" s="309">
        <v>0</v>
      </c>
      <c r="CJ43" s="308">
        <v>0</v>
      </c>
      <c r="CK43" s="308">
        <v>0</v>
      </c>
      <c r="CL43" s="308">
        <v>0</v>
      </c>
      <c r="CM43" s="308">
        <v>0</v>
      </c>
      <c r="CN43" s="309">
        <v>0</v>
      </c>
      <c r="CQ43" s="307"/>
      <c r="CR43" s="298"/>
      <c r="CS43" s="309"/>
      <c r="CT43" s="308"/>
      <c r="CU43" s="308"/>
      <c r="CV43" s="308"/>
      <c r="CW43" s="308"/>
      <c r="CX43" s="309"/>
      <c r="DA43" s="307"/>
      <c r="DB43" s="298"/>
      <c r="DC43" s="306"/>
      <c r="DI43" s="311"/>
      <c r="DL43" s="307"/>
      <c r="DM43" s="312"/>
      <c r="DN43" s="312"/>
      <c r="DO43" s="307"/>
      <c r="DP43" s="313"/>
      <c r="DQ43" s="311"/>
    </row>
    <row r="44" spans="1:121" x14ac:dyDescent="0.25">
      <c r="A44" s="113" t="s">
        <v>162</v>
      </c>
      <c r="B44" s="291">
        <v>1</v>
      </c>
      <c r="C44" s="114" t="s">
        <v>213</v>
      </c>
      <c r="D44" s="114" t="s">
        <v>214</v>
      </c>
      <c r="E44" s="185">
        <f t="shared" si="0"/>
        <v>8</v>
      </c>
      <c r="F44" s="142">
        <v>2</v>
      </c>
      <c r="G44" s="142">
        <v>3</v>
      </c>
      <c r="H44" s="142">
        <v>2</v>
      </c>
      <c r="I44" s="142">
        <v>2</v>
      </c>
      <c r="J44" s="142">
        <v>2</v>
      </c>
      <c r="K44" s="142">
        <v>2</v>
      </c>
      <c r="L44" s="142">
        <v>3</v>
      </c>
      <c r="M44" s="142">
        <v>3</v>
      </c>
      <c r="N44" s="142">
        <v>3</v>
      </c>
      <c r="O44" s="142">
        <v>3</v>
      </c>
      <c r="P44" s="142">
        <v>0</v>
      </c>
      <c r="Q44" s="290">
        <v>9.6999999999999993</v>
      </c>
      <c r="R44" s="290">
        <v>9.6999999999999993</v>
      </c>
      <c r="S44" s="292">
        <v>9.6999999999999993</v>
      </c>
      <c r="T44" s="290">
        <v>-1E-4</v>
      </c>
      <c r="U44" s="292">
        <v>14.7</v>
      </c>
      <c r="V44" s="290">
        <v>-1E-4</v>
      </c>
      <c r="W44" s="292">
        <v>8.1300000000000008</v>
      </c>
      <c r="X44" s="290">
        <v>-1E-4</v>
      </c>
      <c r="Y44" s="292">
        <v>32.53</v>
      </c>
      <c r="Z44" s="291">
        <v>1</v>
      </c>
      <c r="AB44" s="142">
        <v>2</v>
      </c>
      <c r="AC44" s="142">
        <v>2</v>
      </c>
      <c r="AD44" s="142">
        <v>2</v>
      </c>
      <c r="AE44" s="142">
        <v>2</v>
      </c>
      <c r="AF44" s="142">
        <v>2</v>
      </c>
      <c r="AG44" s="142">
        <v>2</v>
      </c>
      <c r="AH44" s="142">
        <v>2</v>
      </c>
      <c r="AI44" s="142">
        <v>2</v>
      </c>
      <c r="AJ44" s="142">
        <v>3</v>
      </c>
      <c r="AK44" s="142">
        <v>3</v>
      </c>
      <c r="AL44" s="142">
        <v>0</v>
      </c>
      <c r="AM44" s="290">
        <v>9.6</v>
      </c>
      <c r="AN44" s="290">
        <v>9.6</v>
      </c>
      <c r="AO44" s="292">
        <v>9.6</v>
      </c>
      <c r="AP44" s="290">
        <v>-1E-4</v>
      </c>
      <c r="AQ44" s="292">
        <v>15.1</v>
      </c>
      <c r="AR44" s="290">
        <v>-1E-4</v>
      </c>
      <c r="AS44" s="292">
        <v>7.97</v>
      </c>
      <c r="AT44" s="290">
        <v>-1E-4</v>
      </c>
      <c r="AU44" s="292">
        <v>32.67</v>
      </c>
      <c r="AW44" s="293">
        <v>65.2</v>
      </c>
      <c r="AX44" s="291">
        <v>1</v>
      </c>
      <c r="BK44" s="290"/>
      <c r="BL44" s="290"/>
      <c r="BM44" s="292"/>
      <c r="BN44" s="290"/>
      <c r="BO44" s="292"/>
      <c r="BP44" s="290"/>
      <c r="BQ44" s="292"/>
      <c r="BR44" s="290"/>
      <c r="BS44" s="292"/>
      <c r="BU44" s="292">
        <v>65.2</v>
      </c>
      <c r="BV44" s="291">
        <v>1</v>
      </c>
      <c r="BX44" s="291">
        <v>-1</v>
      </c>
      <c r="CH44" s="291">
        <v>-1</v>
      </c>
      <c r="CI44" s="117">
        <v>0</v>
      </c>
      <c r="CJ44" s="81">
        <v>-1</v>
      </c>
      <c r="CK44" s="81">
        <v>0</v>
      </c>
      <c r="CL44" s="81">
        <v>-1</v>
      </c>
      <c r="CM44" s="81">
        <v>0</v>
      </c>
      <c r="CN44" s="117">
        <v>0</v>
      </c>
      <c r="CR44" s="291"/>
      <c r="DB44" s="291"/>
      <c r="DH44" s="79" t="s">
        <v>214</v>
      </c>
      <c r="DJ44" s="79" t="s">
        <v>383</v>
      </c>
      <c r="DK44" s="79" t="s">
        <v>436</v>
      </c>
      <c r="DL44" s="83" t="s">
        <v>504</v>
      </c>
      <c r="DM44" s="84" t="s">
        <v>508</v>
      </c>
      <c r="DN44" s="84" t="s">
        <v>503</v>
      </c>
      <c r="DO44" s="83" t="s">
        <v>503</v>
      </c>
    </row>
    <row r="45" spans="1:121" x14ac:dyDescent="0.25">
      <c r="B45" s="291">
        <v>-1</v>
      </c>
      <c r="E45" s="185">
        <f t="shared" si="0"/>
        <v>0</v>
      </c>
      <c r="F45" s="142">
        <v>2</v>
      </c>
      <c r="G45" s="142">
        <v>3</v>
      </c>
      <c r="H45" s="142">
        <v>2</v>
      </c>
      <c r="I45" s="142">
        <v>3</v>
      </c>
      <c r="J45" s="142">
        <v>3</v>
      </c>
      <c r="K45" s="142">
        <v>3</v>
      </c>
      <c r="L45" s="142">
        <v>3</v>
      </c>
      <c r="M45" s="142">
        <v>3</v>
      </c>
      <c r="N45" s="142">
        <v>3</v>
      </c>
      <c r="O45" s="142">
        <v>3</v>
      </c>
      <c r="P45" s="142">
        <v>0</v>
      </c>
      <c r="Q45" s="290">
        <v>-1E-4</v>
      </c>
      <c r="R45" s="290">
        <v>-1E-4</v>
      </c>
      <c r="S45" s="292">
        <v>-1E-4</v>
      </c>
      <c r="T45" s="290">
        <v>-1E-4</v>
      </c>
      <c r="U45" s="292">
        <v>-1E-4</v>
      </c>
      <c r="V45" s="290">
        <v>-1E-4</v>
      </c>
      <c r="W45" s="292">
        <v>-1E-4</v>
      </c>
      <c r="X45" s="290">
        <v>-1E-4</v>
      </c>
      <c r="Y45" s="292">
        <v>-1E-4</v>
      </c>
      <c r="Z45" s="291">
        <v>-1E-4</v>
      </c>
      <c r="AB45" s="142">
        <v>2</v>
      </c>
      <c r="AC45" s="142">
        <v>2</v>
      </c>
      <c r="AD45" s="142">
        <v>3</v>
      </c>
      <c r="AE45" s="142">
        <v>2</v>
      </c>
      <c r="AF45" s="142">
        <v>2</v>
      </c>
      <c r="AG45" s="142">
        <v>2</v>
      </c>
      <c r="AH45" s="142">
        <v>3</v>
      </c>
      <c r="AI45" s="142">
        <v>2</v>
      </c>
      <c r="AJ45" s="142">
        <v>3</v>
      </c>
      <c r="AK45" s="142">
        <v>4</v>
      </c>
      <c r="AL45" s="142">
        <v>0</v>
      </c>
      <c r="AM45" s="290">
        <v>-1E-4</v>
      </c>
      <c r="AN45" s="290">
        <v>-1E-4</v>
      </c>
      <c r="AO45" s="292">
        <v>-1E-4</v>
      </c>
      <c r="AP45" s="290">
        <v>-1E-4</v>
      </c>
      <c r="AQ45" s="292">
        <v>-1E-4</v>
      </c>
      <c r="AR45" s="290">
        <v>-1E-4</v>
      </c>
      <c r="AS45" s="292">
        <v>-1E-4</v>
      </c>
      <c r="AT45" s="290">
        <v>-1E-4</v>
      </c>
      <c r="AU45" s="292">
        <v>-1E-4</v>
      </c>
      <c r="AW45" s="293">
        <v>-1</v>
      </c>
      <c r="AX45" s="291">
        <v>-1</v>
      </c>
      <c r="BK45" s="290"/>
      <c r="BL45" s="290"/>
      <c r="BM45" s="292"/>
      <c r="BN45" s="290"/>
      <c r="BO45" s="292"/>
      <c r="BP45" s="290"/>
      <c r="BQ45" s="292"/>
      <c r="BR45" s="290"/>
      <c r="BS45" s="292"/>
      <c r="BU45" s="292">
        <v>-1</v>
      </c>
      <c r="BV45" s="291">
        <v>-1</v>
      </c>
      <c r="BX45" s="291">
        <v>-1</v>
      </c>
      <c r="CH45" s="291">
        <v>-1</v>
      </c>
      <c r="CI45" s="117">
        <v>0</v>
      </c>
      <c r="CJ45" s="81">
        <v>-1</v>
      </c>
      <c r="CK45" s="81">
        <v>0</v>
      </c>
      <c r="CL45" s="81">
        <v>-1</v>
      </c>
      <c r="CM45" s="81">
        <v>0</v>
      </c>
      <c r="CN45" s="117">
        <v>0</v>
      </c>
      <c r="CR45" s="291"/>
      <c r="DB45" s="291"/>
    </row>
    <row r="46" spans="1:121" x14ac:dyDescent="0.25">
      <c r="B46" s="291">
        <v>-1</v>
      </c>
      <c r="E46" s="185">
        <f t="shared" si="0"/>
        <v>0</v>
      </c>
      <c r="F46" s="142">
        <v>2</v>
      </c>
      <c r="G46" s="142">
        <v>3</v>
      </c>
      <c r="H46" s="142">
        <v>3</v>
      </c>
      <c r="I46" s="142">
        <v>3</v>
      </c>
      <c r="J46" s="142">
        <v>2</v>
      </c>
      <c r="K46" s="142">
        <v>2</v>
      </c>
      <c r="L46" s="142">
        <v>2</v>
      </c>
      <c r="M46" s="142">
        <v>3</v>
      </c>
      <c r="N46" s="142">
        <v>3</v>
      </c>
      <c r="O46" s="142">
        <v>4</v>
      </c>
      <c r="P46" s="142">
        <v>1</v>
      </c>
      <c r="Q46" s="290">
        <v>-1E-4</v>
      </c>
      <c r="R46" s="290">
        <v>-1E-4</v>
      </c>
      <c r="S46" s="292">
        <v>-1E-4</v>
      </c>
      <c r="T46" s="290">
        <v>-1E-4</v>
      </c>
      <c r="U46" s="292">
        <v>-1E-4</v>
      </c>
      <c r="V46" s="290">
        <v>-1E-4</v>
      </c>
      <c r="W46" s="292">
        <v>-1E-4</v>
      </c>
      <c r="X46" s="290">
        <v>-1E-4</v>
      </c>
      <c r="Y46" s="292">
        <v>-1E-4</v>
      </c>
      <c r="Z46" s="291">
        <v>-1E-4</v>
      </c>
      <c r="AB46" s="142">
        <v>2</v>
      </c>
      <c r="AC46" s="142">
        <v>2</v>
      </c>
      <c r="AD46" s="142">
        <v>3</v>
      </c>
      <c r="AE46" s="142">
        <v>1</v>
      </c>
      <c r="AF46" s="142">
        <v>1</v>
      </c>
      <c r="AG46" s="142">
        <v>2</v>
      </c>
      <c r="AH46" s="142">
        <v>3</v>
      </c>
      <c r="AI46" s="142">
        <v>3</v>
      </c>
      <c r="AJ46" s="142">
        <v>3</v>
      </c>
      <c r="AK46" s="142">
        <v>3</v>
      </c>
      <c r="AL46" s="142">
        <v>1</v>
      </c>
      <c r="AM46" s="290">
        <v>-1E-4</v>
      </c>
      <c r="AN46" s="290">
        <v>-1E-4</v>
      </c>
      <c r="AO46" s="292">
        <v>-1E-4</v>
      </c>
      <c r="AP46" s="290">
        <v>-1E-4</v>
      </c>
      <c r="AQ46" s="292">
        <v>-1E-4</v>
      </c>
      <c r="AR46" s="290">
        <v>-1E-4</v>
      </c>
      <c r="AS46" s="292">
        <v>-1E-4</v>
      </c>
      <c r="AT46" s="290">
        <v>-1E-4</v>
      </c>
      <c r="AU46" s="292">
        <v>-1E-4</v>
      </c>
      <c r="AW46" s="293">
        <v>-1</v>
      </c>
      <c r="AX46" s="291">
        <v>-1</v>
      </c>
      <c r="BK46" s="290"/>
      <c r="BL46" s="290"/>
      <c r="BM46" s="292"/>
      <c r="BN46" s="290"/>
      <c r="BO46" s="292"/>
      <c r="BP46" s="290"/>
      <c r="BQ46" s="292"/>
      <c r="BR46" s="290"/>
      <c r="BS46" s="292"/>
      <c r="BU46" s="292">
        <v>-1</v>
      </c>
      <c r="BV46" s="291">
        <v>-1</v>
      </c>
      <c r="BX46" s="291">
        <v>-1</v>
      </c>
      <c r="CH46" s="291">
        <v>-1</v>
      </c>
      <c r="CI46" s="117">
        <v>0</v>
      </c>
      <c r="CJ46" s="81">
        <v>-1</v>
      </c>
      <c r="CK46" s="81">
        <v>0</v>
      </c>
      <c r="CL46" s="81">
        <v>-1</v>
      </c>
      <c r="CM46" s="81">
        <v>0</v>
      </c>
      <c r="CN46" s="117">
        <v>0</v>
      </c>
      <c r="CR46" s="291"/>
      <c r="DB46" s="291"/>
    </row>
    <row r="47" spans="1:121" x14ac:dyDescent="0.25">
      <c r="B47" s="291">
        <v>-1</v>
      </c>
      <c r="E47" s="185">
        <f t="shared" si="0"/>
        <v>0</v>
      </c>
      <c r="F47" s="142">
        <v>2</v>
      </c>
      <c r="G47" s="142">
        <v>2</v>
      </c>
      <c r="H47" s="142">
        <v>2</v>
      </c>
      <c r="I47" s="142">
        <v>2</v>
      </c>
      <c r="J47" s="142">
        <v>2</v>
      </c>
      <c r="K47" s="142">
        <v>3</v>
      </c>
      <c r="L47" s="142">
        <v>3</v>
      </c>
      <c r="M47" s="142">
        <v>3</v>
      </c>
      <c r="N47" s="142">
        <v>3</v>
      </c>
      <c r="O47" s="142">
        <v>3</v>
      </c>
      <c r="P47" s="142">
        <v>0</v>
      </c>
      <c r="Q47" s="290">
        <v>-1E-4</v>
      </c>
      <c r="R47" s="290">
        <v>-1E-4</v>
      </c>
      <c r="S47" s="292">
        <v>-1E-4</v>
      </c>
      <c r="T47" s="290">
        <v>-1E-4</v>
      </c>
      <c r="U47" s="292">
        <v>-1E-4</v>
      </c>
      <c r="V47" s="290">
        <v>-1E-4</v>
      </c>
      <c r="W47" s="292">
        <v>-1E-4</v>
      </c>
      <c r="X47" s="290">
        <v>-1E-4</v>
      </c>
      <c r="Y47" s="292">
        <v>-1E-4</v>
      </c>
      <c r="Z47" s="291">
        <v>-1E-4</v>
      </c>
      <c r="AB47" s="142">
        <v>2</v>
      </c>
      <c r="AC47" s="142">
        <v>3</v>
      </c>
      <c r="AD47" s="142">
        <v>3</v>
      </c>
      <c r="AE47" s="142">
        <v>3</v>
      </c>
      <c r="AF47" s="142">
        <v>2</v>
      </c>
      <c r="AG47" s="142">
        <v>2</v>
      </c>
      <c r="AH47" s="142">
        <v>3</v>
      </c>
      <c r="AI47" s="142">
        <v>3</v>
      </c>
      <c r="AJ47" s="142">
        <v>3</v>
      </c>
      <c r="AK47" s="142">
        <v>3</v>
      </c>
      <c r="AL47" s="142">
        <v>0</v>
      </c>
      <c r="AM47" s="290">
        <v>-1E-4</v>
      </c>
      <c r="AN47" s="290">
        <v>-1E-4</v>
      </c>
      <c r="AO47" s="292">
        <v>-1E-4</v>
      </c>
      <c r="AP47" s="290">
        <v>-1E-4</v>
      </c>
      <c r="AQ47" s="292">
        <v>-1E-4</v>
      </c>
      <c r="AR47" s="290">
        <v>-1E-4</v>
      </c>
      <c r="AS47" s="292">
        <v>-1E-4</v>
      </c>
      <c r="AT47" s="290">
        <v>-1E-4</v>
      </c>
      <c r="AU47" s="292">
        <v>-1E-4</v>
      </c>
      <c r="AW47" s="293">
        <v>-1</v>
      </c>
      <c r="AX47" s="291">
        <v>-1</v>
      </c>
      <c r="BK47" s="290"/>
      <c r="BL47" s="290"/>
      <c r="BM47" s="292"/>
      <c r="BN47" s="290"/>
      <c r="BO47" s="292"/>
      <c r="BP47" s="290"/>
      <c r="BQ47" s="292"/>
      <c r="BR47" s="290"/>
      <c r="BS47" s="292"/>
      <c r="BU47" s="292">
        <v>-1</v>
      </c>
      <c r="BV47" s="291">
        <v>-1</v>
      </c>
      <c r="BX47" s="291">
        <v>-1</v>
      </c>
      <c r="CH47" s="291">
        <v>-1</v>
      </c>
      <c r="CI47" s="117">
        <v>0</v>
      </c>
      <c r="CJ47" s="81">
        <v>-1</v>
      </c>
      <c r="CK47" s="81">
        <v>0</v>
      </c>
      <c r="CL47" s="81">
        <v>-1</v>
      </c>
      <c r="CM47" s="81">
        <v>0</v>
      </c>
      <c r="CN47" s="117">
        <v>0</v>
      </c>
      <c r="CR47" s="291"/>
      <c r="DB47" s="291"/>
    </row>
    <row r="48" spans="1:121" x14ac:dyDescent="0.25">
      <c r="B48" s="291"/>
      <c r="Q48" s="290"/>
      <c r="R48" s="290"/>
      <c r="S48" s="292"/>
      <c r="T48" s="290"/>
      <c r="U48" s="292"/>
      <c r="V48" s="290"/>
      <c r="W48" s="292"/>
      <c r="X48" s="290"/>
      <c r="Y48" s="292"/>
      <c r="Z48" s="291"/>
      <c r="AM48" s="290"/>
      <c r="AN48" s="290"/>
      <c r="AO48" s="292"/>
      <c r="AP48" s="290"/>
      <c r="AQ48" s="292"/>
      <c r="AR48" s="290"/>
      <c r="AS48" s="292"/>
      <c r="AT48" s="290"/>
      <c r="AU48" s="292"/>
      <c r="AW48" s="293"/>
      <c r="AX48" s="291"/>
      <c r="BK48" s="290"/>
      <c r="BL48" s="290"/>
      <c r="BM48" s="292"/>
      <c r="BN48" s="290"/>
      <c r="BO48" s="292"/>
      <c r="BP48" s="290"/>
      <c r="BQ48" s="292"/>
      <c r="BR48" s="290"/>
      <c r="BS48" s="292"/>
      <c r="BU48" s="292"/>
      <c r="BV48" s="291"/>
      <c r="BX48" s="291"/>
      <c r="CH48" s="291"/>
      <c r="CR48" s="291"/>
      <c r="DB48" s="291"/>
    </row>
    <row r="49" spans="1:121" s="310" customFormat="1" x14ac:dyDescent="0.25">
      <c r="A49" s="297"/>
      <c r="B49" s="298">
        <v>0</v>
      </c>
      <c r="C49" s="299"/>
      <c r="D49" s="299"/>
      <c r="E49" s="300">
        <f t="shared" si="0"/>
        <v>0</v>
      </c>
      <c r="F49" s="301">
        <v>0</v>
      </c>
      <c r="G49" s="301">
        <v>0</v>
      </c>
      <c r="H49" s="301">
        <v>0</v>
      </c>
      <c r="I49" s="301">
        <v>0</v>
      </c>
      <c r="J49" s="301">
        <v>0</v>
      </c>
      <c r="K49" s="301">
        <v>0</v>
      </c>
      <c r="L49" s="301">
        <v>0</v>
      </c>
      <c r="M49" s="301">
        <v>0</v>
      </c>
      <c r="N49" s="301">
        <v>0</v>
      </c>
      <c r="O49" s="301">
        <v>0</v>
      </c>
      <c r="P49" s="301">
        <v>0</v>
      </c>
      <c r="Q49" s="302">
        <v>0</v>
      </c>
      <c r="R49" s="302">
        <v>0</v>
      </c>
      <c r="S49" s="303">
        <v>0</v>
      </c>
      <c r="T49" s="302">
        <v>0</v>
      </c>
      <c r="U49" s="303">
        <v>0</v>
      </c>
      <c r="V49" s="302">
        <v>0</v>
      </c>
      <c r="W49" s="303">
        <v>0</v>
      </c>
      <c r="X49" s="302">
        <v>0</v>
      </c>
      <c r="Y49" s="303">
        <v>0</v>
      </c>
      <c r="Z49" s="298">
        <v>0</v>
      </c>
      <c r="AA49" s="304"/>
      <c r="AB49" s="301">
        <v>0</v>
      </c>
      <c r="AC49" s="301">
        <v>0</v>
      </c>
      <c r="AD49" s="301">
        <v>0</v>
      </c>
      <c r="AE49" s="301">
        <v>0</v>
      </c>
      <c r="AF49" s="301">
        <v>0</v>
      </c>
      <c r="AG49" s="301">
        <v>0</v>
      </c>
      <c r="AH49" s="301">
        <v>0</v>
      </c>
      <c r="AI49" s="301">
        <v>0</v>
      </c>
      <c r="AJ49" s="301">
        <v>0</v>
      </c>
      <c r="AK49" s="301">
        <v>0</v>
      </c>
      <c r="AL49" s="301">
        <v>0</v>
      </c>
      <c r="AM49" s="302">
        <v>0</v>
      </c>
      <c r="AN49" s="302">
        <v>0</v>
      </c>
      <c r="AO49" s="303">
        <v>0</v>
      </c>
      <c r="AP49" s="302">
        <v>0</v>
      </c>
      <c r="AQ49" s="303">
        <v>0</v>
      </c>
      <c r="AR49" s="302">
        <v>0</v>
      </c>
      <c r="AS49" s="303">
        <v>0</v>
      </c>
      <c r="AT49" s="302">
        <v>0</v>
      </c>
      <c r="AU49" s="303">
        <v>0</v>
      </c>
      <c r="AV49" s="304"/>
      <c r="AW49" s="305">
        <v>0</v>
      </c>
      <c r="AX49" s="298">
        <v>0</v>
      </c>
      <c r="AY49" s="306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301"/>
      <c r="BK49" s="302"/>
      <c r="BL49" s="302"/>
      <c r="BM49" s="303"/>
      <c r="BN49" s="302"/>
      <c r="BO49" s="303"/>
      <c r="BP49" s="302"/>
      <c r="BQ49" s="303"/>
      <c r="BR49" s="302"/>
      <c r="BS49" s="303"/>
      <c r="BT49" s="306"/>
      <c r="BU49" s="303">
        <v>0</v>
      </c>
      <c r="BV49" s="298">
        <v>0</v>
      </c>
      <c r="BW49" s="306"/>
      <c r="BX49" s="298">
        <v>0</v>
      </c>
      <c r="BY49" s="307"/>
      <c r="BZ49" s="308"/>
      <c r="CA49" s="308"/>
      <c r="CB49" s="308"/>
      <c r="CC49" s="308"/>
      <c r="CD49" s="309"/>
      <c r="CG49" s="307"/>
      <c r="CH49" s="298">
        <v>0</v>
      </c>
      <c r="CI49" s="309">
        <v>0</v>
      </c>
      <c r="CJ49" s="308">
        <v>0</v>
      </c>
      <c r="CK49" s="308">
        <v>0</v>
      </c>
      <c r="CL49" s="308">
        <v>0</v>
      </c>
      <c r="CM49" s="308">
        <v>0</v>
      </c>
      <c r="CN49" s="309">
        <v>0</v>
      </c>
      <c r="CQ49" s="307"/>
      <c r="CR49" s="298"/>
      <c r="CS49" s="309"/>
      <c r="CT49" s="308"/>
      <c r="CU49" s="308"/>
      <c r="CV49" s="308"/>
      <c r="CW49" s="308"/>
      <c r="CX49" s="309"/>
      <c r="DA49" s="307"/>
      <c r="DB49" s="298"/>
      <c r="DC49" s="306"/>
      <c r="DI49" s="311"/>
      <c r="DL49" s="307"/>
      <c r="DM49" s="312"/>
      <c r="DN49" s="312"/>
      <c r="DO49" s="307"/>
      <c r="DP49" s="313"/>
      <c r="DQ49" s="311"/>
    </row>
    <row r="50" spans="1:121" x14ac:dyDescent="0.25">
      <c r="A50" s="113" t="s">
        <v>163</v>
      </c>
      <c r="B50" s="291">
        <v>1</v>
      </c>
      <c r="C50" s="114" t="s">
        <v>215</v>
      </c>
      <c r="D50" s="114" t="s">
        <v>203</v>
      </c>
      <c r="E50" s="185">
        <f t="shared" si="0"/>
        <v>8</v>
      </c>
      <c r="F50" s="142">
        <v>3</v>
      </c>
      <c r="G50" s="142">
        <v>3</v>
      </c>
      <c r="H50" s="142">
        <v>2</v>
      </c>
      <c r="I50" s="142">
        <v>2</v>
      </c>
      <c r="J50" s="142">
        <v>2</v>
      </c>
      <c r="K50" s="142">
        <v>2</v>
      </c>
      <c r="L50" s="142">
        <v>3</v>
      </c>
      <c r="M50" s="142">
        <v>3</v>
      </c>
      <c r="N50" s="142">
        <v>3</v>
      </c>
      <c r="O50" s="142">
        <v>3</v>
      </c>
      <c r="P50" s="142">
        <v>1</v>
      </c>
      <c r="Q50" s="290">
        <v>9.4</v>
      </c>
      <c r="R50" s="290">
        <v>9.4</v>
      </c>
      <c r="S50" s="292">
        <v>9.4</v>
      </c>
      <c r="T50" s="290">
        <v>-1E-4</v>
      </c>
      <c r="U50" s="292">
        <v>14.4</v>
      </c>
      <c r="V50" s="290">
        <v>-1E-4</v>
      </c>
      <c r="W50" s="292">
        <v>8.0399999999999991</v>
      </c>
      <c r="X50" s="290">
        <v>-1E-4</v>
      </c>
      <c r="Y50" s="292">
        <v>31.84</v>
      </c>
      <c r="Z50" s="291">
        <v>1</v>
      </c>
      <c r="AB50" s="142">
        <v>3</v>
      </c>
      <c r="AC50" s="142">
        <v>3</v>
      </c>
      <c r="AD50" s="142">
        <v>2</v>
      </c>
      <c r="AE50" s="142">
        <v>3</v>
      </c>
      <c r="AF50" s="142">
        <v>3</v>
      </c>
      <c r="AG50" s="142">
        <v>3</v>
      </c>
      <c r="AH50" s="142">
        <v>3</v>
      </c>
      <c r="AI50" s="142">
        <v>3</v>
      </c>
      <c r="AJ50" s="142">
        <v>3</v>
      </c>
      <c r="AK50" s="142">
        <v>3</v>
      </c>
      <c r="AL50" s="142">
        <v>0</v>
      </c>
      <c r="AM50" s="290">
        <v>10</v>
      </c>
      <c r="AN50" s="290">
        <v>10</v>
      </c>
      <c r="AO50" s="292">
        <v>10</v>
      </c>
      <c r="AP50" s="290">
        <v>-1E-4</v>
      </c>
      <c r="AQ50" s="292">
        <v>14</v>
      </c>
      <c r="AR50" s="290">
        <v>-1E-4</v>
      </c>
      <c r="AS50" s="292">
        <v>7.45</v>
      </c>
      <c r="AT50" s="290">
        <v>-1E-4</v>
      </c>
      <c r="AU50" s="292">
        <v>31.45</v>
      </c>
      <c r="AW50" s="293">
        <v>63.29</v>
      </c>
      <c r="AX50" s="291">
        <v>1</v>
      </c>
      <c r="BK50" s="290"/>
      <c r="BL50" s="290"/>
      <c r="BM50" s="292"/>
      <c r="BN50" s="290"/>
      <c r="BO50" s="292"/>
      <c r="BP50" s="290"/>
      <c r="BQ50" s="292"/>
      <c r="BR50" s="290"/>
      <c r="BS50" s="292"/>
      <c r="BU50" s="292">
        <v>63.29</v>
      </c>
      <c r="BV50" s="291">
        <v>1</v>
      </c>
      <c r="BX50" s="291">
        <v>-1</v>
      </c>
      <c r="CH50" s="291">
        <v>-1</v>
      </c>
      <c r="CI50" s="117">
        <v>0</v>
      </c>
      <c r="CJ50" s="81">
        <v>-1</v>
      </c>
      <c r="CK50" s="81">
        <v>0</v>
      </c>
      <c r="CL50" s="81">
        <v>-1</v>
      </c>
      <c r="CM50" s="81">
        <v>0</v>
      </c>
      <c r="CN50" s="117">
        <v>0</v>
      </c>
      <c r="CR50" s="291"/>
      <c r="DB50" s="291"/>
      <c r="DH50" s="79" t="s">
        <v>203</v>
      </c>
      <c r="DJ50" s="79" t="s">
        <v>384</v>
      </c>
      <c r="DK50" s="79" t="s">
        <v>437</v>
      </c>
      <c r="DL50" s="83" t="s">
        <v>504</v>
      </c>
      <c r="DM50" s="84" t="s">
        <v>508</v>
      </c>
      <c r="DN50" s="84" t="s">
        <v>503</v>
      </c>
      <c r="DO50" s="83" t="s">
        <v>503</v>
      </c>
    </row>
    <row r="51" spans="1:121" x14ac:dyDescent="0.25">
      <c r="B51" s="291">
        <v>-1</v>
      </c>
      <c r="E51" s="185">
        <f t="shared" si="0"/>
        <v>0</v>
      </c>
      <c r="F51" s="142">
        <v>4</v>
      </c>
      <c r="G51" s="142">
        <v>3</v>
      </c>
      <c r="H51" s="142">
        <v>3</v>
      </c>
      <c r="I51" s="142">
        <v>3</v>
      </c>
      <c r="J51" s="142">
        <v>3</v>
      </c>
      <c r="K51" s="142">
        <v>3</v>
      </c>
      <c r="L51" s="142">
        <v>3</v>
      </c>
      <c r="M51" s="142">
        <v>4</v>
      </c>
      <c r="N51" s="142">
        <v>4</v>
      </c>
      <c r="O51" s="142">
        <v>4</v>
      </c>
      <c r="P51" s="142">
        <v>0</v>
      </c>
      <c r="Q51" s="290">
        <v>-1E-4</v>
      </c>
      <c r="R51" s="290">
        <v>-1E-4</v>
      </c>
      <c r="S51" s="292">
        <v>-1E-4</v>
      </c>
      <c r="T51" s="290">
        <v>-1E-4</v>
      </c>
      <c r="U51" s="292">
        <v>-1E-4</v>
      </c>
      <c r="V51" s="290">
        <v>-1E-4</v>
      </c>
      <c r="W51" s="292">
        <v>-1E-4</v>
      </c>
      <c r="X51" s="290">
        <v>-1E-4</v>
      </c>
      <c r="Y51" s="292">
        <v>-1E-4</v>
      </c>
      <c r="Z51" s="291">
        <v>-1E-4</v>
      </c>
      <c r="AB51" s="142">
        <v>3</v>
      </c>
      <c r="AC51" s="142">
        <v>3</v>
      </c>
      <c r="AD51" s="142">
        <v>3</v>
      </c>
      <c r="AE51" s="142">
        <v>3</v>
      </c>
      <c r="AF51" s="142">
        <v>4</v>
      </c>
      <c r="AG51" s="142">
        <v>4</v>
      </c>
      <c r="AH51" s="142">
        <v>3</v>
      </c>
      <c r="AI51" s="142">
        <v>3</v>
      </c>
      <c r="AJ51" s="142">
        <v>3</v>
      </c>
      <c r="AK51" s="142">
        <v>4</v>
      </c>
      <c r="AL51" s="142">
        <v>1</v>
      </c>
      <c r="AM51" s="290">
        <v>-1E-4</v>
      </c>
      <c r="AN51" s="290">
        <v>-1E-4</v>
      </c>
      <c r="AO51" s="292">
        <v>-1E-4</v>
      </c>
      <c r="AP51" s="290">
        <v>-1E-4</v>
      </c>
      <c r="AQ51" s="292">
        <v>-1E-4</v>
      </c>
      <c r="AR51" s="290">
        <v>-1E-4</v>
      </c>
      <c r="AS51" s="292">
        <v>-1E-4</v>
      </c>
      <c r="AT51" s="290">
        <v>-1E-4</v>
      </c>
      <c r="AU51" s="292">
        <v>-1E-4</v>
      </c>
      <c r="AW51" s="293">
        <v>-1</v>
      </c>
      <c r="AX51" s="291">
        <v>-1</v>
      </c>
      <c r="BK51" s="290"/>
      <c r="BL51" s="290"/>
      <c r="BM51" s="292"/>
      <c r="BN51" s="290"/>
      <c r="BO51" s="292"/>
      <c r="BP51" s="290"/>
      <c r="BQ51" s="292"/>
      <c r="BR51" s="290"/>
      <c r="BS51" s="292"/>
      <c r="BU51" s="292">
        <v>-1</v>
      </c>
      <c r="BV51" s="291">
        <v>-1</v>
      </c>
      <c r="BX51" s="291">
        <v>-1</v>
      </c>
      <c r="CH51" s="291">
        <v>-1</v>
      </c>
      <c r="CI51" s="117">
        <v>0</v>
      </c>
      <c r="CJ51" s="81">
        <v>-1</v>
      </c>
      <c r="CK51" s="81">
        <v>0</v>
      </c>
      <c r="CL51" s="81">
        <v>-1</v>
      </c>
      <c r="CM51" s="81">
        <v>0</v>
      </c>
      <c r="CN51" s="117">
        <v>0</v>
      </c>
      <c r="CR51" s="291"/>
      <c r="DB51" s="291"/>
    </row>
    <row r="52" spans="1:121" x14ac:dyDescent="0.25">
      <c r="B52" s="291">
        <v>-1</v>
      </c>
      <c r="E52" s="185">
        <f t="shared" si="0"/>
        <v>0</v>
      </c>
      <c r="F52" s="142">
        <v>3</v>
      </c>
      <c r="G52" s="142">
        <v>3</v>
      </c>
      <c r="H52" s="142">
        <v>2</v>
      </c>
      <c r="I52" s="142">
        <v>2</v>
      </c>
      <c r="J52" s="142">
        <v>2</v>
      </c>
      <c r="K52" s="142">
        <v>3</v>
      </c>
      <c r="L52" s="142">
        <v>3</v>
      </c>
      <c r="M52" s="142">
        <v>3</v>
      </c>
      <c r="N52" s="142">
        <v>4</v>
      </c>
      <c r="O52" s="142">
        <v>4</v>
      </c>
      <c r="P52" s="142">
        <v>0</v>
      </c>
      <c r="Q52" s="290">
        <v>-1E-4</v>
      </c>
      <c r="R52" s="290">
        <v>-1E-4</v>
      </c>
      <c r="S52" s="292">
        <v>-1E-4</v>
      </c>
      <c r="T52" s="290">
        <v>-1E-4</v>
      </c>
      <c r="U52" s="292">
        <v>-1E-4</v>
      </c>
      <c r="V52" s="290">
        <v>-1E-4</v>
      </c>
      <c r="W52" s="292">
        <v>-1E-4</v>
      </c>
      <c r="X52" s="290">
        <v>-1E-4</v>
      </c>
      <c r="Y52" s="292">
        <v>-1E-4</v>
      </c>
      <c r="Z52" s="291">
        <v>-1E-4</v>
      </c>
      <c r="AB52" s="142">
        <v>3</v>
      </c>
      <c r="AC52" s="142">
        <v>3</v>
      </c>
      <c r="AD52" s="142">
        <v>3</v>
      </c>
      <c r="AE52" s="142">
        <v>2</v>
      </c>
      <c r="AF52" s="142">
        <v>3</v>
      </c>
      <c r="AG52" s="142">
        <v>3</v>
      </c>
      <c r="AH52" s="142">
        <v>3</v>
      </c>
      <c r="AI52" s="142">
        <v>3</v>
      </c>
      <c r="AJ52" s="142">
        <v>3</v>
      </c>
      <c r="AK52" s="142">
        <v>3</v>
      </c>
      <c r="AL52" s="142">
        <v>2</v>
      </c>
      <c r="AM52" s="290">
        <v>-1E-4</v>
      </c>
      <c r="AN52" s="290">
        <v>-1E-4</v>
      </c>
      <c r="AO52" s="292">
        <v>-1E-4</v>
      </c>
      <c r="AP52" s="290">
        <v>-1E-4</v>
      </c>
      <c r="AQ52" s="292">
        <v>-1E-4</v>
      </c>
      <c r="AR52" s="290">
        <v>-1E-4</v>
      </c>
      <c r="AS52" s="292">
        <v>-1E-4</v>
      </c>
      <c r="AT52" s="290">
        <v>-1E-4</v>
      </c>
      <c r="AU52" s="292">
        <v>-1E-4</v>
      </c>
      <c r="AW52" s="293">
        <v>-1</v>
      </c>
      <c r="AX52" s="291">
        <v>-1</v>
      </c>
      <c r="BK52" s="290"/>
      <c r="BL52" s="290"/>
      <c r="BM52" s="292"/>
      <c r="BN52" s="290"/>
      <c r="BO52" s="292"/>
      <c r="BP52" s="290"/>
      <c r="BQ52" s="292"/>
      <c r="BR52" s="290"/>
      <c r="BS52" s="292"/>
      <c r="BU52" s="292">
        <v>-1</v>
      </c>
      <c r="BV52" s="291">
        <v>-1</v>
      </c>
      <c r="BX52" s="291">
        <v>-1</v>
      </c>
      <c r="CH52" s="291">
        <v>-1</v>
      </c>
      <c r="CI52" s="117">
        <v>0</v>
      </c>
      <c r="CJ52" s="81">
        <v>-1</v>
      </c>
      <c r="CK52" s="81">
        <v>0</v>
      </c>
      <c r="CL52" s="81">
        <v>-1</v>
      </c>
      <c r="CM52" s="81">
        <v>0</v>
      </c>
      <c r="CN52" s="117">
        <v>0</v>
      </c>
      <c r="CR52" s="291"/>
      <c r="DB52" s="291"/>
    </row>
    <row r="53" spans="1:121" x14ac:dyDescent="0.25">
      <c r="B53" s="291">
        <v>-1</v>
      </c>
      <c r="E53" s="185">
        <f t="shared" si="0"/>
        <v>0</v>
      </c>
      <c r="F53" s="142">
        <v>2</v>
      </c>
      <c r="G53" s="142">
        <v>1</v>
      </c>
      <c r="H53" s="142">
        <v>2</v>
      </c>
      <c r="I53" s="142">
        <v>3</v>
      </c>
      <c r="J53" s="142">
        <v>3</v>
      </c>
      <c r="K53" s="142">
        <v>3</v>
      </c>
      <c r="L53" s="142">
        <v>3</v>
      </c>
      <c r="M53" s="142">
        <v>3</v>
      </c>
      <c r="N53" s="142">
        <v>3</v>
      </c>
      <c r="O53" s="142">
        <v>4</v>
      </c>
      <c r="P53" s="142">
        <v>0</v>
      </c>
      <c r="Q53" s="290">
        <v>-1E-4</v>
      </c>
      <c r="R53" s="290">
        <v>-1E-4</v>
      </c>
      <c r="S53" s="292">
        <v>-1E-4</v>
      </c>
      <c r="T53" s="290">
        <v>-1E-4</v>
      </c>
      <c r="U53" s="292">
        <v>-1E-4</v>
      </c>
      <c r="V53" s="290">
        <v>-1E-4</v>
      </c>
      <c r="W53" s="292">
        <v>-1E-4</v>
      </c>
      <c r="X53" s="290">
        <v>-1E-4</v>
      </c>
      <c r="Y53" s="292">
        <v>-1E-4</v>
      </c>
      <c r="Z53" s="291">
        <v>-1E-4</v>
      </c>
      <c r="AB53" s="142">
        <v>2</v>
      </c>
      <c r="AC53" s="142">
        <v>2</v>
      </c>
      <c r="AD53" s="142">
        <v>2</v>
      </c>
      <c r="AE53" s="142">
        <v>3</v>
      </c>
      <c r="AF53" s="142">
        <v>3</v>
      </c>
      <c r="AG53" s="142">
        <v>3</v>
      </c>
      <c r="AH53" s="142">
        <v>3</v>
      </c>
      <c r="AI53" s="142">
        <v>3</v>
      </c>
      <c r="AJ53" s="142">
        <v>3</v>
      </c>
      <c r="AK53" s="142">
        <v>4</v>
      </c>
      <c r="AL53" s="142">
        <v>0</v>
      </c>
      <c r="AM53" s="290">
        <v>-1E-4</v>
      </c>
      <c r="AN53" s="290">
        <v>-1E-4</v>
      </c>
      <c r="AO53" s="292">
        <v>-1E-4</v>
      </c>
      <c r="AP53" s="290">
        <v>-1E-4</v>
      </c>
      <c r="AQ53" s="292">
        <v>-1E-4</v>
      </c>
      <c r="AR53" s="290">
        <v>-1E-4</v>
      </c>
      <c r="AS53" s="292">
        <v>-1E-4</v>
      </c>
      <c r="AT53" s="290">
        <v>-1E-4</v>
      </c>
      <c r="AU53" s="292">
        <v>-1E-4</v>
      </c>
      <c r="AW53" s="293">
        <v>-1</v>
      </c>
      <c r="AX53" s="291">
        <v>-1</v>
      </c>
      <c r="BK53" s="290"/>
      <c r="BL53" s="290"/>
      <c r="BM53" s="292"/>
      <c r="BN53" s="290"/>
      <c r="BO53" s="292"/>
      <c r="BP53" s="290"/>
      <c r="BQ53" s="292"/>
      <c r="BR53" s="290"/>
      <c r="BS53" s="292"/>
      <c r="BU53" s="292">
        <v>-1</v>
      </c>
      <c r="BV53" s="291">
        <v>-1</v>
      </c>
      <c r="BX53" s="291">
        <v>-1</v>
      </c>
      <c r="CH53" s="291">
        <v>-1</v>
      </c>
      <c r="CI53" s="117">
        <v>0</v>
      </c>
      <c r="CJ53" s="81">
        <v>-1</v>
      </c>
      <c r="CK53" s="81">
        <v>0</v>
      </c>
      <c r="CL53" s="81">
        <v>-1</v>
      </c>
      <c r="CM53" s="81">
        <v>0</v>
      </c>
      <c r="CN53" s="117">
        <v>0</v>
      </c>
      <c r="CR53" s="291"/>
      <c r="DB53" s="291"/>
    </row>
    <row r="54" spans="1:121" x14ac:dyDescent="0.25">
      <c r="B54" s="291">
        <v>0</v>
      </c>
      <c r="E54" s="185">
        <f t="shared" si="0"/>
        <v>0</v>
      </c>
      <c r="F54" s="142">
        <v>0</v>
      </c>
      <c r="G54" s="142">
        <v>0</v>
      </c>
      <c r="H54" s="142">
        <v>0</v>
      </c>
      <c r="I54" s="142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0</v>
      </c>
      <c r="O54" s="142">
        <v>0</v>
      </c>
      <c r="P54" s="142">
        <v>0</v>
      </c>
      <c r="Q54" s="290">
        <v>0</v>
      </c>
      <c r="R54" s="290">
        <v>0</v>
      </c>
      <c r="S54" s="292">
        <v>0</v>
      </c>
      <c r="T54" s="290">
        <v>0</v>
      </c>
      <c r="U54" s="292">
        <v>0</v>
      </c>
      <c r="V54" s="290">
        <v>0</v>
      </c>
      <c r="W54" s="292">
        <v>0</v>
      </c>
      <c r="X54" s="290">
        <v>0</v>
      </c>
      <c r="Y54" s="292">
        <v>0</v>
      </c>
      <c r="Z54" s="291">
        <v>0</v>
      </c>
      <c r="AB54" s="142">
        <v>0</v>
      </c>
      <c r="AC54" s="142">
        <v>0</v>
      </c>
      <c r="AD54" s="142">
        <v>0</v>
      </c>
      <c r="AE54" s="142">
        <v>0</v>
      </c>
      <c r="AF54" s="142">
        <v>0</v>
      </c>
      <c r="AG54" s="142">
        <v>0</v>
      </c>
      <c r="AH54" s="142">
        <v>0</v>
      </c>
      <c r="AI54" s="142">
        <v>0</v>
      </c>
      <c r="AJ54" s="142">
        <v>0</v>
      </c>
      <c r="AK54" s="142">
        <v>0</v>
      </c>
      <c r="AL54" s="142">
        <v>0</v>
      </c>
      <c r="AM54" s="290">
        <v>0</v>
      </c>
      <c r="AN54" s="290">
        <v>0</v>
      </c>
      <c r="AO54" s="292">
        <v>0</v>
      </c>
      <c r="AP54" s="290">
        <v>0</v>
      </c>
      <c r="AQ54" s="292">
        <v>0</v>
      </c>
      <c r="AR54" s="290">
        <v>0</v>
      </c>
      <c r="AS54" s="292">
        <v>0</v>
      </c>
      <c r="AT54" s="290">
        <v>0</v>
      </c>
      <c r="AU54" s="292">
        <v>0</v>
      </c>
      <c r="AW54" s="293">
        <v>0</v>
      </c>
      <c r="AX54" s="291">
        <v>0</v>
      </c>
      <c r="BK54" s="290"/>
      <c r="BL54" s="290"/>
      <c r="BM54" s="292"/>
      <c r="BN54" s="290"/>
      <c r="BO54" s="292"/>
      <c r="BP54" s="290"/>
      <c r="BQ54" s="292"/>
      <c r="BR54" s="290"/>
      <c r="BS54" s="292"/>
      <c r="BU54" s="292">
        <v>0</v>
      </c>
      <c r="BV54" s="291">
        <v>0</v>
      </c>
      <c r="BX54" s="291">
        <v>0</v>
      </c>
      <c r="CH54" s="291">
        <v>0</v>
      </c>
      <c r="CI54" s="117">
        <v>0</v>
      </c>
      <c r="CJ54" s="81">
        <v>0</v>
      </c>
      <c r="CK54" s="81">
        <v>0</v>
      </c>
      <c r="CL54" s="81">
        <v>0</v>
      </c>
      <c r="CM54" s="81">
        <v>0</v>
      </c>
      <c r="CN54" s="117">
        <v>0</v>
      </c>
      <c r="CR54" s="291"/>
      <c r="DB54" s="291"/>
    </row>
    <row r="55" spans="1:121" x14ac:dyDescent="0.25">
      <c r="A55" s="113" t="s">
        <v>163</v>
      </c>
      <c r="B55" s="291">
        <v>2</v>
      </c>
      <c r="C55" s="114" t="s">
        <v>216</v>
      </c>
      <c r="D55" s="114" t="s">
        <v>217</v>
      </c>
      <c r="E55" s="185">
        <f t="shared" si="0"/>
        <v>7</v>
      </c>
      <c r="F55" s="142">
        <v>3</v>
      </c>
      <c r="G55" s="142">
        <v>3</v>
      </c>
      <c r="H55" s="142">
        <v>3</v>
      </c>
      <c r="I55" s="142">
        <v>4</v>
      </c>
      <c r="J55" s="142">
        <v>3</v>
      </c>
      <c r="K55" s="142">
        <v>3</v>
      </c>
      <c r="L55" s="142">
        <v>3</v>
      </c>
      <c r="M55" s="142">
        <v>3</v>
      </c>
      <c r="N55" s="142">
        <v>4</v>
      </c>
      <c r="O55" s="142">
        <v>3</v>
      </c>
      <c r="P55" s="142">
        <v>0</v>
      </c>
      <c r="Q55" s="290">
        <v>9.4</v>
      </c>
      <c r="R55" s="290">
        <v>9.4</v>
      </c>
      <c r="S55" s="292">
        <v>9.4</v>
      </c>
      <c r="T55" s="290">
        <v>-1E-4</v>
      </c>
      <c r="U55" s="292">
        <v>13.1</v>
      </c>
      <c r="V55" s="290">
        <v>-1E-4</v>
      </c>
      <c r="W55" s="292">
        <v>7.66</v>
      </c>
      <c r="X55" s="290">
        <v>-1E-4</v>
      </c>
      <c r="Y55" s="292">
        <v>30.16</v>
      </c>
      <c r="Z55" s="291">
        <v>2</v>
      </c>
      <c r="AB55" s="142">
        <v>3</v>
      </c>
      <c r="AC55" s="142">
        <v>3</v>
      </c>
      <c r="AD55" s="142">
        <v>3</v>
      </c>
      <c r="AE55" s="142">
        <v>3</v>
      </c>
      <c r="AF55" s="142">
        <v>3</v>
      </c>
      <c r="AG55" s="142">
        <v>3</v>
      </c>
      <c r="AH55" s="142">
        <v>3</v>
      </c>
      <c r="AI55" s="142">
        <v>3</v>
      </c>
      <c r="AJ55" s="142">
        <v>4</v>
      </c>
      <c r="AK55" s="142">
        <v>4</v>
      </c>
      <c r="AL55" s="142">
        <v>0</v>
      </c>
      <c r="AM55" s="290">
        <v>10</v>
      </c>
      <c r="AN55" s="290">
        <v>10</v>
      </c>
      <c r="AO55" s="292">
        <v>10</v>
      </c>
      <c r="AP55" s="290">
        <v>-1E-4</v>
      </c>
      <c r="AQ55" s="292">
        <v>13.4</v>
      </c>
      <c r="AR55" s="290">
        <v>-1E-4</v>
      </c>
      <c r="AS55" s="292">
        <v>6.84</v>
      </c>
      <c r="AT55" s="290">
        <v>-1E-4</v>
      </c>
      <c r="AU55" s="292">
        <v>30.24</v>
      </c>
      <c r="AW55" s="293">
        <v>60.4</v>
      </c>
      <c r="AX55" s="291">
        <v>2</v>
      </c>
      <c r="BK55" s="290"/>
      <c r="BL55" s="290"/>
      <c r="BM55" s="292"/>
      <c r="BN55" s="290"/>
      <c r="BO55" s="292"/>
      <c r="BP55" s="290"/>
      <c r="BQ55" s="292"/>
      <c r="BR55" s="290"/>
      <c r="BS55" s="292"/>
      <c r="BU55" s="292">
        <v>60.4</v>
      </c>
      <c r="BV55" s="291">
        <v>2</v>
      </c>
      <c r="BX55" s="291">
        <v>-1</v>
      </c>
      <c r="CH55" s="291">
        <v>-1</v>
      </c>
      <c r="CI55" s="117">
        <v>0</v>
      </c>
      <c r="CJ55" s="81">
        <v>-1</v>
      </c>
      <c r="CK55" s="81">
        <v>0</v>
      </c>
      <c r="CL55" s="81">
        <v>-1</v>
      </c>
      <c r="CM55" s="81">
        <v>0</v>
      </c>
      <c r="CN55" s="117">
        <v>0</v>
      </c>
      <c r="CR55" s="291"/>
      <c r="DB55" s="291"/>
      <c r="DH55" s="79" t="s">
        <v>217</v>
      </c>
      <c r="DJ55" s="79" t="s">
        <v>384</v>
      </c>
      <c r="DK55" s="79" t="s">
        <v>437</v>
      </c>
      <c r="DL55" s="83" t="s">
        <v>504</v>
      </c>
      <c r="DM55" s="84" t="s">
        <v>508</v>
      </c>
      <c r="DN55" s="84" t="s">
        <v>504</v>
      </c>
      <c r="DO55" s="83" t="s">
        <v>503</v>
      </c>
    </row>
    <row r="56" spans="1:121" x14ac:dyDescent="0.25">
      <c r="B56" s="291">
        <v>-1</v>
      </c>
      <c r="E56" s="185">
        <f t="shared" si="0"/>
        <v>0</v>
      </c>
      <c r="F56" s="142">
        <v>4</v>
      </c>
      <c r="G56" s="142">
        <v>4</v>
      </c>
      <c r="H56" s="142">
        <v>3</v>
      </c>
      <c r="I56" s="142">
        <v>3</v>
      </c>
      <c r="J56" s="142">
        <v>3</v>
      </c>
      <c r="K56" s="142">
        <v>3</v>
      </c>
      <c r="L56" s="142">
        <v>4</v>
      </c>
      <c r="M56" s="142">
        <v>3</v>
      </c>
      <c r="N56" s="142">
        <v>3</v>
      </c>
      <c r="O56" s="142">
        <v>4</v>
      </c>
      <c r="P56" s="142">
        <v>0</v>
      </c>
      <c r="Q56" s="290">
        <v>-1E-4</v>
      </c>
      <c r="R56" s="290">
        <v>-1E-4</v>
      </c>
      <c r="S56" s="292">
        <v>-1E-4</v>
      </c>
      <c r="T56" s="290">
        <v>-1E-4</v>
      </c>
      <c r="U56" s="292">
        <v>-1E-4</v>
      </c>
      <c r="V56" s="290">
        <v>-1E-4</v>
      </c>
      <c r="W56" s="292">
        <v>-1E-4</v>
      </c>
      <c r="X56" s="290">
        <v>-1E-4</v>
      </c>
      <c r="Y56" s="292">
        <v>-1E-4</v>
      </c>
      <c r="Z56" s="291">
        <v>-1E-4</v>
      </c>
      <c r="AB56" s="142">
        <v>3</v>
      </c>
      <c r="AC56" s="142">
        <v>3</v>
      </c>
      <c r="AD56" s="142">
        <v>3</v>
      </c>
      <c r="AE56" s="142">
        <v>4</v>
      </c>
      <c r="AF56" s="142">
        <v>3</v>
      </c>
      <c r="AG56" s="142">
        <v>3</v>
      </c>
      <c r="AH56" s="142">
        <v>4</v>
      </c>
      <c r="AI56" s="142">
        <v>4</v>
      </c>
      <c r="AJ56" s="142">
        <v>3</v>
      </c>
      <c r="AK56" s="142">
        <v>3</v>
      </c>
      <c r="AL56" s="142">
        <v>1</v>
      </c>
      <c r="AM56" s="290">
        <v>-1E-4</v>
      </c>
      <c r="AN56" s="290">
        <v>-1E-4</v>
      </c>
      <c r="AO56" s="292">
        <v>-1E-4</v>
      </c>
      <c r="AP56" s="290">
        <v>-1E-4</v>
      </c>
      <c r="AQ56" s="292">
        <v>-1E-4</v>
      </c>
      <c r="AR56" s="290">
        <v>-1E-4</v>
      </c>
      <c r="AS56" s="292">
        <v>-1E-4</v>
      </c>
      <c r="AT56" s="290">
        <v>-1E-4</v>
      </c>
      <c r="AU56" s="292">
        <v>-1E-4</v>
      </c>
      <c r="AW56" s="293">
        <v>-1</v>
      </c>
      <c r="AX56" s="291">
        <v>-1</v>
      </c>
      <c r="BK56" s="290"/>
      <c r="BL56" s="290"/>
      <c r="BM56" s="292"/>
      <c r="BN56" s="290"/>
      <c r="BO56" s="292"/>
      <c r="BP56" s="290"/>
      <c r="BQ56" s="292"/>
      <c r="BR56" s="290"/>
      <c r="BS56" s="292"/>
      <c r="BU56" s="292">
        <v>-1</v>
      </c>
      <c r="BV56" s="291">
        <v>-1</v>
      </c>
      <c r="BX56" s="291">
        <v>-1</v>
      </c>
      <c r="CH56" s="291">
        <v>-1</v>
      </c>
      <c r="CI56" s="117">
        <v>0</v>
      </c>
      <c r="CJ56" s="81">
        <v>-1</v>
      </c>
      <c r="CK56" s="81">
        <v>0</v>
      </c>
      <c r="CL56" s="81">
        <v>-1</v>
      </c>
      <c r="CM56" s="81">
        <v>0</v>
      </c>
      <c r="CN56" s="117">
        <v>0</v>
      </c>
      <c r="CR56" s="291"/>
      <c r="DB56" s="291"/>
    </row>
    <row r="57" spans="1:121" x14ac:dyDescent="0.25">
      <c r="B57" s="291">
        <v>-1</v>
      </c>
      <c r="E57" s="185">
        <f t="shared" si="0"/>
        <v>0</v>
      </c>
      <c r="F57" s="142">
        <v>3</v>
      </c>
      <c r="G57" s="142">
        <v>4</v>
      </c>
      <c r="H57" s="142">
        <v>4</v>
      </c>
      <c r="I57" s="142">
        <v>4</v>
      </c>
      <c r="J57" s="142">
        <v>4</v>
      </c>
      <c r="K57" s="142">
        <v>4</v>
      </c>
      <c r="L57" s="142">
        <v>3</v>
      </c>
      <c r="M57" s="142">
        <v>4</v>
      </c>
      <c r="N57" s="142">
        <v>4</v>
      </c>
      <c r="O57" s="142">
        <v>4</v>
      </c>
      <c r="P57" s="142">
        <v>0</v>
      </c>
      <c r="Q57" s="290">
        <v>-1E-4</v>
      </c>
      <c r="R57" s="290">
        <v>-1E-4</v>
      </c>
      <c r="S57" s="292">
        <v>-1E-4</v>
      </c>
      <c r="T57" s="290">
        <v>-1E-4</v>
      </c>
      <c r="U57" s="292">
        <v>-1E-4</v>
      </c>
      <c r="V57" s="290">
        <v>-1E-4</v>
      </c>
      <c r="W57" s="292">
        <v>-1E-4</v>
      </c>
      <c r="X57" s="290">
        <v>-1E-4</v>
      </c>
      <c r="Y57" s="292">
        <v>-1E-4</v>
      </c>
      <c r="Z57" s="291">
        <v>-1E-4</v>
      </c>
      <c r="AB57" s="142">
        <v>3</v>
      </c>
      <c r="AC57" s="142">
        <v>4</v>
      </c>
      <c r="AD57" s="142">
        <v>4</v>
      </c>
      <c r="AE57" s="142">
        <v>4</v>
      </c>
      <c r="AF57" s="142">
        <v>3</v>
      </c>
      <c r="AG57" s="142">
        <v>3</v>
      </c>
      <c r="AH57" s="142">
        <v>3</v>
      </c>
      <c r="AI57" s="142">
        <v>3</v>
      </c>
      <c r="AJ57" s="142">
        <v>3</v>
      </c>
      <c r="AK57" s="142">
        <v>3</v>
      </c>
      <c r="AL57" s="142">
        <v>2</v>
      </c>
      <c r="AM57" s="290">
        <v>-1E-4</v>
      </c>
      <c r="AN57" s="290">
        <v>-1E-4</v>
      </c>
      <c r="AO57" s="292">
        <v>-1E-4</v>
      </c>
      <c r="AP57" s="290">
        <v>-1E-4</v>
      </c>
      <c r="AQ57" s="292">
        <v>-1E-4</v>
      </c>
      <c r="AR57" s="290">
        <v>-1E-4</v>
      </c>
      <c r="AS57" s="292">
        <v>-1E-4</v>
      </c>
      <c r="AT57" s="290">
        <v>-1E-4</v>
      </c>
      <c r="AU57" s="292">
        <v>-1E-4</v>
      </c>
      <c r="AW57" s="293">
        <v>-1</v>
      </c>
      <c r="AX57" s="291">
        <v>-1</v>
      </c>
      <c r="BK57" s="290"/>
      <c r="BL57" s="290"/>
      <c r="BM57" s="292"/>
      <c r="BN57" s="290"/>
      <c r="BO57" s="292"/>
      <c r="BP57" s="290"/>
      <c r="BQ57" s="292"/>
      <c r="BR57" s="290"/>
      <c r="BS57" s="292"/>
      <c r="BU57" s="292">
        <v>-1</v>
      </c>
      <c r="BV57" s="291">
        <v>-1</v>
      </c>
      <c r="BX57" s="291">
        <v>-1</v>
      </c>
      <c r="CH57" s="291">
        <v>-1</v>
      </c>
      <c r="CI57" s="117">
        <v>0</v>
      </c>
      <c r="CJ57" s="81">
        <v>-1</v>
      </c>
      <c r="CK57" s="81">
        <v>0</v>
      </c>
      <c r="CL57" s="81">
        <v>-1</v>
      </c>
      <c r="CM57" s="81">
        <v>0</v>
      </c>
      <c r="CN57" s="117">
        <v>0</v>
      </c>
      <c r="CR57" s="291"/>
      <c r="DB57" s="291"/>
    </row>
    <row r="58" spans="1:121" x14ac:dyDescent="0.25">
      <c r="B58" s="291">
        <v>-1</v>
      </c>
      <c r="E58" s="185">
        <f t="shared" si="0"/>
        <v>0</v>
      </c>
      <c r="F58" s="142">
        <v>3</v>
      </c>
      <c r="G58" s="142">
        <v>3</v>
      </c>
      <c r="H58" s="142">
        <v>4</v>
      </c>
      <c r="I58" s="142">
        <v>4</v>
      </c>
      <c r="J58" s="142">
        <v>4</v>
      </c>
      <c r="K58" s="142">
        <v>4</v>
      </c>
      <c r="L58" s="142">
        <v>3</v>
      </c>
      <c r="M58" s="142">
        <v>4</v>
      </c>
      <c r="N58" s="142">
        <v>3</v>
      </c>
      <c r="O58" s="142">
        <v>3</v>
      </c>
      <c r="P58" s="142">
        <v>0</v>
      </c>
      <c r="Q58" s="290">
        <v>-1E-4</v>
      </c>
      <c r="R58" s="290">
        <v>-1E-4</v>
      </c>
      <c r="S58" s="292">
        <v>-1E-4</v>
      </c>
      <c r="T58" s="290">
        <v>-1E-4</v>
      </c>
      <c r="U58" s="292">
        <v>-1E-4</v>
      </c>
      <c r="V58" s="290">
        <v>-1E-4</v>
      </c>
      <c r="W58" s="292">
        <v>-1E-4</v>
      </c>
      <c r="X58" s="290">
        <v>-1E-4</v>
      </c>
      <c r="Y58" s="292">
        <v>-1E-4</v>
      </c>
      <c r="Z58" s="291">
        <v>-1E-4</v>
      </c>
      <c r="AB58" s="142">
        <v>2</v>
      </c>
      <c r="AC58" s="142">
        <v>3</v>
      </c>
      <c r="AD58" s="142">
        <v>3</v>
      </c>
      <c r="AE58" s="142">
        <v>4</v>
      </c>
      <c r="AF58" s="142">
        <v>4</v>
      </c>
      <c r="AG58" s="142">
        <v>3</v>
      </c>
      <c r="AH58" s="142">
        <v>3</v>
      </c>
      <c r="AI58" s="142">
        <v>3</v>
      </c>
      <c r="AJ58" s="142">
        <v>3</v>
      </c>
      <c r="AK58" s="142">
        <v>3</v>
      </c>
      <c r="AL58" s="142">
        <v>1</v>
      </c>
      <c r="AM58" s="290">
        <v>-1E-4</v>
      </c>
      <c r="AN58" s="290">
        <v>-1E-4</v>
      </c>
      <c r="AO58" s="292">
        <v>-1E-4</v>
      </c>
      <c r="AP58" s="290">
        <v>-1E-4</v>
      </c>
      <c r="AQ58" s="292">
        <v>-1E-4</v>
      </c>
      <c r="AR58" s="290">
        <v>-1E-4</v>
      </c>
      <c r="AS58" s="292">
        <v>-1E-4</v>
      </c>
      <c r="AT58" s="290">
        <v>-1E-4</v>
      </c>
      <c r="AU58" s="292">
        <v>-1E-4</v>
      </c>
      <c r="AW58" s="293">
        <v>-1</v>
      </c>
      <c r="AX58" s="291">
        <v>-1</v>
      </c>
      <c r="BK58" s="290"/>
      <c r="BL58" s="290"/>
      <c r="BM58" s="292"/>
      <c r="BN58" s="290"/>
      <c r="BO58" s="292"/>
      <c r="BP58" s="290"/>
      <c r="BQ58" s="292"/>
      <c r="BR58" s="290"/>
      <c r="BS58" s="292"/>
      <c r="BU58" s="292">
        <v>-1</v>
      </c>
      <c r="BV58" s="291">
        <v>-1</v>
      </c>
      <c r="BX58" s="291">
        <v>-1</v>
      </c>
      <c r="CH58" s="291">
        <v>-1</v>
      </c>
      <c r="CI58" s="117">
        <v>0</v>
      </c>
      <c r="CJ58" s="81">
        <v>-1</v>
      </c>
      <c r="CK58" s="81">
        <v>0</v>
      </c>
      <c r="CL58" s="81">
        <v>-1</v>
      </c>
      <c r="CM58" s="81">
        <v>0</v>
      </c>
      <c r="CN58" s="117">
        <v>0</v>
      </c>
      <c r="CR58" s="291"/>
      <c r="DB58" s="291"/>
    </row>
    <row r="59" spans="1:121" x14ac:dyDescent="0.25">
      <c r="B59" s="291"/>
      <c r="Q59" s="290"/>
      <c r="R59" s="290"/>
      <c r="S59" s="292"/>
      <c r="T59" s="290"/>
      <c r="U59" s="292"/>
      <c r="V59" s="290"/>
      <c r="W59" s="292"/>
      <c r="X59" s="290"/>
      <c r="Y59" s="292"/>
      <c r="Z59" s="291"/>
      <c r="AM59" s="290"/>
      <c r="AN59" s="290"/>
      <c r="AO59" s="292"/>
      <c r="AP59" s="290"/>
      <c r="AQ59" s="292"/>
      <c r="AR59" s="290"/>
      <c r="AS59" s="292"/>
      <c r="AT59" s="290"/>
      <c r="AU59" s="292"/>
      <c r="AW59" s="293"/>
      <c r="AX59" s="291"/>
      <c r="BK59" s="290"/>
      <c r="BL59" s="290"/>
      <c r="BM59" s="292"/>
      <c r="BN59" s="290"/>
      <c r="BO59" s="292"/>
      <c r="BP59" s="290"/>
      <c r="BQ59" s="292"/>
      <c r="BR59" s="290"/>
      <c r="BS59" s="292"/>
      <c r="BU59" s="292"/>
      <c r="BV59" s="291"/>
      <c r="BX59" s="291"/>
      <c r="CH59" s="291"/>
      <c r="CR59" s="291"/>
      <c r="DB59" s="291"/>
    </row>
    <row r="60" spans="1:121" s="310" customFormat="1" x14ac:dyDescent="0.25">
      <c r="A60" s="297"/>
      <c r="B60" s="298">
        <v>0</v>
      </c>
      <c r="C60" s="299"/>
      <c r="D60" s="299"/>
      <c r="E60" s="300">
        <f t="shared" si="0"/>
        <v>0</v>
      </c>
      <c r="F60" s="301">
        <v>0</v>
      </c>
      <c r="G60" s="301">
        <v>0</v>
      </c>
      <c r="H60" s="301">
        <v>0</v>
      </c>
      <c r="I60" s="301">
        <v>0</v>
      </c>
      <c r="J60" s="301">
        <v>0</v>
      </c>
      <c r="K60" s="301">
        <v>0</v>
      </c>
      <c r="L60" s="301">
        <v>0</v>
      </c>
      <c r="M60" s="301">
        <v>0</v>
      </c>
      <c r="N60" s="301">
        <v>0</v>
      </c>
      <c r="O60" s="301">
        <v>0</v>
      </c>
      <c r="P60" s="301">
        <v>0</v>
      </c>
      <c r="Q60" s="302">
        <v>0</v>
      </c>
      <c r="R60" s="302">
        <v>0</v>
      </c>
      <c r="S60" s="303">
        <v>0</v>
      </c>
      <c r="T60" s="302">
        <v>0</v>
      </c>
      <c r="U60" s="303">
        <v>0</v>
      </c>
      <c r="V60" s="302">
        <v>0</v>
      </c>
      <c r="W60" s="303">
        <v>0</v>
      </c>
      <c r="X60" s="302">
        <v>0</v>
      </c>
      <c r="Y60" s="303">
        <v>0</v>
      </c>
      <c r="Z60" s="298">
        <v>0</v>
      </c>
      <c r="AA60" s="304"/>
      <c r="AB60" s="301">
        <v>0</v>
      </c>
      <c r="AC60" s="301">
        <v>0</v>
      </c>
      <c r="AD60" s="301">
        <v>0</v>
      </c>
      <c r="AE60" s="301">
        <v>0</v>
      </c>
      <c r="AF60" s="301">
        <v>0</v>
      </c>
      <c r="AG60" s="301">
        <v>0</v>
      </c>
      <c r="AH60" s="301">
        <v>0</v>
      </c>
      <c r="AI60" s="301">
        <v>0</v>
      </c>
      <c r="AJ60" s="301">
        <v>0</v>
      </c>
      <c r="AK60" s="301">
        <v>0</v>
      </c>
      <c r="AL60" s="301">
        <v>0</v>
      </c>
      <c r="AM60" s="302">
        <v>0</v>
      </c>
      <c r="AN60" s="302">
        <v>0</v>
      </c>
      <c r="AO60" s="303">
        <v>0</v>
      </c>
      <c r="AP60" s="302">
        <v>0</v>
      </c>
      <c r="AQ60" s="303">
        <v>0</v>
      </c>
      <c r="AR60" s="302">
        <v>0</v>
      </c>
      <c r="AS60" s="303">
        <v>0</v>
      </c>
      <c r="AT60" s="302">
        <v>0</v>
      </c>
      <c r="AU60" s="303">
        <v>0</v>
      </c>
      <c r="AV60" s="304"/>
      <c r="AW60" s="305">
        <v>0</v>
      </c>
      <c r="AX60" s="298">
        <v>0</v>
      </c>
      <c r="AY60" s="306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301"/>
      <c r="BK60" s="302"/>
      <c r="BL60" s="302"/>
      <c r="BM60" s="303"/>
      <c r="BN60" s="302"/>
      <c r="BO60" s="303"/>
      <c r="BP60" s="302"/>
      <c r="BQ60" s="303"/>
      <c r="BR60" s="302"/>
      <c r="BS60" s="303"/>
      <c r="BT60" s="306"/>
      <c r="BU60" s="303">
        <v>0</v>
      </c>
      <c r="BV60" s="298">
        <v>0</v>
      </c>
      <c r="BW60" s="306"/>
      <c r="BX60" s="298">
        <v>0</v>
      </c>
      <c r="BY60" s="307"/>
      <c r="BZ60" s="308"/>
      <c r="CA60" s="308"/>
      <c r="CB60" s="308"/>
      <c r="CC60" s="308"/>
      <c r="CD60" s="309"/>
      <c r="CG60" s="307"/>
      <c r="CH60" s="298">
        <v>0</v>
      </c>
      <c r="CI60" s="309">
        <v>0</v>
      </c>
      <c r="CJ60" s="308">
        <v>0</v>
      </c>
      <c r="CK60" s="308">
        <v>0</v>
      </c>
      <c r="CL60" s="308">
        <v>0</v>
      </c>
      <c r="CM60" s="308">
        <v>0</v>
      </c>
      <c r="CN60" s="309">
        <v>0</v>
      </c>
      <c r="CQ60" s="307"/>
      <c r="CR60" s="298"/>
      <c r="CS60" s="309"/>
      <c r="CT60" s="308"/>
      <c r="CU60" s="308"/>
      <c r="CV60" s="308"/>
      <c r="CW60" s="308"/>
      <c r="CX60" s="309"/>
      <c r="DA60" s="307"/>
      <c r="DB60" s="298"/>
      <c r="DC60" s="306"/>
      <c r="DI60" s="311"/>
      <c r="DL60" s="307"/>
      <c r="DM60" s="312"/>
      <c r="DN60" s="312"/>
      <c r="DO60" s="307"/>
      <c r="DP60" s="313"/>
      <c r="DQ60" s="311"/>
    </row>
    <row r="61" spans="1:121" x14ac:dyDescent="0.25">
      <c r="A61" s="113" t="s">
        <v>164</v>
      </c>
      <c r="B61" s="291">
        <v>1</v>
      </c>
      <c r="C61" s="114" t="s">
        <v>218</v>
      </c>
      <c r="D61" s="114" t="s">
        <v>203</v>
      </c>
      <c r="E61" s="185">
        <f t="shared" si="0"/>
        <v>8</v>
      </c>
      <c r="F61" s="142">
        <v>3</v>
      </c>
      <c r="G61" s="142">
        <v>3</v>
      </c>
      <c r="H61" s="142">
        <v>3</v>
      </c>
      <c r="I61" s="142">
        <v>2</v>
      </c>
      <c r="J61" s="142">
        <v>2</v>
      </c>
      <c r="K61" s="142">
        <v>2</v>
      </c>
      <c r="L61" s="142">
        <v>2</v>
      </c>
      <c r="M61" s="142">
        <v>2</v>
      </c>
      <c r="N61" s="142">
        <v>3</v>
      </c>
      <c r="O61" s="142">
        <v>-1</v>
      </c>
      <c r="P61" s="142">
        <v>0</v>
      </c>
      <c r="Q61" s="290">
        <v>8.9</v>
      </c>
      <c r="R61" s="290">
        <v>8.9</v>
      </c>
      <c r="S61" s="292">
        <v>8.9</v>
      </c>
      <c r="T61" s="290">
        <v>-1E-4</v>
      </c>
      <c r="U61" s="292">
        <v>12.8</v>
      </c>
      <c r="V61" s="290">
        <v>-1E-4</v>
      </c>
      <c r="W61" s="292">
        <v>6.53</v>
      </c>
      <c r="X61" s="290">
        <v>-1E-4</v>
      </c>
      <c r="Y61" s="292">
        <v>28.23</v>
      </c>
      <c r="Z61" s="291">
        <v>2</v>
      </c>
      <c r="AB61" s="142">
        <v>3</v>
      </c>
      <c r="AC61" s="142">
        <v>3</v>
      </c>
      <c r="AD61" s="142">
        <v>3</v>
      </c>
      <c r="AE61" s="142">
        <v>2</v>
      </c>
      <c r="AF61" s="142">
        <v>2</v>
      </c>
      <c r="AG61" s="142">
        <v>2</v>
      </c>
      <c r="AH61" s="142">
        <v>2</v>
      </c>
      <c r="AI61" s="142">
        <v>3</v>
      </c>
      <c r="AJ61" s="142">
        <v>3</v>
      </c>
      <c r="AK61" s="142">
        <v>3</v>
      </c>
      <c r="AL61" s="142">
        <v>0</v>
      </c>
      <c r="AM61" s="290">
        <v>9.8000000000000007</v>
      </c>
      <c r="AN61" s="290">
        <v>9.8000000000000007</v>
      </c>
      <c r="AO61" s="292">
        <v>9.8000000000000007</v>
      </c>
      <c r="AP61" s="290">
        <v>-1E-4</v>
      </c>
      <c r="AQ61" s="292">
        <v>13.8</v>
      </c>
      <c r="AR61" s="290">
        <v>-1E-4</v>
      </c>
      <c r="AS61" s="292">
        <v>7.39</v>
      </c>
      <c r="AT61" s="290">
        <v>-1E-4</v>
      </c>
      <c r="AU61" s="292">
        <v>30.99</v>
      </c>
      <c r="AW61" s="293">
        <v>59.22</v>
      </c>
      <c r="AX61" s="291">
        <v>1</v>
      </c>
      <c r="BK61" s="290"/>
      <c r="BL61" s="290"/>
      <c r="BM61" s="292"/>
      <c r="BN61" s="290"/>
      <c r="BO61" s="292"/>
      <c r="BP61" s="290"/>
      <c r="BQ61" s="292"/>
      <c r="BR61" s="290"/>
      <c r="BS61" s="292"/>
      <c r="BU61" s="292">
        <v>59.22</v>
      </c>
      <c r="BV61" s="291">
        <v>1</v>
      </c>
      <c r="BX61" s="291">
        <v>-1</v>
      </c>
      <c r="CH61" s="291">
        <v>9</v>
      </c>
      <c r="CI61" s="117">
        <v>0</v>
      </c>
      <c r="CJ61" s="81">
        <v>-1</v>
      </c>
      <c r="CK61" s="81">
        <v>0</v>
      </c>
      <c r="CL61" s="81">
        <v>-1</v>
      </c>
      <c r="CM61" s="81">
        <v>0</v>
      </c>
      <c r="CN61" s="117">
        <v>0</v>
      </c>
      <c r="CR61" s="291"/>
      <c r="DB61" s="291"/>
      <c r="DH61" s="79" t="s">
        <v>203</v>
      </c>
      <c r="DJ61" s="79" t="s">
        <v>385</v>
      </c>
      <c r="DK61" s="79" t="s">
        <v>438</v>
      </c>
      <c r="DL61" s="83" t="s">
        <v>504</v>
      </c>
      <c r="DM61" s="84" t="s">
        <v>508</v>
      </c>
      <c r="DN61" s="84" t="s">
        <v>505</v>
      </c>
      <c r="DO61" s="83" t="s">
        <v>503</v>
      </c>
    </row>
    <row r="62" spans="1:121" x14ac:dyDescent="0.25">
      <c r="B62" s="291">
        <v>-1</v>
      </c>
      <c r="E62" s="185">
        <f t="shared" si="0"/>
        <v>0</v>
      </c>
      <c r="F62" s="142">
        <v>4</v>
      </c>
      <c r="G62" s="142">
        <v>3</v>
      </c>
      <c r="H62" s="142">
        <v>3</v>
      </c>
      <c r="I62" s="142">
        <v>3</v>
      </c>
      <c r="J62" s="142">
        <v>3</v>
      </c>
      <c r="K62" s="142">
        <v>3</v>
      </c>
      <c r="L62" s="142">
        <v>3</v>
      </c>
      <c r="M62" s="142">
        <v>3</v>
      </c>
      <c r="N62" s="142">
        <v>3</v>
      </c>
      <c r="O62" s="142">
        <v>-1</v>
      </c>
      <c r="P62" s="142">
        <v>0</v>
      </c>
      <c r="Q62" s="290">
        <v>-1E-4</v>
      </c>
      <c r="R62" s="290">
        <v>-1E-4</v>
      </c>
      <c r="S62" s="292">
        <v>-1E-4</v>
      </c>
      <c r="T62" s="290">
        <v>-1E-4</v>
      </c>
      <c r="U62" s="292">
        <v>-1E-4</v>
      </c>
      <c r="V62" s="290">
        <v>-1E-4</v>
      </c>
      <c r="W62" s="292">
        <v>-1E-4</v>
      </c>
      <c r="X62" s="290">
        <v>-1E-4</v>
      </c>
      <c r="Y62" s="292">
        <v>-1E-4</v>
      </c>
      <c r="Z62" s="291">
        <v>-1E-4</v>
      </c>
      <c r="AB62" s="142">
        <v>4</v>
      </c>
      <c r="AC62" s="142">
        <v>3</v>
      </c>
      <c r="AD62" s="142">
        <v>3</v>
      </c>
      <c r="AE62" s="142">
        <v>3</v>
      </c>
      <c r="AF62" s="142">
        <v>3</v>
      </c>
      <c r="AG62" s="142">
        <v>3</v>
      </c>
      <c r="AH62" s="142">
        <v>2</v>
      </c>
      <c r="AI62" s="142">
        <v>3</v>
      </c>
      <c r="AJ62" s="142">
        <v>4</v>
      </c>
      <c r="AK62" s="142">
        <v>3</v>
      </c>
      <c r="AL62" s="142">
        <v>0</v>
      </c>
      <c r="AM62" s="290">
        <v>-1E-4</v>
      </c>
      <c r="AN62" s="290">
        <v>-1E-4</v>
      </c>
      <c r="AO62" s="292">
        <v>-1E-4</v>
      </c>
      <c r="AP62" s="290">
        <v>-1E-4</v>
      </c>
      <c r="AQ62" s="292">
        <v>-1E-4</v>
      </c>
      <c r="AR62" s="290">
        <v>-1E-4</v>
      </c>
      <c r="AS62" s="292">
        <v>-1E-4</v>
      </c>
      <c r="AT62" s="290">
        <v>-1E-4</v>
      </c>
      <c r="AU62" s="292">
        <v>-1E-4</v>
      </c>
      <c r="AW62" s="293">
        <v>-1</v>
      </c>
      <c r="AX62" s="291">
        <v>-1</v>
      </c>
      <c r="BK62" s="290"/>
      <c r="BL62" s="290"/>
      <c r="BM62" s="292"/>
      <c r="BN62" s="290"/>
      <c r="BO62" s="292"/>
      <c r="BP62" s="290"/>
      <c r="BQ62" s="292"/>
      <c r="BR62" s="290"/>
      <c r="BS62" s="292"/>
      <c r="BU62" s="292">
        <v>-1</v>
      </c>
      <c r="BV62" s="291">
        <v>-1</v>
      </c>
      <c r="BX62" s="291">
        <v>-1</v>
      </c>
      <c r="CH62" s="291">
        <v>-1</v>
      </c>
      <c r="CI62" s="117">
        <v>0</v>
      </c>
      <c r="CJ62" s="81">
        <v>-1</v>
      </c>
      <c r="CK62" s="81">
        <v>0</v>
      </c>
      <c r="CL62" s="81">
        <v>-1</v>
      </c>
      <c r="CM62" s="81">
        <v>0</v>
      </c>
      <c r="CN62" s="117">
        <v>0</v>
      </c>
      <c r="CR62" s="291"/>
      <c r="DB62" s="291"/>
    </row>
    <row r="63" spans="1:121" x14ac:dyDescent="0.25">
      <c r="B63" s="291">
        <v>-1</v>
      </c>
      <c r="E63" s="185">
        <f t="shared" si="0"/>
        <v>0</v>
      </c>
      <c r="F63" s="142">
        <v>3</v>
      </c>
      <c r="G63" s="142">
        <v>3</v>
      </c>
      <c r="H63" s="142">
        <v>3</v>
      </c>
      <c r="I63" s="142">
        <v>3</v>
      </c>
      <c r="J63" s="142">
        <v>2</v>
      </c>
      <c r="K63" s="142">
        <v>2</v>
      </c>
      <c r="L63" s="142">
        <v>3</v>
      </c>
      <c r="M63" s="142">
        <v>3</v>
      </c>
      <c r="N63" s="142">
        <v>3</v>
      </c>
      <c r="O63" s="142">
        <v>-1</v>
      </c>
      <c r="P63" s="142">
        <v>0</v>
      </c>
      <c r="Q63" s="290">
        <v>-1E-4</v>
      </c>
      <c r="R63" s="290">
        <v>-1E-4</v>
      </c>
      <c r="S63" s="292">
        <v>-1E-4</v>
      </c>
      <c r="T63" s="290">
        <v>-1E-4</v>
      </c>
      <c r="U63" s="292">
        <v>-1E-4</v>
      </c>
      <c r="V63" s="290">
        <v>-1E-4</v>
      </c>
      <c r="W63" s="292">
        <v>-1E-4</v>
      </c>
      <c r="X63" s="290">
        <v>-1E-4</v>
      </c>
      <c r="Y63" s="292">
        <v>-1E-4</v>
      </c>
      <c r="Z63" s="291">
        <v>-1E-4</v>
      </c>
      <c r="AB63" s="142">
        <v>4</v>
      </c>
      <c r="AC63" s="142">
        <v>3</v>
      </c>
      <c r="AD63" s="142">
        <v>3</v>
      </c>
      <c r="AE63" s="142">
        <v>2</v>
      </c>
      <c r="AF63" s="142">
        <v>2</v>
      </c>
      <c r="AG63" s="142">
        <v>3</v>
      </c>
      <c r="AH63" s="142">
        <v>3</v>
      </c>
      <c r="AI63" s="142">
        <v>4</v>
      </c>
      <c r="AJ63" s="142">
        <v>3</v>
      </c>
      <c r="AK63" s="142">
        <v>3</v>
      </c>
      <c r="AL63" s="142">
        <v>1</v>
      </c>
      <c r="AM63" s="290">
        <v>-1E-4</v>
      </c>
      <c r="AN63" s="290">
        <v>-1E-4</v>
      </c>
      <c r="AO63" s="292">
        <v>-1E-4</v>
      </c>
      <c r="AP63" s="290">
        <v>-1E-4</v>
      </c>
      <c r="AQ63" s="292">
        <v>-1E-4</v>
      </c>
      <c r="AR63" s="290">
        <v>-1E-4</v>
      </c>
      <c r="AS63" s="292">
        <v>-1E-4</v>
      </c>
      <c r="AT63" s="290">
        <v>-1E-4</v>
      </c>
      <c r="AU63" s="292">
        <v>-1E-4</v>
      </c>
      <c r="AW63" s="293">
        <v>-1</v>
      </c>
      <c r="AX63" s="291">
        <v>-1</v>
      </c>
      <c r="BK63" s="290"/>
      <c r="BL63" s="290"/>
      <c r="BM63" s="292"/>
      <c r="BN63" s="290"/>
      <c r="BO63" s="292"/>
      <c r="BP63" s="290"/>
      <c r="BQ63" s="292"/>
      <c r="BR63" s="290"/>
      <c r="BS63" s="292"/>
      <c r="BU63" s="292">
        <v>-1</v>
      </c>
      <c r="BV63" s="291">
        <v>-1</v>
      </c>
      <c r="BX63" s="291">
        <v>-1</v>
      </c>
      <c r="CH63" s="291">
        <v>-1</v>
      </c>
      <c r="CI63" s="117">
        <v>0</v>
      </c>
      <c r="CJ63" s="81">
        <v>-1</v>
      </c>
      <c r="CK63" s="81">
        <v>0</v>
      </c>
      <c r="CL63" s="81">
        <v>-1</v>
      </c>
      <c r="CM63" s="81">
        <v>0</v>
      </c>
      <c r="CN63" s="117">
        <v>0</v>
      </c>
      <c r="CR63" s="291"/>
      <c r="DB63" s="291"/>
    </row>
    <row r="64" spans="1:121" x14ac:dyDescent="0.25">
      <c r="B64" s="291">
        <v>-1</v>
      </c>
      <c r="E64" s="185">
        <f t="shared" si="0"/>
        <v>0</v>
      </c>
      <c r="F64" s="142">
        <v>3</v>
      </c>
      <c r="G64" s="142">
        <v>3</v>
      </c>
      <c r="H64" s="142">
        <v>2</v>
      </c>
      <c r="I64" s="142">
        <v>2</v>
      </c>
      <c r="J64" s="142">
        <v>3</v>
      </c>
      <c r="K64" s="142">
        <v>3</v>
      </c>
      <c r="L64" s="142">
        <v>3</v>
      </c>
      <c r="M64" s="142">
        <v>4</v>
      </c>
      <c r="N64" s="142">
        <v>4</v>
      </c>
      <c r="O64" s="142">
        <v>-1</v>
      </c>
      <c r="P64" s="142">
        <v>0</v>
      </c>
      <c r="Q64" s="290">
        <v>-1E-4</v>
      </c>
      <c r="R64" s="290">
        <v>-1E-4</v>
      </c>
      <c r="S64" s="292">
        <v>-1E-4</v>
      </c>
      <c r="T64" s="290">
        <v>-1E-4</v>
      </c>
      <c r="U64" s="292">
        <v>-1E-4</v>
      </c>
      <c r="V64" s="290">
        <v>-1E-4</v>
      </c>
      <c r="W64" s="292">
        <v>-1E-4</v>
      </c>
      <c r="X64" s="290">
        <v>-1E-4</v>
      </c>
      <c r="Y64" s="292">
        <v>-1E-4</v>
      </c>
      <c r="Z64" s="291">
        <v>-1E-4</v>
      </c>
      <c r="AB64" s="142">
        <v>3</v>
      </c>
      <c r="AC64" s="142">
        <v>2</v>
      </c>
      <c r="AD64" s="142">
        <v>3</v>
      </c>
      <c r="AE64" s="142">
        <v>3</v>
      </c>
      <c r="AF64" s="142">
        <v>3</v>
      </c>
      <c r="AG64" s="142">
        <v>3</v>
      </c>
      <c r="AH64" s="142">
        <v>3</v>
      </c>
      <c r="AI64" s="142">
        <v>4</v>
      </c>
      <c r="AJ64" s="142">
        <v>4</v>
      </c>
      <c r="AK64" s="142">
        <v>4</v>
      </c>
      <c r="AL64" s="142">
        <v>0</v>
      </c>
      <c r="AM64" s="290">
        <v>-1E-4</v>
      </c>
      <c r="AN64" s="290">
        <v>-1E-4</v>
      </c>
      <c r="AO64" s="292">
        <v>-1E-4</v>
      </c>
      <c r="AP64" s="290">
        <v>-1E-4</v>
      </c>
      <c r="AQ64" s="292">
        <v>-1E-4</v>
      </c>
      <c r="AR64" s="290">
        <v>-1E-4</v>
      </c>
      <c r="AS64" s="292">
        <v>-1E-4</v>
      </c>
      <c r="AT64" s="290">
        <v>-1E-4</v>
      </c>
      <c r="AU64" s="292">
        <v>-1E-4</v>
      </c>
      <c r="AW64" s="293">
        <v>-1</v>
      </c>
      <c r="AX64" s="291">
        <v>-1</v>
      </c>
      <c r="BK64" s="290"/>
      <c r="BL64" s="290"/>
      <c r="BM64" s="292"/>
      <c r="BN64" s="290"/>
      <c r="BO64" s="292"/>
      <c r="BP64" s="290"/>
      <c r="BQ64" s="292"/>
      <c r="BR64" s="290"/>
      <c r="BS64" s="292"/>
      <c r="BU64" s="292">
        <v>-1</v>
      </c>
      <c r="BV64" s="291">
        <v>-1</v>
      </c>
      <c r="BX64" s="291">
        <v>-1</v>
      </c>
      <c r="CH64" s="291">
        <v>-1</v>
      </c>
      <c r="CI64" s="117">
        <v>0</v>
      </c>
      <c r="CJ64" s="81">
        <v>-1</v>
      </c>
      <c r="CK64" s="81">
        <v>0</v>
      </c>
      <c r="CL64" s="81">
        <v>-1</v>
      </c>
      <c r="CM64" s="81">
        <v>0</v>
      </c>
      <c r="CN64" s="117">
        <v>0</v>
      </c>
      <c r="CR64" s="291"/>
      <c r="DB64" s="291"/>
    </row>
    <row r="65" spans="1:121" x14ac:dyDescent="0.25">
      <c r="B65" s="291">
        <v>0</v>
      </c>
      <c r="E65" s="185">
        <f t="shared" si="0"/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0</v>
      </c>
      <c r="O65" s="142">
        <v>0</v>
      </c>
      <c r="P65" s="142">
        <v>0</v>
      </c>
      <c r="Q65" s="290">
        <v>0</v>
      </c>
      <c r="R65" s="290">
        <v>0</v>
      </c>
      <c r="S65" s="292">
        <v>0</v>
      </c>
      <c r="T65" s="290">
        <v>0</v>
      </c>
      <c r="U65" s="292">
        <v>0</v>
      </c>
      <c r="V65" s="290">
        <v>0</v>
      </c>
      <c r="W65" s="292">
        <v>0</v>
      </c>
      <c r="X65" s="290">
        <v>0</v>
      </c>
      <c r="Y65" s="292">
        <v>0</v>
      </c>
      <c r="Z65" s="291">
        <v>0</v>
      </c>
      <c r="AB65" s="142">
        <v>0</v>
      </c>
      <c r="AC65" s="142">
        <v>0</v>
      </c>
      <c r="AD65" s="142">
        <v>0</v>
      </c>
      <c r="AE65" s="142">
        <v>0</v>
      </c>
      <c r="AF65" s="142">
        <v>0</v>
      </c>
      <c r="AG65" s="142">
        <v>0</v>
      </c>
      <c r="AH65" s="142">
        <v>0</v>
      </c>
      <c r="AI65" s="142">
        <v>0</v>
      </c>
      <c r="AJ65" s="142">
        <v>0</v>
      </c>
      <c r="AK65" s="142">
        <v>0</v>
      </c>
      <c r="AL65" s="142">
        <v>0</v>
      </c>
      <c r="AM65" s="290">
        <v>0</v>
      </c>
      <c r="AN65" s="290">
        <v>0</v>
      </c>
      <c r="AO65" s="292">
        <v>0</v>
      </c>
      <c r="AP65" s="290">
        <v>0</v>
      </c>
      <c r="AQ65" s="292">
        <v>0</v>
      </c>
      <c r="AR65" s="290">
        <v>0</v>
      </c>
      <c r="AS65" s="292">
        <v>0</v>
      </c>
      <c r="AT65" s="290">
        <v>0</v>
      </c>
      <c r="AU65" s="292">
        <v>0</v>
      </c>
      <c r="AW65" s="293">
        <v>0</v>
      </c>
      <c r="AX65" s="291">
        <v>0</v>
      </c>
      <c r="BK65" s="290"/>
      <c r="BL65" s="290"/>
      <c r="BM65" s="292"/>
      <c r="BN65" s="290"/>
      <c r="BO65" s="292"/>
      <c r="BP65" s="290"/>
      <c r="BQ65" s="292"/>
      <c r="BR65" s="290"/>
      <c r="BS65" s="292"/>
      <c r="BU65" s="292">
        <v>0</v>
      </c>
      <c r="BV65" s="291">
        <v>0</v>
      </c>
      <c r="BX65" s="291">
        <v>0</v>
      </c>
      <c r="CH65" s="291">
        <v>0</v>
      </c>
      <c r="CI65" s="117">
        <v>0</v>
      </c>
      <c r="CJ65" s="81">
        <v>0</v>
      </c>
      <c r="CK65" s="81">
        <v>0</v>
      </c>
      <c r="CL65" s="81">
        <v>0</v>
      </c>
      <c r="CM65" s="81">
        <v>0</v>
      </c>
      <c r="CN65" s="117">
        <v>0</v>
      </c>
      <c r="CR65" s="291"/>
      <c r="DB65" s="291"/>
    </row>
    <row r="66" spans="1:121" x14ac:dyDescent="0.25">
      <c r="A66" s="113" t="s">
        <v>164</v>
      </c>
      <c r="B66" s="291">
        <v>2</v>
      </c>
      <c r="C66" s="114" t="s">
        <v>219</v>
      </c>
      <c r="D66" s="114" t="s">
        <v>203</v>
      </c>
      <c r="E66" s="185">
        <f t="shared" si="0"/>
        <v>7</v>
      </c>
      <c r="F66" s="142">
        <v>3</v>
      </c>
      <c r="G66" s="142">
        <v>4</v>
      </c>
      <c r="H66" s="142">
        <v>3</v>
      </c>
      <c r="I66" s="142">
        <v>2</v>
      </c>
      <c r="J66" s="142">
        <v>2</v>
      </c>
      <c r="K66" s="142">
        <v>2</v>
      </c>
      <c r="L66" s="142">
        <v>3</v>
      </c>
      <c r="M66" s="142">
        <v>3</v>
      </c>
      <c r="N66" s="142">
        <v>3</v>
      </c>
      <c r="O66" s="142">
        <v>3</v>
      </c>
      <c r="P66" s="142">
        <v>0</v>
      </c>
      <c r="Q66" s="290">
        <v>9.8000000000000007</v>
      </c>
      <c r="R66" s="290">
        <v>9.8000000000000007</v>
      </c>
      <c r="S66" s="292">
        <v>9.8000000000000007</v>
      </c>
      <c r="T66" s="290">
        <v>-1E-4</v>
      </c>
      <c r="U66" s="292">
        <v>13.5</v>
      </c>
      <c r="V66" s="290">
        <v>-1E-4</v>
      </c>
      <c r="W66" s="292">
        <v>7.39</v>
      </c>
      <c r="X66" s="290">
        <v>-1E-4</v>
      </c>
      <c r="Y66" s="292">
        <v>30.69</v>
      </c>
      <c r="Z66" s="291">
        <v>1</v>
      </c>
      <c r="AB66" s="142">
        <v>3</v>
      </c>
      <c r="AC66" s="142">
        <v>3</v>
      </c>
      <c r="AD66" s="142">
        <v>4</v>
      </c>
      <c r="AE66" s="142">
        <v>3</v>
      </c>
      <c r="AF66" s="142">
        <v>2</v>
      </c>
      <c r="AG66" s="142">
        <v>3</v>
      </c>
      <c r="AH66" s="142">
        <v>3</v>
      </c>
      <c r="AI66" s="142">
        <v>3</v>
      </c>
      <c r="AJ66" s="142">
        <v>3</v>
      </c>
      <c r="AK66" s="142">
        <v>-1</v>
      </c>
      <c r="AL66" s="142">
        <v>0</v>
      </c>
      <c r="AM66" s="290">
        <v>8.8000000000000007</v>
      </c>
      <c r="AN66" s="290">
        <v>8.8000000000000007</v>
      </c>
      <c r="AO66" s="292">
        <v>8.8000000000000007</v>
      </c>
      <c r="AP66" s="290">
        <v>-1E-4</v>
      </c>
      <c r="AQ66" s="292">
        <v>12.3</v>
      </c>
      <c r="AR66" s="290">
        <v>-1E-4</v>
      </c>
      <c r="AS66" s="292">
        <v>6.77</v>
      </c>
      <c r="AT66" s="290">
        <v>-1E-4</v>
      </c>
      <c r="AU66" s="292">
        <v>27.87</v>
      </c>
      <c r="AW66" s="293">
        <v>58.56</v>
      </c>
      <c r="AX66" s="291">
        <v>2</v>
      </c>
      <c r="BK66" s="290"/>
      <c r="BL66" s="290"/>
      <c r="BM66" s="292"/>
      <c r="BN66" s="290"/>
      <c r="BO66" s="292"/>
      <c r="BP66" s="290"/>
      <c r="BQ66" s="292"/>
      <c r="BR66" s="290"/>
      <c r="BS66" s="292"/>
      <c r="BU66" s="292">
        <v>58.56</v>
      </c>
      <c r="BV66" s="291">
        <v>2</v>
      </c>
      <c r="BX66" s="291">
        <v>-1</v>
      </c>
      <c r="CH66" s="291">
        <v>-1</v>
      </c>
      <c r="CI66" s="117">
        <v>0</v>
      </c>
      <c r="CJ66" s="81">
        <v>9</v>
      </c>
      <c r="CK66" s="81">
        <v>0</v>
      </c>
      <c r="CL66" s="81">
        <v>-1</v>
      </c>
      <c r="CM66" s="81">
        <v>0</v>
      </c>
      <c r="CN66" s="117">
        <v>0</v>
      </c>
      <c r="CR66" s="291"/>
      <c r="DB66" s="291"/>
      <c r="DH66" s="79" t="s">
        <v>203</v>
      </c>
      <c r="DJ66" s="79" t="s">
        <v>385</v>
      </c>
      <c r="DK66" s="79" t="s">
        <v>438</v>
      </c>
      <c r="DL66" s="83" t="s">
        <v>504</v>
      </c>
      <c r="DM66" s="84" t="s">
        <v>508</v>
      </c>
      <c r="DN66" s="84" t="s">
        <v>503</v>
      </c>
      <c r="DO66" s="83" t="s">
        <v>503</v>
      </c>
    </row>
    <row r="67" spans="1:121" x14ac:dyDescent="0.25">
      <c r="B67" s="291">
        <v>-1</v>
      </c>
      <c r="E67" s="185">
        <f t="shared" si="0"/>
        <v>0</v>
      </c>
      <c r="F67" s="142">
        <v>3</v>
      </c>
      <c r="G67" s="142">
        <v>3</v>
      </c>
      <c r="H67" s="142">
        <v>3</v>
      </c>
      <c r="I67" s="142">
        <v>4</v>
      </c>
      <c r="J67" s="142">
        <v>3</v>
      </c>
      <c r="K67" s="142">
        <v>3</v>
      </c>
      <c r="L67" s="142">
        <v>3</v>
      </c>
      <c r="M67" s="142">
        <v>3</v>
      </c>
      <c r="N67" s="142">
        <v>3</v>
      </c>
      <c r="O67" s="142">
        <v>4</v>
      </c>
      <c r="P67" s="142">
        <v>1</v>
      </c>
      <c r="Q67" s="290">
        <v>-1E-4</v>
      </c>
      <c r="R67" s="290">
        <v>-1E-4</v>
      </c>
      <c r="S67" s="292">
        <v>-1E-4</v>
      </c>
      <c r="T67" s="290">
        <v>-1E-4</v>
      </c>
      <c r="U67" s="292">
        <v>-1E-4</v>
      </c>
      <c r="V67" s="290">
        <v>-1E-4</v>
      </c>
      <c r="W67" s="292">
        <v>-1E-4</v>
      </c>
      <c r="X67" s="290">
        <v>-1E-4</v>
      </c>
      <c r="Y67" s="292">
        <v>-1E-4</v>
      </c>
      <c r="Z67" s="291">
        <v>-1E-4</v>
      </c>
      <c r="AB67" s="142">
        <v>4</v>
      </c>
      <c r="AC67" s="142">
        <v>3</v>
      </c>
      <c r="AD67" s="142">
        <v>3</v>
      </c>
      <c r="AE67" s="142">
        <v>3</v>
      </c>
      <c r="AF67" s="142">
        <v>3</v>
      </c>
      <c r="AG67" s="142">
        <v>3</v>
      </c>
      <c r="AH67" s="142">
        <v>3</v>
      </c>
      <c r="AI67" s="142">
        <v>4</v>
      </c>
      <c r="AJ67" s="142">
        <v>4</v>
      </c>
      <c r="AK67" s="142">
        <v>-1</v>
      </c>
      <c r="AL67" s="142">
        <v>0</v>
      </c>
      <c r="AM67" s="290">
        <v>-1E-4</v>
      </c>
      <c r="AN67" s="290">
        <v>-1E-4</v>
      </c>
      <c r="AO67" s="292">
        <v>-1E-4</v>
      </c>
      <c r="AP67" s="290">
        <v>-1E-4</v>
      </c>
      <c r="AQ67" s="292">
        <v>-1E-4</v>
      </c>
      <c r="AR67" s="290">
        <v>-1E-4</v>
      </c>
      <c r="AS67" s="292">
        <v>-1E-4</v>
      </c>
      <c r="AT67" s="290">
        <v>-1E-4</v>
      </c>
      <c r="AU67" s="292">
        <v>-1E-4</v>
      </c>
      <c r="AW67" s="293">
        <v>-1</v>
      </c>
      <c r="AX67" s="291">
        <v>-1</v>
      </c>
      <c r="BK67" s="290"/>
      <c r="BL67" s="290"/>
      <c r="BM67" s="292"/>
      <c r="BN67" s="290"/>
      <c r="BO67" s="292"/>
      <c r="BP67" s="290"/>
      <c r="BQ67" s="292"/>
      <c r="BR67" s="290"/>
      <c r="BS67" s="292"/>
      <c r="BU67" s="292">
        <v>-1</v>
      </c>
      <c r="BV67" s="291">
        <v>-1</v>
      </c>
      <c r="BX67" s="291">
        <v>-1</v>
      </c>
      <c r="CH67" s="291">
        <v>-1</v>
      </c>
      <c r="CI67" s="117">
        <v>0</v>
      </c>
      <c r="CJ67" s="81">
        <v>-1</v>
      </c>
      <c r="CK67" s="81">
        <v>0</v>
      </c>
      <c r="CL67" s="81">
        <v>-1</v>
      </c>
      <c r="CM67" s="81">
        <v>0</v>
      </c>
      <c r="CN67" s="117">
        <v>0</v>
      </c>
      <c r="CR67" s="291"/>
      <c r="DB67" s="291"/>
    </row>
    <row r="68" spans="1:121" x14ac:dyDescent="0.25">
      <c r="B68" s="291">
        <v>-1</v>
      </c>
      <c r="E68" s="185">
        <f t="shared" si="0"/>
        <v>0</v>
      </c>
      <c r="F68" s="142">
        <v>3</v>
      </c>
      <c r="G68" s="142">
        <v>3</v>
      </c>
      <c r="H68" s="142">
        <v>3</v>
      </c>
      <c r="I68" s="142">
        <v>3</v>
      </c>
      <c r="J68" s="142">
        <v>3</v>
      </c>
      <c r="K68" s="142">
        <v>3</v>
      </c>
      <c r="L68" s="142">
        <v>3</v>
      </c>
      <c r="M68" s="142">
        <v>3</v>
      </c>
      <c r="N68" s="142">
        <v>4</v>
      </c>
      <c r="O68" s="142">
        <v>4</v>
      </c>
      <c r="P68" s="142">
        <v>1</v>
      </c>
      <c r="Q68" s="290">
        <v>-1E-4</v>
      </c>
      <c r="R68" s="290">
        <v>-1E-4</v>
      </c>
      <c r="S68" s="292">
        <v>-1E-4</v>
      </c>
      <c r="T68" s="290">
        <v>-1E-4</v>
      </c>
      <c r="U68" s="292">
        <v>-1E-4</v>
      </c>
      <c r="V68" s="290">
        <v>-1E-4</v>
      </c>
      <c r="W68" s="292">
        <v>-1E-4</v>
      </c>
      <c r="X68" s="290">
        <v>-1E-4</v>
      </c>
      <c r="Y68" s="292">
        <v>-1E-4</v>
      </c>
      <c r="Z68" s="291">
        <v>-1E-4</v>
      </c>
      <c r="AB68" s="142">
        <v>3</v>
      </c>
      <c r="AC68" s="142">
        <v>3</v>
      </c>
      <c r="AD68" s="142">
        <v>3</v>
      </c>
      <c r="AE68" s="142">
        <v>2</v>
      </c>
      <c r="AF68" s="142">
        <v>3</v>
      </c>
      <c r="AG68" s="142">
        <v>2</v>
      </c>
      <c r="AH68" s="142">
        <v>3</v>
      </c>
      <c r="AI68" s="142">
        <v>3</v>
      </c>
      <c r="AJ68" s="142">
        <v>3</v>
      </c>
      <c r="AK68" s="142">
        <v>-1</v>
      </c>
      <c r="AL68" s="142">
        <v>0</v>
      </c>
      <c r="AM68" s="290">
        <v>-1E-4</v>
      </c>
      <c r="AN68" s="290">
        <v>-1E-4</v>
      </c>
      <c r="AO68" s="292">
        <v>-1E-4</v>
      </c>
      <c r="AP68" s="290">
        <v>-1E-4</v>
      </c>
      <c r="AQ68" s="292">
        <v>-1E-4</v>
      </c>
      <c r="AR68" s="290">
        <v>-1E-4</v>
      </c>
      <c r="AS68" s="292">
        <v>-1E-4</v>
      </c>
      <c r="AT68" s="290">
        <v>-1E-4</v>
      </c>
      <c r="AU68" s="292">
        <v>-1E-4</v>
      </c>
      <c r="AW68" s="293">
        <v>-1</v>
      </c>
      <c r="AX68" s="291">
        <v>-1</v>
      </c>
      <c r="BK68" s="290"/>
      <c r="BL68" s="290"/>
      <c r="BM68" s="292"/>
      <c r="BN68" s="290"/>
      <c r="BO68" s="292"/>
      <c r="BP68" s="290"/>
      <c r="BQ68" s="292"/>
      <c r="BR68" s="290"/>
      <c r="BS68" s="292"/>
      <c r="BU68" s="292">
        <v>-1</v>
      </c>
      <c r="BV68" s="291">
        <v>-1</v>
      </c>
      <c r="BX68" s="291">
        <v>-1</v>
      </c>
      <c r="CH68" s="291">
        <v>-1</v>
      </c>
      <c r="CI68" s="117">
        <v>0</v>
      </c>
      <c r="CJ68" s="81">
        <v>-1</v>
      </c>
      <c r="CK68" s="81">
        <v>0</v>
      </c>
      <c r="CL68" s="81">
        <v>-1</v>
      </c>
      <c r="CM68" s="81">
        <v>0</v>
      </c>
      <c r="CN68" s="117">
        <v>0</v>
      </c>
      <c r="CR68" s="291"/>
      <c r="DB68" s="291"/>
    </row>
    <row r="69" spans="1:121" x14ac:dyDescent="0.25">
      <c r="B69" s="291">
        <v>-1</v>
      </c>
      <c r="E69" s="185">
        <f t="shared" si="0"/>
        <v>0</v>
      </c>
      <c r="F69" s="142">
        <v>3</v>
      </c>
      <c r="G69" s="142">
        <v>2</v>
      </c>
      <c r="H69" s="142">
        <v>3</v>
      </c>
      <c r="I69" s="142">
        <v>3</v>
      </c>
      <c r="J69" s="142">
        <v>3</v>
      </c>
      <c r="K69" s="142">
        <v>3</v>
      </c>
      <c r="L69" s="142">
        <v>3</v>
      </c>
      <c r="M69" s="142">
        <v>4</v>
      </c>
      <c r="N69" s="142">
        <v>4</v>
      </c>
      <c r="O69" s="142">
        <v>4</v>
      </c>
      <c r="P69" s="142">
        <v>0</v>
      </c>
      <c r="Q69" s="290">
        <v>-1E-4</v>
      </c>
      <c r="R69" s="290">
        <v>-1E-4</v>
      </c>
      <c r="S69" s="292">
        <v>-1E-4</v>
      </c>
      <c r="T69" s="290">
        <v>-1E-4</v>
      </c>
      <c r="U69" s="292">
        <v>-1E-4</v>
      </c>
      <c r="V69" s="290">
        <v>-1E-4</v>
      </c>
      <c r="W69" s="292">
        <v>-1E-4</v>
      </c>
      <c r="X69" s="290">
        <v>-1E-4</v>
      </c>
      <c r="Y69" s="292">
        <v>-1E-4</v>
      </c>
      <c r="Z69" s="291">
        <v>-1E-4</v>
      </c>
      <c r="AB69" s="142">
        <v>3</v>
      </c>
      <c r="AC69" s="142">
        <v>2</v>
      </c>
      <c r="AD69" s="142">
        <v>3</v>
      </c>
      <c r="AE69" s="142">
        <v>3</v>
      </c>
      <c r="AF69" s="142">
        <v>4</v>
      </c>
      <c r="AG69" s="142">
        <v>3</v>
      </c>
      <c r="AH69" s="142">
        <v>4</v>
      </c>
      <c r="AI69" s="142">
        <v>4</v>
      </c>
      <c r="AJ69" s="142">
        <v>4</v>
      </c>
      <c r="AK69" s="142">
        <v>-1</v>
      </c>
      <c r="AL69" s="142">
        <v>0</v>
      </c>
      <c r="AM69" s="290">
        <v>-1E-4</v>
      </c>
      <c r="AN69" s="290">
        <v>-1E-4</v>
      </c>
      <c r="AO69" s="292">
        <v>-1E-4</v>
      </c>
      <c r="AP69" s="290">
        <v>-1E-4</v>
      </c>
      <c r="AQ69" s="292">
        <v>-1E-4</v>
      </c>
      <c r="AR69" s="290">
        <v>-1E-4</v>
      </c>
      <c r="AS69" s="292">
        <v>-1E-4</v>
      </c>
      <c r="AT69" s="290">
        <v>-1E-4</v>
      </c>
      <c r="AU69" s="292">
        <v>-1E-4</v>
      </c>
      <c r="AW69" s="293">
        <v>-1</v>
      </c>
      <c r="AX69" s="291">
        <v>-1</v>
      </c>
      <c r="BK69" s="290"/>
      <c r="BL69" s="290"/>
      <c r="BM69" s="292"/>
      <c r="BN69" s="290"/>
      <c r="BO69" s="292"/>
      <c r="BP69" s="290"/>
      <c r="BQ69" s="292"/>
      <c r="BR69" s="290"/>
      <c r="BS69" s="292"/>
      <c r="BU69" s="292">
        <v>-1</v>
      </c>
      <c r="BV69" s="291">
        <v>-1</v>
      </c>
      <c r="BX69" s="291">
        <v>-1</v>
      </c>
      <c r="CH69" s="291">
        <v>-1</v>
      </c>
      <c r="CI69" s="117">
        <v>0</v>
      </c>
      <c r="CJ69" s="81">
        <v>-1</v>
      </c>
      <c r="CK69" s="81">
        <v>0</v>
      </c>
      <c r="CL69" s="81">
        <v>-1</v>
      </c>
      <c r="CM69" s="81">
        <v>0</v>
      </c>
      <c r="CN69" s="117">
        <v>0</v>
      </c>
      <c r="CR69" s="291"/>
      <c r="DB69" s="291"/>
    </row>
    <row r="70" spans="1:121" x14ac:dyDescent="0.25">
      <c r="B70" s="291">
        <v>0</v>
      </c>
      <c r="E70" s="185">
        <f t="shared" si="0"/>
        <v>0</v>
      </c>
      <c r="F70" s="142">
        <v>0</v>
      </c>
      <c r="G70" s="142">
        <v>0</v>
      </c>
      <c r="H70" s="142">
        <v>0</v>
      </c>
      <c r="I70" s="142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42">
        <v>0</v>
      </c>
      <c r="P70" s="142">
        <v>0</v>
      </c>
      <c r="Q70" s="290">
        <v>0</v>
      </c>
      <c r="R70" s="290">
        <v>0</v>
      </c>
      <c r="S70" s="292">
        <v>0</v>
      </c>
      <c r="T70" s="290">
        <v>0</v>
      </c>
      <c r="U70" s="292">
        <v>0</v>
      </c>
      <c r="V70" s="290">
        <v>0</v>
      </c>
      <c r="W70" s="292">
        <v>0</v>
      </c>
      <c r="X70" s="290">
        <v>0</v>
      </c>
      <c r="Y70" s="292">
        <v>0</v>
      </c>
      <c r="Z70" s="291">
        <v>0</v>
      </c>
      <c r="AB70" s="142">
        <v>0</v>
      </c>
      <c r="AC70" s="142">
        <v>0</v>
      </c>
      <c r="AD70" s="142">
        <v>0</v>
      </c>
      <c r="AE70" s="142">
        <v>0</v>
      </c>
      <c r="AF70" s="142">
        <v>0</v>
      </c>
      <c r="AG70" s="142">
        <v>0</v>
      </c>
      <c r="AH70" s="142">
        <v>0</v>
      </c>
      <c r="AI70" s="142">
        <v>0</v>
      </c>
      <c r="AJ70" s="142">
        <v>0</v>
      </c>
      <c r="AK70" s="142">
        <v>0</v>
      </c>
      <c r="AL70" s="142">
        <v>0</v>
      </c>
      <c r="AM70" s="290">
        <v>0</v>
      </c>
      <c r="AN70" s="290">
        <v>0</v>
      </c>
      <c r="AO70" s="292">
        <v>0</v>
      </c>
      <c r="AP70" s="290">
        <v>0</v>
      </c>
      <c r="AQ70" s="292">
        <v>0</v>
      </c>
      <c r="AR70" s="290">
        <v>0</v>
      </c>
      <c r="AS70" s="292">
        <v>0</v>
      </c>
      <c r="AT70" s="290">
        <v>0</v>
      </c>
      <c r="AU70" s="292">
        <v>0</v>
      </c>
      <c r="AW70" s="293">
        <v>0</v>
      </c>
      <c r="AX70" s="291">
        <v>0</v>
      </c>
      <c r="BK70" s="290"/>
      <c r="BL70" s="290"/>
      <c r="BM70" s="292"/>
      <c r="BN70" s="290"/>
      <c r="BO70" s="292"/>
      <c r="BP70" s="290"/>
      <c r="BQ70" s="292"/>
      <c r="BR70" s="290"/>
      <c r="BS70" s="292"/>
      <c r="BU70" s="292">
        <v>0</v>
      </c>
      <c r="BV70" s="291">
        <v>0</v>
      </c>
      <c r="BX70" s="291">
        <v>0</v>
      </c>
      <c r="CH70" s="291">
        <v>0</v>
      </c>
      <c r="CI70" s="117">
        <v>0</v>
      </c>
      <c r="CJ70" s="81">
        <v>0</v>
      </c>
      <c r="CK70" s="81">
        <v>0</v>
      </c>
      <c r="CL70" s="81">
        <v>0</v>
      </c>
      <c r="CM70" s="81">
        <v>0</v>
      </c>
      <c r="CN70" s="117">
        <v>0</v>
      </c>
      <c r="CR70" s="291"/>
      <c r="DB70" s="291"/>
    </row>
    <row r="71" spans="1:121" x14ac:dyDescent="0.25">
      <c r="A71" s="113" t="s">
        <v>164</v>
      </c>
      <c r="B71" s="291">
        <v>3</v>
      </c>
      <c r="C71" s="114" t="s">
        <v>220</v>
      </c>
      <c r="D71" s="114" t="s">
        <v>210</v>
      </c>
      <c r="E71" s="185">
        <f t="shared" si="0"/>
        <v>6</v>
      </c>
      <c r="F71" s="142">
        <v>3</v>
      </c>
      <c r="G71" s="142">
        <v>3</v>
      </c>
      <c r="H71" s="142">
        <v>2</v>
      </c>
      <c r="I71" s="142">
        <v>3</v>
      </c>
      <c r="J71" s="142">
        <v>3</v>
      </c>
      <c r="K71" s="142">
        <v>3</v>
      </c>
      <c r="L71" s="142">
        <v>3</v>
      </c>
      <c r="M71" s="142">
        <v>3</v>
      </c>
      <c r="N71" s="142">
        <v>3</v>
      </c>
      <c r="O71" s="142">
        <v>3</v>
      </c>
      <c r="P71" s="142">
        <v>0</v>
      </c>
      <c r="Q71" s="290">
        <v>-1E-4</v>
      </c>
      <c r="R71" s="290">
        <v>-1E-4</v>
      </c>
      <c r="S71" s="292">
        <v>-1E-4</v>
      </c>
      <c r="T71" s="290">
        <v>-1E-4</v>
      </c>
      <c r="U71" s="292">
        <v>14</v>
      </c>
      <c r="V71" s="290">
        <v>-1E-4</v>
      </c>
      <c r="W71" s="292">
        <v>-1E-4</v>
      </c>
      <c r="X71" s="290">
        <v>-1E-4</v>
      </c>
      <c r="Y71" s="292">
        <v>14</v>
      </c>
      <c r="Z71" s="291">
        <v>3</v>
      </c>
      <c r="AB71" s="142">
        <v>3</v>
      </c>
      <c r="AC71" s="142">
        <v>4</v>
      </c>
      <c r="AD71" s="142">
        <v>3</v>
      </c>
      <c r="AE71" s="142">
        <v>3</v>
      </c>
      <c r="AF71" s="142">
        <v>3</v>
      </c>
      <c r="AG71" s="142">
        <v>3</v>
      </c>
      <c r="AH71" s="142">
        <v>3</v>
      </c>
      <c r="AI71" s="142">
        <v>2</v>
      </c>
      <c r="AJ71" s="142">
        <v>3</v>
      </c>
      <c r="AK71" s="142">
        <v>4</v>
      </c>
      <c r="AL71" s="142">
        <v>0</v>
      </c>
      <c r="AM71" s="290">
        <v>9.9</v>
      </c>
      <c r="AN71" s="290">
        <v>9.9</v>
      </c>
      <c r="AO71" s="292">
        <v>9.9</v>
      </c>
      <c r="AP71" s="290">
        <v>-1E-4</v>
      </c>
      <c r="AQ71" s="292">
        <v>13.9</v>
      </c>
      <c r="AR71" s="290">
        <v>-1E-4</v>
      </c>
      <c r="AS71" s="292">
        <v>6.32</v>
      </c>
      <c r="AT71" s="290">
        <v>-1E-4</v>
      </c>
      <c r="AU71" s="292">
        <v>30.12</v>
      </c>
      <c r="AW71" s="293">
        <v>44.12</v>
      </c>
      <c r="AX71" s="291">
        <v>3</v>
      </c>
      <c r="BK71" s="290"/>
      <c r="BL71" s="290"/>
      <c r="BM71" s="292"/>
      <c r="BN71" s="290"/>
      <c r="BO71" s="292"/>
      <c r="BP71" s="290"/>
      <c r="BQ71" s="292"/>
      <c r="BR71" s="290"/>
      <c r="BS71" s="292"/>
      <c r="BU71" s="292">
        <v>44.12</v>
      </c>
      <c r="BV71" s="291">
        <v>3</v>
      </c>
      <c r="BX71" s="291">
        <v>-1</v>
      </c>
      <c r="CH71" s="291">
        <v>-1</v>
      </c>
      <c r="CI71" s="117">
        <v>0</v>
      </c>
      <c r="CJ71" s="81">
        <v>-1</v>
      </c>
      <c r="CK71" s="81">
        <v>0</v>
      </c>
      <c r="CL71" s="81">
        <v>-1</v>
      </c>
      <c r="CM71" s="81">
        <v>0</v>
      </c>
      <c r="CN71" s="117">
        <v>0</v>
      </c>
      <c r="CR71" s="291"/>
      <c r="DB71" s="291"/>
      <c r="DH71" s="79" t="s">
        <v>210</v>
      </c>
      <c r="DJ71" s="79" t="s">
        <v>385</v>
      </c>
      <c r="DK71" s="79" t="s">
        <v>438</v>
      </c>
      <c r="DL71" s="83" t="s">
        <v>504</v>
      </c>
      <c r="DM71" s="84" t="s">
        <v>508</v>
      </c>
      <c r="DN71" s="84" t="s">
        <v>504</v>
      </c>
      <c r="DO71" s="83" t="s">
        <v>503</v>
      </c>
    </row>
    <row r="72" spans="1:121" x14ac:dyDescent="0.25">
      <c r="B72" s="291">
        <v>-1</v>
      </c>
      <c r="E72" s="185">
        <f t="shared" si="0"/>
        <v>0</v>
      </c>
      <c r="F72" s="142">
        <v>3</v>
      </c>
      <c r="G72" s="142">
        <v>3</v>
      </c>
      <c r="H72" s="142">
        <v>3</v>
      </c>
      <c r="I72" s="142">
        <v>4</v>
      </c>
      <c r="J72" s="142">
        <v>4</v>
      </c>
      <c r="K72" s="142">
        <v>3</v>
      </c>
      <c r="L72" s="142">
        <v>3</v>
      </c>
      <c r="M72" s="142">
        <v>3</v>
      </c>
      <c r="N72" s="142">
        <v>3</v>
      </c>
      <c r="O72" s="142">
        <v>4</v>
      </c>
      <c r="P72" s="142">
        <v>0</v>
      </c>
      <c r="Q72" s="290">
        <v>-1E-4</v>
      </c>
      <c r="R72" s="290">
        <v>-1E-4</v>
      </c>
      <c r="S72" s="292">
        <v>-1E-4</v>
      </c>
      <c r="T72" s="290">
        <v>-1E-4</v>
      </c>
      <c r="U72" s="292">
        <v>-1E-4</v>
      </c>
      <c r="V72" s="290">
        <v>-1E-4</v>
      </c>
      <c r="W72" s="292">
        <v>-1E-4</v>
      </c>
      <c r="X72" s="290">
        <v>-1E-4</v>
      </c>
      <c r="Y72" s="292">
        <v>-1E-4</v>
      </c>
      <c r="Z72" s="291">
        <v>-1E-4</v>
      </c>
      <c r="AB72" s="142">
        <v>2</v>
      </c>
      <c r="AC72" s="142">
        <v>3</v>
      </c>
      <c r="AD72" s="142">
        <v>3</v>
      </c>
      <c r="AE72" s="142">
        <v>3</v>
      </c>
      <c r="AF72" s="142">
        <v>3</v>
      </c>
      <c r="AG72" s="142">
        <v>3</v>
      </c>
      <c r="AH72" s="142">
        <v>3</v>
      </c>
      <c r="AI72" s="142">
        <v>2</v>
      </c>
      <c r="AJ72" s="142">
        <v>2</v>
      </c>
      <c r="AK72" s="142">
        <v>4</v>
      </c>
      <c r="AL72" s="142">
        <v>0</v>
      </c>
      <c r="AM72" s="290">
        <v>-1E-4</v>
      </c>
      <c r="AN72" s="290">
        <v>-1E-4</v>
      </c>
      <c r="AO72" s="292">
        <v>-1E-4</v>
      </c>
      <c r="AP72" s="290">
        <v>-1E-4</v>
      </c>
      <c r="AQ72" s="292">
        <v>-1E-4</v>
      </c>
      <c r="AR72" s="290">
        <v>-1E-4</v>
      </c>
      <c r="AS72" s="292">
        <v>-1E-4</v>
      </c>
      <c r="AT72" s="290">
        <v>-1E-4</v>
      </c>
      <c r="AU72" s="292">
        <v>-1E-4</v>
      </c>
      <c r="AW72" s="293">
        <v>-1</v>
      </c>
      <c r="AX72" s="291">
        <v>-1</v>
      </c>
      <c r="BK72" s="290"/>
      <c r="BL72" s="290"/>
      <c r="BM72" s="292"/>
      <c r="BN72" s="290"/>
      <c r="BO72" s="292"/>
      <c r="BP72" s="290"/>
      <c r="BQ72" s="292"/>
      <c r="BR72" s="290"/>
      <c r="BS72" s="292"/>
      <c r="BU72" s="292">
        <v>-1</v>
      </c>
      <c r="BV72" s="291">
        <v>-1</v>
      </c>
      <c r="BX72" s="291">
        <v>-1</v>
      </c>
      <c r="CH72" s="291">
        <v>-1</v>
      </c>
      <c r="CI72" s="117">
        <v>0</v>
      </c>
      <c r="CJ72" s="81">
        <v>-1</v>
      </c>
      <c r="CK72" s="81">
        <v>0</v>
      </c>
      <c r="CL72" s="81">
        <v>-1</v>
      </c>
      <c r="CM72" s="81">
        <v>0</v>
      </c>
      <c r="CN72" s="117">
        <v>0</v>
      </c>
      <c r="CR72" s="291"/>
      <c r="DB72" s="291"/>
    </row>
    <row r="73" spans="1:121" x14ac:dyDescent="0.25">
      <c r="B73" s="291">
        <v>-1</v>
      </c>
      <c r="E73" s="185">
        <f t="shared" si="0"/>
        <v>0</v>
      </c>
      <c r="F73" s="142">
        <v>3</v>
      </c>
      <c r="G73" s="142">
        <v>3</v>
      </c>
      <c r="H73" s="142">
        <v>3</v>
      </c>
      <c r="I73" s="142">
        <v>3</v>
      </c>
      <c r="J73" s="142">
        <v>3</v>
      </c>
      <c r="K73" s="142">
        <v>3</v>
      </c>
      <c r="L73" s="142">
        <v>3</v>
      </c>
      <c r="M73" s="142">
        <v>3</v>
      </c>
      <c r="N73" s="142">
        <v>4</v>
      </c>
      <c r="O73" s="142">
        <v>3</v>
      </c>
      <c r="P73" s="142">
        <v>0</v>
      </c>
      <c r="Q73" s="290">
        <v>-1E-4</v>
      </c>
      <c r="R73" s="290">
        <v>-1E-4</v>
      </c>
      <c r="S73" s="292">
        <v>-1E-4</v>
      </c>
      <c r="T73" s="290">
        <v>-1E-4</v>
      </c>
      <c r="U73" s="292">
        <v>-1E-4</v>
      </c>
      <c r="V73" s="290">
        <v>-1E-4</v>
      </c>
      <c r="W73" s="292">
        <v>-1E-4</v>
      </c>
      <c r="X73" s="290">
        <v>-1E-4</v>
      </c>
      <c r="Y73" s="292">
        <v>-1E-4</v>
      </c>
      <c r="Z73" s="291">
        <v>-1E-4</v>
      </c>
      <c r="AB73" s="142">
        <v>3</v>
      </c>
      <c r="AC73" s="142">
        <v>3</v>
      </c>
      <c r="AD73" s="142">
        <v>3</v>
      </c>
      <c r="AE73" s="142">
        <v>3</v>
      </c>
      <c r="AF73" s="142">
        <v>3</v>
      </c>
      <c r="AG73" s="142">
        <v>3</v>
      </c>
      <c r="AH73" s="142">
        <v>3</v>
      </c>
      <c r="AI73" s="142">
        <v>3</v>
      </c>
      <c r="AJ73" s="142">
        <v>3</v>
      </c>
      <c r="AK73" s="142">
        <v>3</v>
      </c>
      <c r="AL73" s="142">
        <v>0</v>
      </c>
      <c r="AM73" s="290">
        <v>-1E-4</v>
      </c>
      <c r="AN73" s="290">
        <v>-1E-4</v>
      </c>
      <c r="AO73" s="292">
        <v>-1E-4</v>
      </c>
      <c r="AP73" s="290">
        <v>-1E-4</v>
      </c>
      <c r="AQ73" s="292">
        <v>-1E-4</v>
      </c>
      <c r="AR73" s="290">
        <v>-1E-4</v>
      </c>
      <c r="AS73" s="292">
        <v>-1E-4</v>
      </c>
      <c r="AT73" s="290">
        <v>-1E-4</v>
      </c>
      <c r="AU73" s="292">
        <v>-1E-4</v>
      </c>
      <c r="AW73" s="293">
        <v>-1</v>
      </c>
      <c r="AX73" s="291">
        <v>-1</v>
      </c>
      <c r="BK73" s="290"/>
      <c r="BL73" s="290"/>
      <c r="BM73" s="292"/>
      <c r="BN73" s="290"/>
      <c r="BO73" s="292"/>
      <c r="BP73" s="290"/>
      <c r="BQ73" s="292"/>
      <c r="BR73" s="290"/>
      <c r="BS73" s="292"/>
      <c r="BU73" s="292">
        <v>-1</v>
      </c>
      <c r="BV73" s="291">
        <v>-1</v>
      </c>
      <c r="BX73" s="291">
        <v>-1</v>
      </c>
      <c r="CH73" s="291">
        <v>-1</v>
      </c>
      <c r="CI73" s="117">
        <v>0</v>
      </c>
      <c r="CJ73" s="81">
        <v>-1</v>
      </c>
      <c r="CK73" s="81">
        <v>0</v>
      </c>
      <c r="CL73" s="81">
        <v>-1</v>
      </c>
      <c r="CM73" s="81">
        <v>0</v>
      </c>
      <c r="CN73" s="117">
        <v>0</v>
      </c>
      <c r="CR73" s="291"/>
      <c r="DB73" s="291"/>
    </row>
    <row r="74" spans="1:121" x14ac:dyDescent="0.25">
      <c r="B74" s="291">
        <v>-1</v>
      </c>
      <c r="E74" s="185">
        <f t="shared" si="0"/>
        <v>0</v>
      </c>
      <c r="F74" s="142">
        <v>2</v>
      </c>
      <c r="G74" s="142">
        <v>2</v>
      </c>
      <c r="H74" s="142">
        <v>3</v>
      </c>
      <c r="I74" s="142">
        <v>3</v>
      </c>
      <c r="J74" s="142">
        <v>3</v>
      </c>
      <c r="K74" s="142">
        <v>3</v>
      </c>
      <c r="L74" s="142">
        <v>3</v>
      </c>
      <c r="M74" s="142">
        <v>3</v>
      </c>
      <c r="N74" s="142">
        <v>4</v>
      </c>
      <c r="O74" s="142">
        <v>3</v>
      </c>
      <c r="P74" s="142">
        <v>0</v>
      </c>
      <c r="Q74" s="290">
        <v>-1E-4</v>
      </c>
      <c r="R74" s="290">
        <v>-1E-4</v>
      </c>
      <c r="S74" s="292">
        <v>-1E-4</v>
      </c>
      <c r="T74" s="290">
        <v>-1E-4</v>
      </c>
      <c r="U74" s="292">
        <v>-1E-4</v>
      </c>
      <c r="V74" s="290">
        <v>-1E-4</v>
      </c>
      <c r="W74" s="292">
        <v>-1E-4</v>
      </c>
      <c r="X74" s="290">
        <v>-1E-4</v>
      </c>
      <c r="Y74" s="292">
        <v>-1E-4</v>
      </c>
      <c r="Z74" s="291">
        <v>-1E-4</v>
      </c>
      <c r="AB74" s="142">
        <v>3</v>
      </c>
      <c r="AC74" s="142">
        <v>3</v>
      </c>
      <c r="AD74" s="142">
        <v>3</v>
      </c>
      <c r="AE74" s="142">
        <v>3</v>
      </c>
      <c r="AF74" s="142">
        <v>3</v>
      </c>
      <c r="AG74" s="142">
        <v>3</v>
      </c>
      <c r="AH74" s="142">
        <v>3</v>
      </c>
      <c r="AI74" s="142">
        <v>3</v>
      </c>
      <c r="AJ74" s="142">
        <v>4</v>
      </c>
      <c r="AK74" s="142">
        <v>4</v>
      </c>
      <c r="AL74" s="142">
        <v>0</v>
      </c>
      <c r="AM74" s="290">
        <v>-1E-4</v>
      </c>
      <c r="AN74" s="290">
        <v>-1E-4</v>
      </c>
      <c r="AO74" s="292">
        <v>-1E-4</v>
      </c>
      <c r="AP74" s="290">
        <v>-1E-4</v>
      </c>
      <c r="AQ74" s="292">
        <v>-1E-4</v>
      </c>
      <c r="AR74" s="290">
        <v>-1E-4</v>
      </c>
      <c r="AS74" s="292">
        <v>-1E-4</v>
      </c>
      <c r="AT74" s="290">
        <v>-1E-4</v>
      </c>
      <c r="AU74" s="292">
        <v>-1E-4</v>
      </c>
      <c r="AW74" s="293">
        <v>-1</v>
      </c>
      <c r="AX74" s="291">
        <v>-1</v>
      </c>
      <c r="BK74" s="290"/>
      <c r="BL74" s="290"/>
      <c r="BM74" s="292"/>
      <c r="BN74" s="290"/>
      <c r="BO74" s="292"/>
      <c r="BP74" s="290"/>
      <c r="BQ74" s="292"/>
      <c r="BR74" s="290"/>
      <c r="BS74" s="292"/>
      <c r="BU74" s="292">
        <v>-1</v>
      </c>
      <c r="BV74" s="291">
        <v>-1</v>
      </c>
      <c r="BX74" s="291">
        <v>-1</v>
      </c>
      <c r="CH74" s="291">
        <v>-1</v>
      </c>
      <c r="CI74" s="117">
        <v>0</v>
      </c>
      <c r="CJ74" s="81">
        <v>-1</v>
      </c>
      <c r="CK74" s="81">
        <v>0</v>
      </c>
      <c r="CL74" s="81">
        <v>-1</v>
      </c>
      <c r="CM74" s="81">
        <v>0</v>
      </c>
      <c r="CN74" s="117">
        <v>0</v>
      </c>
      <c r="CR74" s="291"/>
      <c r="DB74" s="291"/>
    </row>
    <row r="75" spans="1:121" x14ac:dyDescent="0.25">
      <c r="B75" s="291"/>
      <c r="Q75" s="290"/>
      <c r="R75" s="290"/>
      <c r="S75" s="292"/>
      <c r="T75" s="290"/>
      <c r="U75" s="292"/>
      <c r="V75" s="290"/>
      <c r="W75" s="292"/>
      <c r="X75" s="290"/>
      <c r="Y75" s="292"/>
      <c r="Z75" s="291"/>
      <c r="AM75" s="290"/>
      <c r="AN75" s="290"/>
      <c r="AO75" s="292"/>
      <c r="AP75" s="290"/>
      <c r="AQ75" s="292"/>
      <c r="AR75" s="290"/>
      <c r="AS75" s="292"/>
      <c r="AT75" s="290"/>
      <c r="AU75" s="292"/>
      <c r="AW75" s="293"/>
      <c r="AX75" s="291"/>
      <c r="BK75" s="290"/>
      <c r="BL75" s="290"/>
      <c r="BM75" s="292"/>
      <c r="BN75" s="290"/>
      <c r="BO75" s="292"/>
      <c r="BP75" s="290"/>
      <c r="BQ75" s="292"/>
      <c r="BR75" s="290"/>
      <c r="BS75" s="292"/>
      <c r="BU75" s="292"/>
      <c r="BV75" s="291"/>
      <c r="BX75" s="291"/>
      <c r="CH75" s="291"/>
      <c r="CR75" s="291"/>
      <c r="DB75" s="291"/>
    </row>
    <row r="76" spans="1:121" s="310" customFormat="1" x14ac:dyDescent="0.25">
      <c r="A76" s="297"/>
      <c r="B76" s="298">
        <v>0</v>
      </c>
      <c r="C76" s="299"/>
      <c r="D76" s="299"/>
      <c r="E76" s="300">
        <f t="shared" si="0"/>
        <v>0</v>
      </c>
      <c r="F76" s="301">
        <v>0</v>
      </c>
      <c r="G76" s="301">
        <v>0</v>
      </c>
      <c r="H76" s="301">
        <v>0</v>
      </c>
      <c r="I76" s="301">
        <v>0</v>
      </c>
      <c r="J76" s="301">
        <v>0</v>
      </c>
      <c r="K76" s="301">
        <v>0</v>
      </c>
      <c r="L76" s="301">
        <v>0</v>
      </c>
      <c r="M76" s="301">
        <v>0</v>
      </c>
      <c r="N76" s="301">
        <v>0</v>
      </c>
      <c r="O76" s="301">
        <v>0</v>
      </c>
      <c r="P76" s="301">
        <v>0</v>
      </c>
      <c r="Q76" s="302">
        <v>0</v>
      </c>
      <c r="R76" s="302">
        <v>0</v>
      </c>
      <c r="S76" s="303">
        <v>0</v>
      </c>
      <c r="T76" s="302">
        <v>0</v>
      </c>
      <c r="U76" s="303">
        <v>0</v>
      </c>
      <c r="V76" s="302">
        <v>0</v>
      </c>
      <c r="W76" s="303">
        <v>0</v>
      </c>
      <c r="X76" s="302">
        <v>0</v>
      </c>
      <c r="Y76" s="303">
        <v>0</v>
      </c>
      <c r="Z76" s="298">
        <v>0</v>
      </c>
      <c r="AA76" s="304"/>
      <c r="AB76" s="301">
        <v>0</v>
      </c>
      <c r="AC76" s="301">
        <v>0</v>
      </c>
      <c r="AD76" s="301">
        <v>0</v>
      </c>
      <c r="AE76" s="301">
        <v>0</v>
      </c>
      <c r="AF76" s="301">
        <v>0</v>
      </c>
      <c r="AG76" s="301">
        <v>0</v>
      </c>
      <c r="AH76" s="301">
        <v>0</v>
      </c>
      <c r="AI76" s="301">
        <v>0</v>
      </c>
      <c r="AJ76" s="301">
        <v>0</v>
      </c>
      <c r="AK76" s="301">
        <v>0</v>
      </c>
      <c r="AL76" s="301">
        <v>0</v>
      </c>
      <c r="AM76" s="302">
        <v>0</v>
      </c>
      <c r="AN76" s="302">
        <v>0</v>
      </c>
      <c r="AO76" s="303">
        <v>0</v>
      </c>
      <c r="AP76" s="302">
        <v>0</v>
      </c>
      <c r="AQ76" s="303">
        <v>0</v>
      </c>
      <c r="AR76" s="302">
        <v>0</v>
      </c>
      <c r="AS76" s="303">
        <v>0</v>
      </c>
      <c r="AT76" s="302">
        <v>0</v>
      </c>
      <c r="AU76" s="303">
        <v>0</v>
      </c>
      <c r="AV76" s="304"/>
      <c r="AW76" s="305">
        <v>0</v>
      </c>
      <c r="AX76" s="298">
        <v>0</v>
      </c>
      <c r="AY76" s="306"/>
      <c r="AZ76" s="301"/>
      <c r="BA76" s="301"/>
      <c r="BB76" s="301"/>
      <c r="BC76" s="301"/>
      <c r="BD76" s="301"/>
      <c r="BE76" s="301"/>
      <c r="BF76" s="301"/>
      <c r="BG76" s="301"/>
      <c r="BH76" s="301"/>
      <c r="BI76" s="301"/>
      <c r="BJ76" s="301"/>
      <c r="BK76" s="302"/>
      <c r="BL76" s="302"/>
      <c r="BM76" s="303"/>
      <c r="BN76" s="302"/>
      <c r="BO76" s="303"/>
      <c r="BP76" s="302"/>
      <c r="BQ76" s="303"/>
      <c r="BR76" s="302"/>
      <c r="BS76" s="303"/>
      <c r="BT76" s="306"/>
      <c r="BU76" s="303">
        <v>0</v>
      </c>
      <c r="BV76" s="298">
        <v>0</v>
      </c>
      <c r="BW76" s="306"/>
      <c r="BX76" s="298">
        <v>0</v>
      </c>
      <c r="BY76" s="307"/>
      <c r="BZ76" s="308"/>
      <c r="CA76" s="308"/>
      <c r="CB76" s="308"/>
      <c r="CC76" s="308"/>
      <c r="CD76" s="309"/>
      <c r="CG76" s="307"/>
      <c r="CH76" s="298">
        <v>0</v>
      </c>
      <c r="CI76" s="309">
        <v>0</v>
      </c>
      <c r="CJ76" s="308">
        <v>0</v>
      </c>
      <c r="CK76" s="308">
        <v>0</v>
      </c>
      <c r="CL76" s="308">
        <v>0</v>
      </c>
      <c r="CM76" s="308">
        <v>0</v>
      </c>
      <c r="CN76" s="309">
        <v>0</v>
      </c>
      <c r="CQ76" s="307"/>
      <c r="CR76" s="298"/>
      <c r="CS76" s="309"/>
      <c r="CT76" s="308"/>
      <c r="CU76" s="308"/>
      <c r="CV76" s="308"/>
      <c r="CW76" s="308"/>
      <c r="CX76" s="309"/>
      <c r="DA76" s="307"/>
      <c r="DB76" s="298"/>
      <c r="DC76" s="306"/>
      <c r="DI76" s="311"/>
      <c r="DL76" s="307"/>
      <c r="DM76" s="312"/>
      <c r="DN76" s="312"/>
      <c r="DO76" s="307"/>
      <c r="DP76" s="313"/>
      <c r="DQ76" s="311"/>
    </row>
    <row r="77" spans="1:121" x14ac:dyDescent="0.25">
      <c r="A77" s="113" t="s">
        <v>165</v>
      </c>
      <c r="B77" s="291">
        <v>1</v>
      </c>
      <c r="C77" s="114" t="s">
        <v>221</v>
      </c>
      <c r="D77" s="114" t="s">
        <v>208</v>
      </c>
      <c r="E77" s="185">
        <f t="shared" si="0"/>
        <v>8</v>
      </c>
      <c r="F77" s="142">
        <v>3</v>
      </c>
      <c r="G77" s="142">
        <v>3</v>
      </c>
      <c r="H77" s="142">
        <v>2</v>
      </c>
      <c r="I77" s="142">
        <v>2</v>
      </c>
      <c r="J77" s="142">
        <v>2</v>
      </c>
      <c r="K77" s="142">
        <v>2</v>
      </c>
      <c r="L77" s="142">
        <v>2</v>
      </c>
      <c r="M77" s="142">
        <v>3</v>
      </c>
      <c r="N77" s="142">
        <v>3</v>
      </c>
      <c r="O77" s="142">
        <v>3</v>
      </c>
      <c r="P77" s="142">
        <v>0</v>
      </c>
      <c r="Q77" s="290">
        <v>9.9</v>
      </c>
      <c r="R77" s="290">
        <v>9.9</v>
      </c>
      <c r="S77" s="292">
        <v>9.9</v>
      </c>
      <c r="T77" s="290">
        <v>-1E-4</v>
      </c>
      <c r="U77" s="292">
        <v>15.1</v>
      </c>
      <c r="V77" s="290">
        <v>-1E-4</v>
      </c>
      <c r="W77" s="292">
        <v>8.89</v>
      </c>
      <c r="X77" s="290">
        <v>-1E-4</v>
      </c>
      <c r="Y77" s="292">
        <v>33.89</v>
      </c>
      <c r="Z77" s="291">
        <v>1</v>
      </c>
      <c r="AB77" s="142">
        <v>3</v>
      </c>
      <c r="AC77" s="142">
        <v>3</v>
      </c>
      <c r="AD77" s="142">
        <v>2</v>
      </c>
      <c r="AE77" s="142">
        <v>2</v>
      </c>
      <c r="AF77" s="142">
        <v>2</v>
      </c>
      <c r="AG77" s="142">
        <v>2</v>
      </c>
      <c r="AH77" s="142">
        <v>2</v>
      </c>
      <c r="AI77" s="142">
        <v>2</v>
      </c>
      <c r="AJ77" s="142">
        <v>3</v>
      </c>
      <c r="AK77" s="142">
        <v>3</v>
      </c>
      <c r="AL77" s="142">
        <v>0</v>
      </c>
      <c r="AM77" s="290">
        <v>9.9</v>
      </c>
      <c r="AN77" s="290">
        <v>9.9</v>
      </c>
      <c r="AO77" s="292">
        <v>9.9</v>
      </c>
      <c r="AP77" s="290">
        <v>-1E-4</v>
      </c>
      <c r="AQ77" s="292">
        <v>15.2</v>
      </c>
      <c r="AR77" s="290">
        <v>-1E-4</v>
      </c>
      <c r="AS77" s="292">
        <v>8.6999999999999993</v>
      </c>
      <c r="AT77" s="290">
        <v>-1E-4</v>
      </c>
      <c r="AU77" s="292">
        <v>33.799999999999997</v>
      </c>
      <c r="AW77" s="293">
        <v>67.69</v>
      </c>
      <c r="AX77" s="291">
        <v>1</v>
      </c>
      <c r="BK77" s="290"/>
      <c r="BL77" s="290"/>
      <c r="BM77" s="292"/>
      <c r="BN77" s="290"/>
      <c r="BO77" s="292"/>
      <c r="BP77" s="290"/>
      <c r="BQ77" s="292"/>
      <c r="BR77" s="290"/>
      <c r="BS77" s="292"/>
      <c r="BU77" s="292">
        <v>67.69</v>
      </c>
      <c r="BV77" s="291">
        <v>1</v>
      </c>
      <c r="BX77" s="291">
        <v>-1</v>
      </c>
      <c r="CH77" s="291">
        <v>-1</v>
      </c>
      <c r="CI77" s="117">
        <v>0</v>
      </c>
      <c r="CJ77" s="81">
        <v>-1</v>
      </c>
      <c r="CK77" s="81">
        <v>0</v>
      </c>
      <c r="CL77" s="81">
        <v>-1</v>
      </c>
      <c r="CM77" s="81">
        <v>0</v>
      </c>
      <c r="CN77" s="117">
        <v>0</v>
      </c>
      <c r="CR77" s="291"/>
      <c r="DB77" s="291"/>
      <c r="DH77" s="79" t="s">
        <v>208</v>
      </c>
      <c r="DJ77" s="79" t="s">
        <v>386</v>
      </c>
      <c r="DK77" s="79" t="s">
        <v>439</v>
      </c>
      <c r="DL77" s="83" t="s">
        <v>504</v>
      </c>
      <c r="DM77" s="84" t="s">
        <v>508</v>
      </c>
      <c r="DN77" s="84" t="s">
        <v>503</v>
      </c>
      <c r="DO77" s="83" t="s">
        <v>503</v>
      </c>
    </row>
    <row r="78" spans="1:121" x14ac:dyDescent="0.25">
      <c r="B78" s="291">
        <v>-1</v>
      </c>
      <c r="E78" s="185">
        <f t="shared" si="0"/>
        <v>0</v>
      </c>
      <c r="F78" s="142">
        <v>2</v>
      </c>
      <c r="G78" s="142">
        <v>2</v>
      </c>
      <c r="H78" s="142">
        <v>2</v>
      </c>
      <c r="I78" s="142">
        <v>2</v>
      </c>
      <c r="J78" s="142">
        <v>2</v>
      </c>
      <c r="K78" s="142">
        <v>3</v>
      </c>
      <c r="L78" s="142">
        <v>3</v>
      </c>
      <c r="M78" s="142">
        <v>3</v>
      </c>
      <c r="N78" s="142">
        <v>3</v>
      </c>
      <c r="O78" s="142">
        <v>2</v>
      </c>
      <c r="P78" s="142">
        <v>0</v>
      </c>
      <c r="Q78" s="290">
        <v>-1E-4</v>
      </c>
      <c r="R78" s="290">
        <v>-1E-4</v>
      </c>
      <c r="S78" s="292">
        <v>-1E-4</v>
      </c>
      <c r="T78" s="290">
        <v>-1E-4</v>
      </c>
      <c r="U78" s="292">
        <v>-1E-4</v>
      </c>
      <c r="V78" s="290">
        <v>-1E-4</v>
      </c>
      <c r="W78" s="292">
        <v>-1E-4</v>
      </c>
      <c r="X78" s="290">
        <v>-1E-4</v>
      </c>
      <c r="Y78" s="292">
        <v>-1E-4</v>
      </c>
      <c r="Z78" s="291">
        <v>-1E-4</v>
      </c>
      <c r="AB78" s="142">
        <v>2</v>
      </c>
      <c r="AC78" s="142">
        <v>2</v>
      </c>
      <c r="AD78" s="142">
        <v>2</v>
      </c>
      <c r="AE78" s="142">
        <v>3</v>
      </c>
      <c r="AF78" s="142">
        <v>3</v>
      </c>
      <c r="AG78" s="142">
        <v>2</v>
      </c>
      <c r="AH78" s="142">
        <v>2</v>
      </c>
      <c r="AI78" s="142">
        <v>3</v>
      </c>
      <c r="AJ78" s="142">
        <v>3</v>
      </c>
      <c r="AK78" s="142">
        <v>2</v>
      </c>
      <c r="AL78" s="142">
        <v>0</v>
      </c>
      <c r="AM78" s="290">
        <v>-1E-4</v>
      </c>
      <c r="AN78" s="290">
        <v>-1E-4</v>
      </c>
      <c r="AO78" s="292">
        <v>-1E-4</v>
      </c>
      <c r="AP78" s="290">
        <v>-1E-4</v>
      </c>
      <c r="AQ78" s="292">
        <v>-1E-4</v>
      </c>
      <c r="AR78" s="290">
        <v>-1E-4</v>
      </c>
      <c r="AS78" s="292">
        <v>-1E-4</v>
      </c>
      <c r="AT78" s="290">
        <v>-1E-4</v>
      </c>
      <c r="AU78" s="292">
        <v>-1E-4</v>
      </c>
      <c r="AW78" s="293">
        <v>-1</v>
      </c>
      <c r="AX78" s="291">
        <v>-1</v>
      </c>
      <c r="BK78" s="290"/>
      <c r="BL78" s="290"/>
      <c r="BM78" s="292"/>
      <c r="BN78" s="290"/>
      <c r="BO78" s="292"/>
      <c r="BP78" s="290"/>
      <c r="BQ78" s="292"/>
      <c r="BR78" s="290"/>
      <c r="BS78" s="292"/>
      <c r="BU78" s="292">
        <v>-1</v>
      </c>
      <c r="BV78" s="291">
        <v>-1</v>
      </c>
      <c r="BX78" s="291">
        <v>-1</v>
      </c>
      <c r="CH78" s="291">
        <v>-1</v>
      </c>
      <c r="CI78" s="117">
        <v>0</v>
      </c>
      <c r="CJ78" s="81">
        <v>-1</v>
      </c>
      <c r="CK78" s="81">
        <v>0</v>
      </c>
      <c r="CL78" s="81">
        <v>-1</v>
      </c>
      <c r="CM78" s="81">
        <v>0</v>
      </c>
      <c r="CN78" s="117">
        <v>0</v>
      </c>
      <c r="CR78" s="291"/>
      <c r="DB78" s="291"/>
    </row>
    <row r="79" spans="1:121" x14ac:dyDescent="0.25">
      <c r="B79" s="291">
        <v>-1</v>
      </c>
      <c r="E79" s="185">
        <f t="shared" si="0"/>
        <v>0</v>
      </c>
      <c r="F79" s="142">
        <v>3</v>
      </c>
      <c r="G79" s="142">
        <v>3</v>
      </c>
      <c r="H79" s="142">
        <v>2</v>
      </c>
      <c r="I79" s="142">
        <v>2</v>
      </c>
      <c r="J79" s="142">
        <v>2</v>
      </c>
      <c r="K79" s="142">
        <v>2</v>
      </c>
      <c r="L79" s="142">
        <v>3</v>
      </c>
      <c r="M79" s="142">
        <v>3</v>
      </c>
      <c r="N79" s="142">
        <v>3</v>
      </c>
      <c r="O79" s="142">
        <v>3</v>
      </c>
      <c r="P79" s="142">
        <v>0</v>
      </c>
      <c r="Q79" s="290">
        <v>-1E-4</v>
      </c>
      <c r="R79" s="290">
        <v>-1E-4</v>
      </c>
      <c r="S79" s="292">
        <v>-1E-4</v>
      </c>
      <c r="T79" s="290">
        <v>-1E-4</v>
      </c>
      <c r="U79" s="292">
        <v>-1E-4</v>
      </c>
      <c r="V79" s="290">
        <v>-1E-4</v>
      </c>
      <c r="W79" s="292">
        <v>-1E-4</v>
      </c>
      <c r="X79" s="290">
        <v>-1E-4</v>
      </c>
      <c r="Y79" s="292">
        <v>-1E-4</v>
      </c>
      <c r="Z79" s="291">
        <v>-1E-4</v>
      </c>
      <c r="AB79" s="142">
        <v>2</v>
      </c>
      <c r="AC79" s="142">
        <v>3</v>
      </c>
      <c r="AD79" s="142">
        <v>2</v>
      </c>
      <c r="AE79" s="142">
        <v>2</v>
      </c>
      <c r="AF79" s="142">
        <v>2</v>
      </c>
      <c r="AG79" s="142">
        <v>2</v>
      </c>
      <c r="AH79" s="142">
        <v>2</v>
      </c>
      <c r="AI79" s="142">
        <v>3</v>
      </c>
      <c r="AJ79" s="142">
        <v>3</v>
      </c>
      <c r="AK79" s="142">
        <v>3</v>
      </c>
      <c r="AL79" s="142">
        <v>0</v>
      </c>
      <c r="AM79" s="290">
        <v>-1E-4</v>
      </c>
      <c r="AN79" s="290">
        <v>-1E-4</v>
      </c>
      <c r="AO79" s="292">
        <v>-1E-4</v>
      </c>
      <c r="AP79" s="290">
        <v>-1E-4</v>
      </c>
      <c r="AQ79" s="292">
        <v>-1E-4</v>
      </c>
      <c r="AR79" s="290">
        <v>-1E-4</v>
      </c>
      <c r="AS79" s="292">
        <v>-1E-4</v>
      </c>
      <c r="AT79" s="290">
        <v>-1E-4</v>
      </c>
      <c r="AU79" s="292">
        <v>-1E-4</v>
      </c>
      <c r="AW79" s="293">
        <v>-1</v>
      </c>
      <c r="AX79" s="291">
        <v>-1</v>
      </c>
      <c r="BK79" s="290"/>
      <c r="BL79" s="290"/>
      <c r="BM79" s="292"/>
      <c r="BN79" s="290"/>
      <c r="BO79" s="292"/>
      <c r="BP79" s="290"/>
      <c r="BQ79" s="292"/>
      <c r="BR79" s="290"/>
      <c r="BS79" s="292"/>
      <c r="BU79" s="292">
        <v>-1</v>
      </c>
      <c r="BV79" s="291">
        <v>-1</v>
      </c>
      <c r="BX79" s="291">
        <v>-1</v>
      </c>
      <c r="CH79" s="291">
        <v>-1</v>
      </c>
      <c r="CI79" s="117">
        <v>0</v>
      </c>
      <c r="CJ79" s="81">
        <v>-1</v>
      </c>
      <c r="CK79" s="81">
        <v>0</v>
      </c>
      <c r="CL79" s="81">
        <v>-1</v>
      </c>
      <c r="CM79" s="81">
        <v>0</v>
      </c>
      <c r="CN79" s="117">
        <v>0</v>
      </c>
      <c r="CR79" s="291"/>
      <c r="DB79" s="291"/>
    </row>
    <row r="80" spans="1:121" x14ac:dyDescent="0.25">
      <c r="B80" s="291">
        <v>-1</v>
      </c>
      <c r="E80" s="185">
        <f t="shared" ref="E80:E148" si="1">IF(AND($B80&lt;9,$B80&gt;0),9-$B80,0)</f>
        <v>0</v>
      </c>
      <c r="F80" s="142">
        <v>2</v>
      </c>
      <c r="G80" s="142">
        <v>1</v>
      </c>
      <c r="H80" s="142">
        <v>2</v>
      </c>
      <c r="I80" s="142">
        <v>2</v>
      </c>
      <c r="J80" s="142">
        <v>2</v>
      </c>
      <c r="K80" s="142">
        <v>2</v>
      </c>
      <c r="L80" s="142">
        <v>3</v>
      </c>
      <c r="M80" s="142">
        <v>3</v>
      </c>
      <c r="N80" s="142">
        <v>3</v>
      </c>
      <c r="O80" s="142">
        <v>3</v>
      </c>
      <c r="P80" s="142">
        <v>0</v>
      </c>
      <c r="Q80" s="290">
        <v>-1E-4</v>
      </c>
      <c r="R80" s="290">
        <v>-1E-4</v>
      </c>
      <c r="S80" s="292">
        <v>-1E-4</v>
      </c>
      <c r="T80" s="290">
        <v>-1E-4</v>
      </c>
      <c r="U80" s="292">
        <v>-1E-4</v>
      </c>
      <c r="V80" s="290">
        <v>-1E-4</v>
      </c>
      <c r="W80" s="292">
        <v>-1E-4</v>
      </c>
      <c r="X80" s="290">
        <v>-1E-4</v>
      </c>
      <c r="Y80" s="292">
        <v>-1E-4</v>
      </c>
      <c r="Z80" s="291">
        <v>-1E-4</v>
      </c>
      <c r="AB80" s="142">
        <v>2</v>
      </c>
      <c r="AC80" s="142">
        <v>2</v>
      </c>
      <c r="AD80" s="142">
        <v>2</v>
      </c>
      <c r="AE80" s="142">
        <v>3</v>
      </c>
      <c r="AF80" s="142">
        <v>3</v>
      </c>
      <c r="AG80" s="142">
        <v>3</v>
      </c>
      <c r="AH80" s="142">
        <v>4</v>
      </c>
      <c r="AI80" s="142">
        <v>3</v>
      </c>
      <c r="AJ80" s="142">
        <v>3</v>
      </c>
      <c r="AK80" s="142">
        <v>3</v>
      </c>
      <c r="AL80" s="142">
        <v>0</v>
      </c>
      <c r="AM80" s="290">
        <v>-1E-4</v>
      </c>
      <c r="AN80" s="290">
        <v>-1E-4</v>
      </c>
      <c r="AO80" s="292">
        <v>-1E-4</v>
      </c>
      <c r="AP80" s="290">
        <v>-1E-4</v>
      </c>
      <c r="AQ80" s="292">
        <v>-1E-4</v>
      </c>
      <c r="AR80" s="290">
        <v>-1E-4</v>
      </c>
      <c r="AS80" s="292">
        <v>-1E-4</v>
      </c>
      <c r="AT80" s="290">
        <v>-1E-4</v>
      </c>
      <c r="AU80" s="292">
        <v>-1E-4</v>
      </c>
      <c r="AW80" s="293">
        <v>-1</v>
      </c>
      <c r="AX80" s="291">
        <v>-1</v>
      </c>
      <c r="BK80" s="290"/>
      <c r="BL80" s="290"/>
      <c r="BM80" s="292"/>
      <c r="BN80" s="290"/>
      <c r="BO80" s="292"/>
      <c r="BP80" s="290"/>
      <c r="BQ80" s="292"/>
      <c r="BR80" s="290"/>
      <c r="BS80" s="292"/>
      <c r="BU80" s="292">
        <v>-1</v>
      </c>
      <c r="BV80" s="291">
        <v>-1</v>
      </c>
      <c r="BX80" s="291">
        <v>-1</v>
      </c>
      <c r="CH80" s="291">
        <v>-1</v>
      </c>
      <c r="CI80" s="117">
        <v>0</v>
      </c>
      <c r="CJ80" s="81">
        <v>-1</v>
      </c>
      <c r="CK80" s="81">
        <v>0</v>
      </c>
      <c r="CL80" s="81">
        <v>-1</v>
      </c>
      <c r="CM80" s="81">
        <v>0</v>
      </c>
      <c r="CN80" s="117">
        <v>0</v>
      </c>
      <c r="CR80" s="291"/>
      <c r="DB80" s="291"/>
    </row>
    <row r="81" spans="1:121" x14ac:dyDescent="0.25">
      <c r="B81" s="291">
        <v>0</v>
      </c>
      <c r="E81" s="185">
        <f t="shared" si="1"/>
        <v>0</v>
      </c>
      <c r="F81" s="142">
        <v>0</v>
      </c>
      <c r="G81" s="142">
        <v>0</v>
      </c>
      <c r="H81" s="142">
        <v>0</v>
      </c>
      <c r="I81" s="142">
        <v>0</v>
      </c>
      <c r="J81" s="142">
        <v>0</v>
      </c>
      <c r="K81" s="142">
        <v>0</v>
      </c>
      <c r="L81" s="142">
        <v>0</v>
      </c>
      <c r="M81" s="142">
        <v>0</v>
      </c>
      <c r="N81" s="142">
        <v>0</v>
      </c>
      <c r="O81" s="142">
        <v>0</v>
      </c>
      <c r="P81" s="142">
        <v>0</v>
      </c>
      <c r="Q81" s="290">
        <v>0</v>
      </c>
      <c r="R81" s="290">
        <v>0</v>
      </c>
      <c r="S81" s="292">
        <v>0</v>
      </c>
      <c r="T81" s="290">
        <v>0</v>
      </c>
      <c r="U81" s="292">
        <v>0</v>
      </c>
      <c r="V81" s="290">
        <v>0</v>
      </c>
      <c r="W81" s="292">
        <v>0</v>
      </c>
      <c r="X81" s="290">
        <v>0</v>
      </c>
      <c r="Y81" s="292">
        <v>0</v>
      </c>
      <c r="Z81" s="291">
        <v>0</v>
      </c>
      <c r="AB81" s="142">
        <v>0</v>
      </c>
      <c r="AC81" s="142">
        <v>0</v>
      </c>
      <c r="AD81" s="142">
        <v>0</v>
      </c>
      <c r="AE81" s="142">
        <v>0</v>
      </c>
      <c r="AF81" s="142">
        <v>0</v>
      </c>
      <c r="AG81" s="142">
        <v>0</v>
      </c>
      <c r="AH81" s="142">
        <v>0</v>
      </c>
      <c r="AI81" s="142">
        <v>0</v>
      </c>
      <c r="AJ81" s="142">
        <v>0</v>
      </c>
      <c r="AK81" s="142">
        <v>0</v>
      </c>
      <c r="AL81" s="142">
        <v>0</v>
      </c>
      <c r="AM81" s="290">
        <v>0</v>
      </c>
      <c r="AN81" s="290">
        <v>0</v>
      </c>
      <c r="AO81" s="292">
        <v>0</v>
      </c>
      <c r="AP81" s="290">
        <v>0</v>
      </c>
      <c r="AQ81" s="292">
        <v>0</v>
      </c>
      <c r="AR81" s="290">
        <v>0</v>
      </c>
      <c r="AS81" s="292">
        <v>0</v>
      </c>
      <c r="AT81" s="290">
        <v>0</v>
      </c>
      <c r="AU81" s="292">
        <v>0</v>
      </c>
      <c r="AW81" s="293">
        <v>0</v>
      </c>
      <c r="AX81" s="291">
        <v>0</v>
      </c>
      <c r="BK81" s="290"/>
      <c r="BL81" s="290"/>
      <c r="BM81" s="292"/>
      <c r="BN81" s="290"/>
      <c r="BO81" s="292"/>
      <c r="BP81" s="290"/>
      <c r="BQ81" s="292"/>
      <c r="BR81" s="290"/>
      <c r="BS81" s="292"/>
      <c r="BU81" s="292">
        <v>0</v>
      </c>
      <c r="BV81" s="291">
        <v>0</v>
      </c>
      <c r="BX81" s="291">
        <v>0</v>
      </c>
      <c r="CH81" s="291">
        <v>0</v>
      </c>
      <c r="CI81" s="117">
        <v>0</v>
      </c>
      <c r="CJ81" s="81">
        <v>0</v>
      </c>
      <c r="CK81" s="81">
        <v>0</v>
      </c>
      <c r="CL81" s="81">
        <v>0</v>
      </c>
      <c r="CM81" s="81">
        <v>0</v>
      </c>
      <c r="CN81" s="117">
        <v>0</v>
      </c>
      <c r="CR81" s="291"/>
      <c r="DB81" s="291"/>
    </row>
    <row r="82" spans="1:121" x14ac:dyDescent="0.25">
      <c r="A82" s="113" t="s">
        <v>165</v>
      </c>
      <c r="B82" s="291">
        <v>2</v>
      </c>
      <c r="C82" s="114" t="s">
        <v>222</v>
      </c>
      <c r="D82" s="114" t="s">
        <v>214</v>
      </c>
      <c r="E82" s="185">
        <f t="shared" si="1"/>
        <v>7</v>
      </c>
      <c r="F82" s="142">
        <v>2</v>
      </c>
      <c r="G82" s="142">
        <v>2</v>
      </c>
      <c r="H82" s="142">
        <v>2</v>
      </c>
      <c r="I82" s="142">
        <v>1</v>
      </c>
      <c r="J82" s="142">
        <v>2</v>
      </c>
      <c r="K82" s="142">
        <v>3</v>
      </c>
      <c r="L82" s="142">
        <v>3</v>
      </c>
      <c r="M82" s="142">
        <v>2</v>
      </c>
      <c r="N82" s="142">
        <v>3</v>
      </c>
      <c r="O82" s="142">
        <v>3</v>
      </c>
      <c r="P82" s="142">
        <v>0</v>
      </c>
      <c r="Q82" s="290">
        <v>9.9</v>
      </c>
      <c r="R82" s="290">
        <v>9.9</v>
      </c>
      <c r="S82" s="292">
        <v>9.9</v>
      </c>
      <c r="T82" s="290">
        <v>-1E-4</v>
      </c>
      <c r="U82" s="292">
        <v>14.8</v>
      </c>
      <c r="V82" s="290">
        <v>-1E-4</v>
      </c>
      <c r="W82" s="292">
        <v>8.8699999999999992</v>
      </c>
      <c r="X82" s="290">
        <v>-1E-4</v>
      </c>
      <c r="Y82" s="292">
        <v>33.57</v>
      </c>
      <c r="Z82" s="291">
        <v>2</v>
      </c>
      <c r="AB82" s="142">
        <v>2</v>
      </c>
      <c r="AC82" s="142">
        <v>2</v>
      </c>
      <c r="AD82" s="142">
        <v>1</v>
      </c>
      <c r="AE82" s="142">
        <v>1</v>
      </c>
      <c r="AF82" s="142">
        <v>2</v>
      </c>
      <c r="AG82" s="142">
        <v>1</v>
      </c>
      <c r="AH82" s="142">
        <v>3</v>
      </c>
      <c r="AI82" s="142">
        <v>3</v>
      </c>
      <c r="AJ82" s="142">
        <v>2</v>
      </c>
      <c r="AK82" s="142">
        <v>3</v>
      </c>
      <c r="AL82" s="142">
        <v>0</v>
      </c>
      <c r="AM82" s="290">
        <v>9.9</v>
      </c>
      <c r="AN82" s="290">
        <v>9.9</v>
      </c>
      <c r="AO82" s="292">
        <v>9.9</v>
      </c>
      <c r="AP82" s="290">
        <v>-1E-4</v>
      </c>
      <c r="AQ82" s="292">
        <v>15.3</v>
      </c>
      <c r="AR82" s="290">
        <v>-1E-4</v>
      </c>
      <c r="AS82" s="292">
        <v>8.91</v>
      </c>
      <c r="AT82" s="290">
        <v>-1E-4</v>
      </c>
      <c r="AU82" s="292">
        <v>34.11</v>
      </c>
      <c r="AW82" s="293">
        <v>67.680000000000007</v>
      </c>
      <c r="AX82" s="291">
        <v>2</v>
      </c>
      <c r="BK82" s="290"/>
      <c r="BL82" s="290"/>
      <c r="BM82" s="292"/>
      <c r="BN82" s="290"/>
      <c r="BO82" s="292"/>
      <c r="BP82" s="290"/>
      <c r="BQ82" s="292"/>
      <c r="BR82" s="290"/>
      <c r="BS82" s="292"/>
      <c r="BU82" s="292">
        <v>67.680000000000007</v>
      </c>
      <c r="BV82" s="291">
        <v>2</v>
      </c>
      <c r="BX82" s="291">
        <v>-1</v>
      </c>
      <c r="CH82" s="291">
        <v>-1</v>
      </c>
      <c r="CI82" s="117">
        <v>0</v>
      </c>
      <c r="CJ82" s="81">
        <v>-1</v>
      </c>
      <c r="CK82" s="81">
        <v>0</v>
      </c>
      <c r="CL82" s="81">
        <v>-1</v>
      </c>
      <c r="CM82" s="81">
        <v>0</v>
      </c>
      <c r="CN82" s="117">
        <v>0</v>
      </c>
      <c r="CR82" s="291"/>
      <c r="DB82" s="291"/>
      <c r="DH82" s="79" t="s">
        <v>214</v>
      </c>
      <c r="DJ82" s="79" t="s">
        <v>386</v>
      </c>
      <c r="DK82" s="79" t="s">
        <v>439</v>
      </c>
      <c r="DL82" s="83" t="s">
        <v>504</v>
      </c>
      <c r="DM82" s="84" t="s">
        <v>508</v>
      </c>
      <c r="DN82" s="84" t="s">
        <v>504</v>
      </c>
      <c r="DO82" s="83" t="s">
        <v>503</v>
      </c>
    </row>
    <row r="83" spans="1:121" x14ac:dyDescent="0.25">
      <c r="B83" s="291">
        <v>-1</v>
      </c>
      <c r="E83" s="185">
        <f t="shared" si="1"/>
        <v>0</v>
      </c>
      <c r="F83" s="142">
        <v>2</v>
      </c>
      <c r="G83" s="142">
        <v>2</v>
      </c>
      <c r="H83" s="142">
        <v>2</v>
      </c>
      <c r="I83" s="142">
        <v>3</v>
      </c>
      <c r="J83" s="142">
        <v>2</v>
      </c>
      <c r="K83" s="142">
        <v>4</v>
      </c>
      <c r="L83" s="142">
        <v>3</v>
      </c>
      <c r="M83" s="142">
        <v>2</v>
      </c>
      <c r="N83" s="142">
        <v>3</v>
      </c>
      <c r="O83" s="142">
        <v>3</v>
      </c>
      <c r="P83" s="142">
        <v>1</v>
      </c>
      <c r="Q83" s="290">
        <v>-1E-4</v>
      </c>
      <c r="R83" s="290">
        <v>-1E-4</v>
      </c>
      <c r="S83" s="292">
        <v>-1E-4</v>
      </c>
      <c r="T83" s="290">
        <v>-1E-4</v>
      </c>
      <c r="U83" s="292">
        <v>-1E-4</v>
      </c>
      <c r="V83" s="290">
        <v>-1E-4</v>
      </c>
      <c r="W83" s="292">
        <v>-1E-4</v>
      </c>
      <c r="X83" s="290">
        <v>-1E-4</v>
      </c>
      <c r="Y83" s="292">
        <v>-1E-4</v>
      </c>
      <c r="Z83" s="291">
        <v>-1E-4</v>
      </c>
      <c r="AB83" s="142">
        <v>2</v>
      </c>
      <c r="AC83" s="142">
        <v>2</v>
      </c>
      <c r="AD83" s="142">
        <v>2</v>
      </c>
      <c r="AE83" s="142">
        <v>3</v>
      </c>
      <c r="AF83" s="142">
        <v>3</v>
      </c>
      <c r="AG83" s="142">
        <v>3</v>
      </c>
      <c r="AH83" s="142">
        <v>2</v>
      </c>
      <c r="AI83" s="142">
        <v>2</v>
      </c>
      <c r="AJ83" s="142">
        <v>3</v>
      </c>
      <c r="AK83" s="142">
        <v>2</v>
      </c>
      <c r="AL83" s="142">
        <v>0</v>
      </c>
      <c r="AM83" s="290">
        <v>-1E-4</v>
      </c>
      <c r="AN83" s="290">
        <v>-1E-4</v>
      </c>
      <c r="AO83" s="292">
        <v>-1E-4</v>
      </c>
      <c r="AP83" s="290">
        <v>-1E-4</v>
      </c>
      <c r="AQ83" s="292">
        <v>-1E-4</v>
      </c>
      <c r="AR83" s="290">
        <v>-1E-4</v>
      </c>
      <c r="AS83" s="292">
        <v>-1E-4</v>
      </c>
      <c r="AT83" s="290">
        <v>-1E-4</v>
      </c>
      <c r="AU83" s="292">
        <v>-1E-4</v>
      </c>
      <c r="AW83" s="293">
        <v>-1</v>
      </c>
      <c r="AX83" s="291">
        <v>-1</v>
      </c>
      <c r="BK83" s="290"/>
      <c r="BL83" s="290"/>
      <c r="BM83" s="292"/>
      <c r="BN83" s="290"/>
      <c r="BO83" s="292"/>
      <c r="BP83" s="290"/>
      <c r="BQ83" s="292"/>
      <c r="BR83" s="290"/>
      <c r="BS83" s="292"/>
      <c r="BU83" s="292">
        <v>-1</v>
      </c>
      <c r="BV83" s="291">
        <v>-1</v>
      </c>
      <c r="BX83" s="291">
        <v>-1</v>
      </c>
      <c r="CH83" s="291">
        <v>-1</v>
      </c>
      <c r="CI83" s="117">
        <v>0</v>
      </c>
      <c r="CJ83" s="81">
        <v>-1</v>
      </c>
      <c r="CK83" s="81">
        <v>0</v>
      </c>
      <c r="CL83" s="81">
        <v>-1</v>
      </c>
      <c r="CM83" s="81">
        <v>0</v>
      </c>
      <c r="CN83" s="117">
        <v>0</v>
      </c>
      <c r="CR83" s="291"/>
      <c r="DB83" s="291"/>
    </row>
    <row r="84" spans="1:121" x14ac:dyDescent="0.25">
      <c r="B84" s="291">
        <v>-1</v>
      </c>
      <c r="E84" s="185">
        <f t="shared" si="1"/>
        <v>0</v>
      </c>
      <c r="F84" s="142">
        <v>3</v>
      </c>
      <c r="G84" s="142">
        <v>2</v>
      </c>
      <c r="H84" s="142">
        <v>2</v>
      </c>
      <c r="I84" s="142">
        <v>2</v>
      </c>
      <c r="J84" s="142">
        <v>2</v>
      </c>
      <c r="K84" s="142">
        <v>2</v>
      </c>
      <c r="L84" s="142">
        <v>3</v>
      </c>
      <c r="M84" s="142">
        <v>3</v>
      </c>
      <c r="N84" s="142">
        <v>2</v>
      </c>
      <c r="O84" s="142">
        <v>3</v>
      </c>
      <c r="P84" s="142">
        <v>2</v>
      </c>
      <c r="Q84" s="290">
        <v>-1E-4</v>
      </c>
      <c r="R84" s="290">
        <v>-1E-4</v>
      </c>
      <c r="S84" s="292">
        <v>-1E-4</v>
      </c>
      <c r="T84" s="290">
        <v>-1E-4</v>
      </c>
      <c r="U84" s="292">
        <v>-1E-4</v>
      </c>
      <c r="V84" s="290">
        <v>-1E-4</v>
      </c>
      <c r="W84" s="292">
        <v>-1E-4</v>
      </c>
      <c r="X84" s="290">
        <v>-1E-4</v>
      </c>
      <c r="Y84" s="292">
        <v>-1E-4</v>
      </c>
      <c r="Z84" s="291">
        <v>-1E-4</v>
      </c>
      <c r="AB84" s="142">
        <v>2</v>
      </c>
      <c r="AC84" s="142">
        <v>2</v>
      </c>
      <c r="AD84" s="142">
        <v>1</v>
      </c>
      <c r="AE84" s="142">
        <v>1</v>
      </c>
      <c r="AF84" s="142">
        <v>2</v>
      </c>
      <c r="AG84" s="142">
        <v>2</v>
      </c>
      <c r="AH84" s="142">
        <v>3</v>
      </c>
      <c r="AI84" s="142">
        <v>3</v>
      </c>
      <c r="AJ84" s="142">
        <v>2</v>
      </c>
      <c r="AK84" s="142">
        <v>4</v>
      </c>
      <c r="AL84" s="142">
        <v>1</v>
      </c>
      <c r="AM84" s="290">
        <v>-1E-4</v>
      </c>
      <c r="AN84" s="290">
        <v>-1E-4</v>
      </c>
      <c r="AO84" s="292">
        <v>-1E-4</v>
      </c>
      <c r="AP84" s="290">
        <v>-1E-4</v>
      </c>
      <c r="AQ84" s="292">
        <v>-1E-4</v>
      </c>
      <c r="AR84" s="290">
        <v>-1E-4</v>
      </c>
      <c r="AS84" s="292">
        <v>-1E-4</v>
      </c>
      <c r="AT84" s="290">
        <v>-1E-4</v>
      </c>
      <c r="AU84" s="292">
        <v>-1E-4</v>
      </c>
      <c r="AW84" s="293">
        <v>-1</v>
      </c>
      <c r="AX84" s="291">
        <v>-1</v>
      </c>
      <c r="BK84" s="290"/>
      <c r="BL84" s="290"/>
      <c r="BM84" s="292"/>
      <c r="BN84" s="290"/>
      <c r="BO84" s="292"/>
      <c r="BP84" s="290"/>
      <c r="BQ84" s="292"/>
      <c r="BR84" s="290"/>
      <c r="BS84" s="292"/>
      <c r="BU84" s="292">
        <v>-1</v>
      </c>
      <c r="BV84" s="291">
        <v>-1</v>
      </c>
      <c r="BX84" s="291">
        <v>-1</v>
      </c>
      <c r="CH84" s="291">
        <v>-1</v>
      </c>
      <c r="CI84" s="117">
        <v>0</v>
      </c>
      <c r="CJ84" s="81">
        <v>-1</v>
      </c>
      <c r="CK84" s="81">
        <v>0</v>
      </c>
      <c r="CL84" s="81">
        <v>-1</v>
      </c>
      <c r="CM84" s="81">
        <v>0</v>
      </c>
      <c r="CN84" s="117">
        <v>0</v>
      </c>
      <c r="CR84" s="291"/>
      <c r="DB84" s="291"/>
    </row>
    <row r="85" spans="1:121" x14ac:dyDescent="0.25">
      <c r="B85" s="291">
        <v>-1</v>
      </c>
      <c r="E85" s="185">
        <f t="shared" si="1"/>
        <v>0</v>
      </c>
      <c r="F85" s="142">
        <v>3</v>
      </c>
      <c r="G85" s="142">
        <v>2</v>
      </c>
      <c r="H85" s="142">
        <v>1</v>
      </c>
      <c r="I85" s="142">
        <v>3</v>
      </c>
      <c r="J85" s="142">
        <v>3</v>
      </c>
      <c r="K85" s="142">
        <v>2</v>
      </c>
      <c r="L85" s="142">
        <v>3</v>
      </c>
      <c r="M85" s="142">
        <v>3</v>
      </c>
      <c r="N85" s="142">
        <v>3</v>
      </c>
      <c r="O85" s="142">
        <v>3</v>
      </c>
      <c r="P85" s="142">
        <v>0</v>
      </c>
      <c r="Q85" s="290">
        <v>-1E-4</v>
      </c>
      <c r="R85" s="290">
        <v>-1E-4</v>
      </c>
      <c r="S85" s="292">
        <v>-1E-4</v>
      </c>
      <c r="T85" s="290">
        <v>-1E-4</v>
      </c>
      <c r="U85" s="292">
        <v>-1E-4</v>
      </c>
      <c r="V85" s="290">
        <v>-1E-4</v>
      </c>
      <c r="W85" s="292">
        <v>-1E-4</v>
      </c>
      <c r="X85" s="290">
        <v>-1E-4</v>
      </c>
      <c r="Y85" s="292">
        <v>-1E-4</v>
      </c>
      <c r="Z85" s="291">
        <v>-1E-4</v>
      </c>
      <c r="AB85" s="142">
        <v>3</v>
      </c>
      <c r="AC85" s="142">
        <v>2</v>
      </c>
      <c r="AD85" s="142">
        <v>2</v>
      </c>
      <c r="AE85" s="142">
        <v>3</v>
      </c>
      <c r="AF85" s="142">
        <v>2</v>
      </c>
      <c r="AG85" s="142">
        <v>3</v>
      </c>
      <c r="AH85" s="142">
        <v>3</v>
      </c>
      <c r="AI85" s="142">
        <v>3</v>
      </c>
      <c r="AJ85" s="142">
        <v>3</v>
      </c>
      <c r="AK85" s="142">
        <v>3</v>
      </c>
      <c r="AL85" s="142">
        <v>0</v>
      </c>
      <c r="AM85" s="290">
        <v>-1E-4</v>
      </c>
      <c r="AN85" s="290">
        <v>-1E-4</v>
      </c>
      <c r="AO85" s="292">
        <v>-1E-4</v>
      </c>
      <c r="AP85" s="290">
        <v>-1E-4</v>
      </c>
      <c r="AQ85" s="292">
        <v>-1E-4</v>
      </c>
      <c r="AR85" s="290">
        <v>-1E-4</v>
      </c>
      <c r="AS85" s="292">
        <v>-1E-4</v>
      </c>
      <c r="AT85" s="290">
        <v>-1E-4</v>
      </c>
      <c r="AU85" s="292">
        <v>-1E-4</v>
      </c>
      <c r="AW85" s="293">
        <v>-1</v>
      </c>
      <c r="AX85" s="291">
        <v>-1</v>
      </c>
      <c r="BK85" s="290"/>
      <c r="BL85" s="290"/>
      <c r="BM85" s="292"/>
      <c r="BN85" s="290"/>
      <c r="BO85" s="292"/>
      <c r="BP85" s="290"/>
      <c r="BQ85" s="292"/>
      <c r="BR85" s="290"/>
      <c r="BS85" s="292"/>
      <c r="BU85" s="292">
        <v>-1</v>
      </c>
      <c r="BV85" s="291">
        <v>-1</v>
      </c>
      <c r="BX85" s="291">
        <v>-1</v>
      </c>
      <c r="CH85" s="291">
        <v>-1</v>
      </c>
      <c r="CI85" s="117">
        <v>0</v>
      </c>
      <c r="CJ85" s="81">
        <v>-1</v>
      </c>
      <c r="CK85" s="81">
        <v>0</v>
      </c>
      <c r="CL85" s="81">
        <v>-1</v>
      </c>
      <c r="CM85" s="81">
        <v>0</v>
      </c>
      <c r="CN85" s="117">
        <v>0</v>
      </c>
      <c r="CR85" s="291"/>
      <c r="DB85" s="291"/>
    </row>
    <row r="86" spans="1:121" x14ac:dyDescent="0.25">
      <c r="B86" s="291"/>
      <c r="Q86" s="290"/>
      <c r="R86" s="290"/>
      <c r="S86" s="292"/>
      <c r="T86" s="290"/>
      <c r="U86" s="292"/>
      <c r="V86" s="290"/>
      <c r="W86" s="292"/>
      <c r="X86" s="290"/>
      <c r="Y86" s="292"/>
      <c r="Z86" s="291"/>
      <c r="AM86" s="290"/>
      <c r="AN86" s="290"/>
      <c r="AO86" s="292"/>
      <c r="AP86" s="290"/>
      <c r="AQ86" s="292"/>
      <c r="AR86" s="290"/>
      <c r="AS86" s="292"/>
      <c r="AT86" s="290"/>
      <c r="AU86" s="292"/>
      <c r="AW86" s="293"/>
      <c r="AX86" s="291"/>
      <c r="BK86" s="290"/>
      <c r="BL86" s="290"/>
      <c r="BM86" s="292"/>
      <c r="BN86" s="290"/>
      <c r="BO86" s="292"/>
      <c r="BP86" s="290"/>
      <c r="BQ86" s="292"/>
      <c r="BR86" s="290"/>
      <c r="BS86" s="292"/>
      <c r="BU86" s="292"/>
      <c r="BV86" s="291"/>
      <c r="BX86" s="291"/>
      <c r="CH86" s="291"/>
      <c r="CR86" s="291"/>
      <c r="DB86" s="291"/>
    </row>
    <row r="87" spans="1:121" s="310" customFormat="1" x14ac:dyDescent="0.25">
      <c r="A87" s="297"/>
      <c r="B87" s="298">
        <v>0</v>
      </c>
      <c r="C87" s="299"/>
      <c r="D87" s="299"/>
      <c r="E87" s="300">
        <f t="shared" si="1"/>
        <v>0</v>
      </c>
      <c r="F87" s="301">
        <v>0</v>
      </c>
      <c r="G87" s="301">
        <v>0</v>
      </c>
      <c r="H87" s="301">
        <v>0</v>
      </c>
      <c r="I87" s="301">
        <v>0</v>
      </c>
      <c r="J87" s="301">
        <v>0</v>
      </c>
      <c r="K87" s="301">
        <v>0</v>
      </c>
      <c r="L87" s="301">
        <v>0</v>
      </c>
      <c r="M87" s="301">
        <v>0</v>
      </c>
      <c r="N87" s="301">
        <v>0</v>
      </c>
      <c r="O87" s="301">
        <v>0</v>
      </c>
      <c r="P87" s="301">
        <v>0</v>
      </c>
      <c r="Q87" s="302">
        <v>0</v>
      </c>
      <c r="R87" s="302">
        <v>0</v>
      </c>
      <c r="S87" s="303">
        <v>0</v>
      </c>
      <c r="T87" s="302">
        <v>0</v>
      </c>
      <c r="U87" s="303">
        <v>0</v>
      </c>
      <c r="V87" s="302">
        <v>0</v>
      </c>
      <c r="W87" s="303">
        <v>0</v>
      </c>
      <c r="X87" s="302">
        <v>0</v>
      </c>
      <c r="Y87" s="303">
        <v>0</v>
      </c>
      <c r="Z87" s="298">
        <v>0</v>
      </c>
      <c r="AA87" s="304"/>
      <c r="AB87" s="301">
        <v>0</v>
      </c>
      <c r="AC87" s="301">
        <v>0</v>
      </c>
      <c r="AD87" s="301">
        <v>0</v>
      </c>
      <c r="AE87" s="301">
        <v>0</v>
      </c>
      <c r="AF87" s="301">
        <v>0</v>
      </c>
      <c r="AG87" s="301">
        <v>0</v>
      </c>
      <c r="AH87" s="301">
        <v>0</v>
      </c>
      <c r="AI87" s="301">
        <v>0</v>
      </c>
      <c r="AJ87" s="301">
        <v>0</v>
      </c>
      <c r="AK87" s="301">
        <v>0</v>
      </c>
      <c r="AL87" s="301">
        <v>0</v>
      </c>
      <c r="AM87" s="302">
        <v>0</v>
      </c>
      <c r="AN87" s="302">
        <v>0</v>
      </c>
      <c r="AO87" s="303">
        <v>0</v>
      </c>
      <c r="AP87" s="302">
        <v>0</v>
      </c>
      <c r="AQ87" s="303">
        <v>0</v>
      </c>
      <c r="AR87" s="302">
        <v>0</v>
      </c>
      <c r="AS87" s="303">
        <v>0</v>
      </c>
      <c r="AT87" s="302">
        <v>0</v>
      </c>
      <c r="AU87" s="303">
        <v>0</v>
      </c>
      <c r="AV87" s="304"/>
      <c r="AW87" s="305">
        <v>0</v>
      </c>
      <c r="AX87" s="298">
        <v>0</v>
      </c>
      <c r="AY87" s="306"/>
      <c r="AZ87" s="301"/>
      <c r="BA87" s="301"/>
      <c r="BB87" s="301"/>
      <c r="BC87" s="301"/>
      <c r="BD87" s="301"/>
      <c r="BE87" s="301"/>
      <c r="BF87" s="301"/>
      <c r="BG87" s="301"/>
      <c r="BH87" s="301"/>
      <c r="BI87" s="301"/>
      <c r="BJ87" s="301"/>
      <c r="BK87" s="302"/>
      <c r="BL87" s="302"/>
      <c r="BM87" s="303"/>
      <c r="BN87" s="302"/>
      <c r="BO87" s="303"/>
      <c r="BP87" s="302"/>
      <c r="BQ87" s="303"/>
      <c r="BR87" s="302"/>
      <c r="BS87" s="303"/>
      <c r="BT87" s="306"/>
      <c r="BU87" s="303">
        <v>0</v>
      </c>
      <c r="BV87" s="298">
        <v>0</v>
      </c>
      <c r="BW87" s="306"/>
      <c r="BX87" s="298">
        <v>0</v>
      </c>
      <c r="BY87" s="307"/>
      <c r="BZ87" s="308"/>
      <c r="CA87" s="308"/>
      <c r="CB87" s="308"/>
      <c r="CC87" s="308"/>
      <c r="CD87" s="309"/>
      <c r="CG87" s="307"/>
      <c r="CH87" s="298">
        <v>0</v>
      </c>
      <c r="CI87" s="309">
        <v>0</v>
      </c>
      <c r="CJ87" s="308">
        <v>0</v>
      </c>
      <c r="CK87" s="308">
        <v>0</v>
      </c>
      <c r="CL87" s="308">
        <v>0</v>
      </c>
      <c r="CM87" s="308">
        <v>0</v>
      </c>
      <c r="CN87" s="309">
        <v>0</v>
      </c>
      <c r="CQ87" s="307"/>
      <c r="CR87" s="298"/>
      <c r="CS87" s="309"/>
      <c r="CT87" s="308"/>
      <c r="CU87" s="308"/>
      <c r="CV87" s="308"/>
      <c r="CW87" s="308"/>
      <c r="CX87" s="309"/>
      <c r="DA87" s="307"/>
      <c r="DB87" s="298"/>
      <c r="DC87" s="306"/>
      <c r="DI87" s="311"/>
      <c r="DL87" s="307"/>
      <c r="DM87" s="312"/>
      <c r="DN87" s="312"/>
      <c r="DO87" s="307"/>
      <c r="DP87" s="313"/>
      <c r="DQ87" s="311"/>
    </row>
    <row r="88" spans="1:121" x14ac:dyDescent="0.25">
      <c r="A88" s="113" t="s">
        <v>166</v>
      </c>
      <c r="B88" s="291">
        <v>0</v>
      </c>
      <c r="C88" s="114" t="s">
        <v>223</v>
      </c>
      <c r="D88" s="114" t="s">
        <v>214</v>
      </c>
      <c r="E88" s="185">
        <f t="shared" si="1"/>
        <v>0</v>
      </c>
      <c r="F88" s="142">
        <v>0</v>
      </c>
      <c r="G88" s="142">
        <v>0</v>
      </c>
      <c r="H88" s="142">
        <v>0</v>
      </c>
      <c r="I88" s="142">
        <v>0</v>
      </c>
      <c r="J88" s="142">
        <v>0</v>
      </c>
      <c r="K88" s="142">
        <v>0</v>
      </c>
      <c r="L88" s="142">
        <v>0</v>
      </c>
      <c r="M88" s="142">
        <v>0</v>
      </c>
      <c r="N88" s="142">
        <v>0</v>
      </c>
      <c r="O88" s="142">
        <v>0</v>
      </c>
      <c r="P88" s="142">
        <v>0</v>
      </c>
      <c r="Q88" s="290">
        <v>-1E-4</v>
      </c>
      <c r="R88" s="290">
        <v>-1E-4</v>
      </c>
      <c r="S88" s="292">
        <v>-1E-4</v>
      </c>
      <c r="T88" s="290">
        <v>-1E-4</v>
      </c>
      <c r="U88" s="292">
        <v>0</v>
      </c>
      <c r="V88" s="290">
        <v>-1E-4</v>
      </c>
      <c r="W88" s="292">
        <v>-1E-4</v>
      </c>
      <c r="X88" s="290">
        <v>-1E-4</v>
      </c>
      <c r="Y88" s="292">
        <v>0</v>
      </c>
      <c r="Z88" s="291">
        <v>0</v>
      </c>
      <c r="AB88" s="142">
        <v>0</v>
      </c>
      <c r="AC88" s="142">
        <v>0</v>
      </c>
      <c r="AD88" s="142">
        <v>0</v>
      </c>
      <c r="AE88" s="142">
        <v>0</v>
      </c>
      <c r="AF88" s="142">
        <v>0</v>
      </c>
      <c r="AG88" s="142">
        <v>0</v>
      </c>
      <c r="AH88" s="142">
        <v>0</v>
      </c>
      <c r="AI88" s="142">
        <v>0</v>
      </c>
      <c r="AJ88" s="142">
        <v>0</v>
      </c>
      <c r="AK88" s="142">
        <v>0</v>
      </c>
      <c r="AL88" s="142">
        <v>0</v>
      </c>
      <c r="AM88" s="290">
        <v>-1E-4</v>
      </c>
      <c r="AN88" s="290">
        <v>-1E-4</v>
      </c>
      <c r="AO88" s="292">
        <v>-1E-4</v>
      </c>
      <c r="AP88" s="290">
        <v>-1E-4</v>
      </c>
      <c r="AQ88" s="292">
        <v>0</v>
      </c>
      <c r="AR88" s="290">
        <v>-1E-4</v>
      </c>
      <c r="AS88" s="292">
        <v>-1E-4</v>
      </c>
      <c r="AT88" s="290">
        <v>-1E-4</v>
      </c>
      <c r="AU88" s="292">
        <v>0</v>
      </c>
      <c r="AW88" s="293">
        <v>0</v>
      </c>
      <c r="AX88" s="291">
        <v>0</v>
      </c>
      <c r="BK88" s="290"/>
      <c r="BL88" s="290"/>
      <c r="BM88" s="292"/>
      <c r="BN88" s="290"/>
      <c r="BO88" s="292"/>
      <c r="BP88" s="290"/>
      <c r="BQ88" s="292"/>
      <c r="BR88" s="290"/>
      <c r="BS88" s="292"/>
      <c r="BU88" s="292">
        <v>0</v>
      </c>
      <c r="BV88" s="291">
        <v>0</v>
      </c>
      <c r="BX88" s="291">
        <v>-1</v>
      </c>
      <c r="CH88" s="291">
        <v>-1</v>
      </c>
      <c r="CI88" s="117">
        <v>0</v>
      </c>
      <c r="CJ88" s="81">
        <v>-1</v>
      </c>
      <c r="CK88" s="81">
        <v>0</v>
      </c>
      <c r="CL88" s="81">
        <v>-1</v>
      </c>
      <c r="CM88" s="81">
        <v>0</v>
      </c>
      <c r="CN88" s="117">
        <v>0</v>
      </c>
      <c r="CR88" s="291"/>
      <c r="DB88" s="291"/>
      <c r="DH88" s="79" t="s">
        <v>214</v>
      </c>
      <c r="DJ88" s="79" t="s">
        <v>387</v>
      </c>
      <c r="DK88" s="79" t="s">
        <v>440</v>
      </c>
      <c r="DL88" s="83" t="s">
        <v>504</v>
      </c>
      <c r="DM88" s="84" t="s">
        <v>508</v>
      </c>
      <c r="DN88" s="84" t="s">
        <v>503</v>
      </c>
      <c r="DO88" s="83" t="s">
        <v>503</v>
      </c>
    </row>
    <row r="89" spans="1:121" x14ac:dyDescent="0.25">
      <c r="B89" s="291"/>
      <c r="Q89" s="290"/>
      <c r="R89" s="290"/>
      <c r="S89" s="292"/>
      <c r="T89" s="290"/>
      <c r="U89" s="292"/>
      <c r="V89" s="290"/>
      <c r="W89" s="292"/>
      <c r="X89" s="290"/>
      <c r="Y89" s="292"/>
      <c r="Z89" s="291"/>
      <c r="AM89" s="290"/>
      <c r="AN89" s="290"/>
      <c r="AO89" s="292"/>
      <c r="AP89" s="290"/>
      <c r="AQ89" s="292"/>
      <c r="AR89" s="290"/>
      <c r="AS89" s="292"/>
      <c r="AT89" s="290"/>
      <c r="AU89" s="292"/>
      <c r="AW89" s="293"/>
      <c r="AX89" s="291"/>
      <c r="BK89" s="290"/>
      <c r="BL89" s="290"/>
      <c r="BM89" s="292"/>
      <c r="BN89" s="290"/>
      <c r="BO89" s="292"/>
      <c r="BP89" s="290"/>
      <c r="BQ89" s="292"/>
      <c r="BR89" s="290"/>
      <c r="BS89" s="292"/>
      <c r="BU89" s="292"/>
      <c r="BV89" s="291"/>
      <c r="BX89" s="291"/>
      <c r="CH89" s="291"/>
      <c r="CR89" s="291"/>
      <c r="DB89" s="291"/>
    </row>
    <row r="90" spans="1:121" s="310" customFormat="1" x14ac:dyDescent="0.25">
      <c r="A90" s="297"/>
      <c r="B90" s="298">
        <v>0</v>
      </c>
      <c r="C90" s="299"/>
      <c r="D90" s="299"/>
      <c r="E90" s="300">
        <f t="shared" si="1"/>
        <v>0</v>
      </c>
      <c r="F90" s="301">
        <v>0</v>
      </c>
      <c r="G90" s="301">
        <v>0</v>
      </c>
      <c r="H90" s="301">
        <v>0</v>
      </c>
      <c r="I90" s="301">
        <v>0</v>
      </c>
      <c r="J90" s="301">
        <v>0</v>
      </c>
      <c r="K90" s="301">
        <v>0</v>
      </c>
      <c r="L90" s="301">
        <v>0</v>
      </c>
      <c r="M90" s="301">
        <v>0</v>
      </c>
      <c r="N90" s="301">
        <v>0</v>
      </c>
      <c r="O90" s="301">
        <v>0</v>
      </c>
      <c r="P90" s="301">
        <v>0</v>
      </c>
      <c r="Q90" s="302">
        <v>0</v>
      </c>
      <c r="R90" s="302">
        <v>0</v>
      </c>
      <c r="S90" s="303">
        <v>0</v>
      </c>
      <c r="T90" s="302">
        <v>0</v>
      </c>
      <c r="U90" s="303">
        <v>0</v>
      </c>
      <c r="V90" s="302">
        <v>0</v>
      </c>
      <c r="W90" s="303">
        <v>0</v>
      </c>
      <c r="X90" s="302">
        <v>0</v>
      </c>
      <c r="Y90" s="303">
        <v>0</v>
      </c>
      <c r="Z90" s="298">
        <v>0</v>
      </c>
      <c r="AA90" s="304"/>
      <c r="AB90" s="301">
        <v>0</v>
      </c>
      <c r="AC90" s="301">
        <v>0</v>
      </c>
      <c r="AD90" s="301">
        <v>0</v>
      </c>
      <c r="AE90" s="301">
        <v>0</v>
      </c>
      <c r="AF90" s="301">
        <v>0</v>
      </c>
      <c r="AG90" s="301">
        <v>0</v>
      </c>
      <c r="AH90" s="301">
        <v>0</v>
      </c>
      <c r="AI90" s="301">
        <v>0</v>
      </c>
      <c r="AJ90" s="301">
        <v>0</v>
      </c>
      <c r="AK90" s="301">
        <v>0</v>
      </c>
      <c r="AL90" s="301">
        <v>0</v>
      </c>
      <c r="AM90" s="302">
        <v>0</v>
      </c>
      <c r="AN90" s="302">
        <v>0</v>
      </c>
      <c r="AO90" s="303">
        <v>0</v>
      </c>
      <c r="AP90" s="302">
        <v>0</v>
      </c>
      <c r="AQ90" s="303">
        <v>0</v>
      </c>
      <c r="AR90" s="302">
        <v>0</v>
      </c>
      <c r="AS90" s="303">
        <v>0</v>
      </c>
      <c r="AT90" s="302">
        <v>0</v>
      </c>
      <c r="AU90" s="303">
        <v>0</v>
      </c>
      <c r="AV90" s="304"/>
      <c r="AW90" s="305">
        <v>0</v>
      </c>
      <c r="AX90" s="298">
        <v>0</v>
      </c>
      <c r="AY90" s="306"/>
      <c r="AZ90" s="301"/>
      <c r="BA90" s="301"/>
      <c r="BB90" s="301"/>
      <c r="BC90" s="301"/>
      <c r="BD90" s="301"/>
      <c r="BE90" s="301"/>
      <c r="BF90" s="301"/>
      <c r="BG90" s="301"/>
      <c r="BH90" s="301"/>
      <c r="BI90" s="301"/>
      <c r="BJ90" s="301"/>
      <c r="BK90" s="302"/>
      <c r="BL90" s="302"/>
      <c r="BM90" s="303"/>
      <c r="BN90" s="302"/>
      <c r="BO90" s="303"/>
      <c r="BP90" s="302"/>
      <c r="BQ90" s="303"/>
      <c r="BR90" s="302"/>
      <c r="BS90" s="303"/>
      <c r="BT90" s="306"/>
      <c r="BU90" s="303">
        <v>0</v>
      </c>
      <c r="BV90" s="298">
        <v>0</v>
      </c>
      <c r="BW90" s="306"/>
      <c r="BX90" s="298">
        <v>0</v>
      </c>
      <c r="BY90" s="307"/>
      <c r="BZ90" s="308"/>
      <c r="CA90" s="308"/>
      <c r="CB90" s="308"/>
      <c r="CC90" s="308"/>
      <c r="CD90" s="309"/>
      <c r="CG90" s="307"/>
      <c r="CH90" s="298">
        <v>0</v>
      </c>
      <c r="CI90" s="309">
        <v>0</v>
      </c>
      <c r="CJ90" s="308">
        <v>0</v>
      </c>
      <c r="CK90" s="308">
        <v>0</v>
      </c>
      <c r="CL90" s="308">
        <v>0</v>
      </c>
      <c r="CM90" s="308">
        <v>0</v>
      </c>
      <c r="CN90" s="309">
        <v>0</v>
      </c>
      <c r="CQ90" s="307"/>
      <c r="CR90" s="298"/>
      <c r="CS90" s="309"/>
      <c r="CT90" s="308"/>
      <c r="CU90" s="308"/>
      <c r="CV90" s="308"/>
      <c r="CW90" s="308"/>
      <c r="CX90" s="309"/>
      <c r="DA90" s="307"/>
      <c r="DB90" s="298"/>
      <c r="DC90" s="306"/>
      <c r="DI90" s="311"/>
      <c r="DL90" s="307"/>
      <c r="DM90" s="312"/>
      <c r="DN90" s="312"/>
      <c r="DO90" s="307"/>
      <c r="DP90" s="313"/>
      <c r="DQ90" s="311"/>
    </row>
    <row r="91" spans="1:121" x14ac:dyDescent="0.25">
      <c r="A91" s="113" t="s">
        <v>167</v>
      </c>
      <c r="B91" s="291">
        <v>1</v>
      </c>
      <c r="C91" s="114" t="s">
        <v>224</v>
      </c>
      <c r="D91" s="114" t="s">
        <v>214</v>
      </c>
      <c r="E91" s="185">
        <f t="shared" si="1"/>
        <v>8</v>
      </c>
      <c r="F91" s="142">
        <v>1</v>
      </c>
      <c r="G91" s="142">
        <v>2</v>
      </c>
      <c r="H91" s="142">
        <v>1</v>
      </c>
      <c r="I91" s="142">
        <v>1</v>
      </c>
      <c r="J91" s="142">
        <v>2</v>
      </c>
      <c r="K91" s="142">
        <v>1</v>
      </c>
      <c r="L91" s="142">
        <v>2</v>
      </c>
      <c r="M91" s="142">
        <v>2</v>
      </c>
      <c r="N91" s="142">
        <v>2</v>
      </c>
      <c r="O91" s="142">
        <v>2</v>
      </c>
      <c r="P91" s="142">
        <v>0</v>
      </c>
      <c r="Q91" s="290">
        <v>10</v>
      </c>
      <c r="R91" s="290">
        <v>10</v>
      </c>
      <c r="S91" s="292">
        <v>10</v>
      </c>
      <c r="T91" s="290">
        <v>-1E-4</v>
      </c>
      <c r="U91" s="292">
        <v>15.4</v>
      </c>
      <c r="V91" s="290">
        <v>-1E-4</v>
      </c>
      <c r="W91" s="292">
        <v>10.17</v>
      </c>
      <c r="X91" s="290">
        <v>-1E-4</v>
      </c>
      <c r="Y91" s="292">
        <v>35.57</v>
      </c>
      <c r="Z91" s="291">
        <v>1</v>
      </c>
      <c r="AB91" s="142">
        <v>1</v>
      </c>
      <c r="AC91" s="142">
        <v>2</v>
      </c>
      <c r="AD91" s="142">
        <v>1</v>
      </c>
      <c r="AE91" s="142">
        <v>1</v>
      </c>
      <c r="AF91" s="142">
        <v>1</v>
      </c>
      <c r="AG91" s="142">
        <v>2</v>
      </c>
      <c r="AH91" s="142">
        <v>1</v>
      </c>
      <c r="AI91" s="142">
        <v>2</v>
      </c>
      <c r="AJ91" s="142">
        <v>2</v>
      </c>
      <c r="AK91" s="142">
        <v>2</v>
      </c>
      <c r="AL91" s="142">
        <v>0</v>
      </c>
      <c r="AM91" s="290">
        <v>10</v>
      </c>
      <c r="AN91" s="290">
        <v>10</v>
      </c>
      <c r="AO91" s="292">
        <v>10</v>
      </c>
      <c r="AP91" s="290">
        <v>-1E-4</v>
      </c>
      <c r="AQ91" s="292">
        <v>16</v>
      </c>
      <c r="AR91" s="290">
        <v>-1E-4</v>
      </c>
      <c r="AS91" s="292">
        <v>10.67</v>
      </c>
      <c r="AT91" s="290">
        <v>-1E-4</v>
      </c>
      <c r="AU91" s="292">
        <v>36.67</v>
      </c>
      <c r="AW91" s="293">
        <v>72.239999999999995</v>
      </c>
      <c r="AX91" s="291">
        <v>1</v>
      </c>
      <c r="BK91" s="290"/>
      <c r="BL91" s="290"/>
      <c r="BM91" s="292"/>
      <c r="BN91" s="290"/>
      <c r="BO91" s="292"/>
      <c r="BP91" s="290"/>
      <c r="BQ91" s="292"/>
      <c r="BR91" s="290"/>
      <c r="BS91" s="292"/>
      <c r="BU91" s="292">
        <v>72.239999999999995</v>
      </c>
      <c r="BV91" s="291">
        <v>1</v>
      </c>
      <c r="BX91" s="291">
        <v>-1</v>
      </c>
      <c r="CH91" s="291">
        <v>-1</v>
      </c>
      <c r="CI91" s="117">
        <v>0</v>
      </c>
      <c r="CJ91" s="81">
        <v>-1</v>
      </c>
      <c r="CK91" s="81">
        <v>0</v>
      </c>
      <c r="CL91" s="81">
        <v>-1</v>
      </c>
      <c r="CM91" s="81">
        <v>0</v>
      </c>
      <c r="CN91" s="117">
        <v>0</v>
      </c>
      <c r="CR91" s="291"/>
      <c r="DB91" s="291"/>
      <c r="DH91" s="79" t="s">
        <v>214</v>
      </c>
      <c r="DJ91" s="79" t="s">
        <v>388</v>
      </c>
      <c r="DK91" s="79" t="s">
        <v>441</v>
      </c>
      <c r="DL91" s="83" t="s">
        <v>504</v>
      </c>
      <c r="DM91" s="84" t="s">
        <v>509</v>
      </c>
      <c r="DN91" s="84" t="s">
        <v>119</v>
      </c>
      <c r="DO91" s="83" t="s">
        <v>503</v>
      </c>
    </row>
    <row r="92" spans="1:121" x14ac:dyDescent="0.25">
      <c r="B92" s="291">
        <v>-1</v>
      </c>
      <c r="E92" s="185">
        <f t="shared" si="1"/>
        <v>0</v>
      </c>
      <c r="F92" s="142">
        <v>3</v>
      </c>
      <c r="G92" s="142">
        <v>2</v>
      </c>
      <c r="H92" s="142">
        <v>1</v>
      </c>
      <c r="I92" s="142">
        <v>2</v>
      </c>
      <c r="J92" s="142">
        <v>2</v>
      </c>
      <c r="K92" s="142">
        <v>3</v>
      </c>
      <c r="L92" s="142">
        <v>2</v>
      </c>
      <c r="M92" s="142">
        <v>3</v>
      </c>
      <c r="N92" s="142">
        <v>4</v>
      </c>
      <c r="O92" s="142">
        <v>3</v>
      </c>
      <c r="P92" s="142">
        <v>1</v>
      </c>
      <c r="Q92" s="290">
        <v>-1E-4</v>
      </c>
      <c r="R92" s="290">
        <v>-1E-4</v>
      </c>
      <c r="S92" s="292">
        <v>-1E-4</v>
      </c>
      <c r="T92" s="290">
        <v>-1E-4</v>
      </c>
      <c r="U92" s="292">
        <v>-1E-4</v>
      </c>
      <c r="V92" s="290">
        <v>-1E-4</v>
      </c>
      <c r="W92" s="292">
        <v>-1E-4</v>
      </c>
      <c r="X92" s="290">
        <v>-1E-4</v>
      </c>
      <c r="Y92" s="292">
        <v>-1E-4</v>
      </c>
      <c r="Z92" s="291">
        <v>-1E-4</v>
      </c>
      <c r="AB92" s="142">
        <v>2</v>
      </c>
      <c r="AC92" s="142">
        <v>3</v>
      </c>
      <c r="AD92" s="142">
        <v>1</v>
      </c>
      <c r="AE92" s="142">
        <v>1</v>
      </c>
      <c r="AF92" s="142">
        <v>2</v>
      </c>
      <c r="AG92" s="142">
        <v>2</v>
      </c>
      <c r="AH92" s="142">
        <v>1</v>
      </c>
      <c r="AI92" s="142">
        <v>2</v>
      </c>
      <c r="AJ92" s="142">
        <v>3</v>
      </c>
      <c r="AK92" s="142">
        <v>2</v>
      </c>
      <c r="AL92" s="142">
        <v>1</v>
      </c>
      <c r="AM92" s="290">
        <v>-1E-4</v>
      </c>
      <c r="AN92" s="290">
        <v>-1E-4</v>
      </c>
      <c r="AO92" s="292">
        <v>-1E-4</v>
      </c>
      <c r="AP92" s="290">
        <v>-1E-4</v>
      </c>
      <c r="AQ92" s="292">
        <v>-1E-4</v>
      </c>
      <c r="AR92" s="290">
        <v>-1E-4</v>
      </c>
      <c r="AS92" s="292">
        <v>-1E-4</v>
      </c>
      <c r="AT92" s="290">
        <v>-1E-4</v>
      </c>
      <c r="AU92" s="292">
        <v>-1E-4</v>
      </c>
      <c r="AW92" s="293">
        <v>-1</v>
      </c>
      <c r="AX92" s="291">
        <v>-1</v>
      </c>
      <c r="BK92" s="290"/>
      <c r="BL92" s="290"/>
      <c r="BM92" s="292"/>
      <c r="BN92" s="290"/>
      <c r="BO92" s="292"/>
      <c r="BP92" s="290"/>
      <c r="BQ92" s="292"/>
      <c r="BR92" s="290"/>
      <c r="BS92" s="292"/>
      <c r="BU92" s="292">
        <v>-1</v>
      </c>
      <c r="BV92" s="291">
        <v>-1</v>
      </c>
      <c r="BX92" s="291">
        <v>-1</v>
      </c>
      <c r="CH92" s="291">
        <v>-1</v>
      </c>
      <c r="CI92" s="117">
        <v>0</v>
      </c>
      <c r="CJ92" s="81">
        <v>-1</v>
      </c>
      <c r="CK92" s="81">
        <v>0</v>
      </c>
      <c r="CL92" s="81">
        <v>-1</v>
      </c>
      <c r="CM92" s="81">
        <v>0</v>
      </c>
      <c r="CN92" s="117">
        <v>0</v>
      </c>
      <c r="CR92" s="291"/>
      <c r="DB92" s="291"/>
    </row>
    <row r="93" spans="1:121" x14ac:dyDescent="0.25">
      <c r="B93" s="291">
        <v>-1</v>
      </c>
      <c r="E93" s="185">
        <f t="shared" si="1"/>
        <v>0</v>
      </c>
      <c r="F93" s="142">
        <v>2</v>
      </c>
      <c r="G93" s="142">
        <v>2</v>
      </c>
      <c r="H93" s="142">
        <v>1</v>
      </c>
      <c r="I93" s="142">
        <v>1</v>
      </c>
      <c r="J93" s="142">
        <v>1</v>
      </c>
      <c r="K93" s="142">
        <v>2</v>
      </c>
      <c r="L93" s="142">
        <v>3</v>
      </c>
      <c r="M93" s="142">
        <v>3</v>
      </c>
      <c r="N93" s="142">
        <v>3</v>
      </c>
      <c r="O93" s="142">
        <v>3</v>
      </c>
      <c r="P93" s="142">
        <v>1</v>
      </c>
      <c r="Q93" s="290">
        <v>-1E-4</v>
      </c>
      <c r="R93" s="290">
        <v>-1E-4</v>
      </c>
      <c r="S93" s="292">
        <v>-1E-4</v>
      </c>
      <c r="T93" s="290">
        <v>-1E-4</v>
      </c>
      <c r="U93" s="292">
        <v>-1E-4</v>
      </c>
      <c r="V93" s="290">
        <v>-1E-4</v>
      </c>
      <c r="W93" s="292">
        <v>-1E-4</v>
      </c>
      <c r="X93" s="290">
        <v>-1E-4</v>
      </c>
      <c r="Y93" s="292">
        <v>-1E-4</v>
      </c>
      <c r="Z93" s="291">
        <v>-1E-4</v>
      </c>
      <c r="AB93" s="142">
        <v>1</v>
      </c>
      <c r="AC93" s="142">
        <v>2</v>
      </c>
      <c r="AD93" s="142">
        <v>1</v>
      </c>
      <c r="AE93" s="142">
        <v>1</v>
      </c>
      <c r="AF93" s="142">
        <v>1</v>
      </c>
      <c r="AG93" s="142">
        <v>2</v>
      </c>
      <c r="AH93" s="142">
        <v>2</v>
      </c>
      <c r="AI93" s="142">
        <v>3</v>
      </c>
      <c r="AJ93" s="142">
        <v>3</v>
      </c>
      <c r="AK93" s="142">
        <v>3</v>
      </c>
      <c r="AL93" s="142">
        <v>1</v>
      </c>
      <c r="AM93" s="290">
        <v>-1E-4</v>
      </c>
      <c r="AN93" s="290">
        <v>-1E-4</v>
      </c>
      <c r="AO93" s="292">
        <v>-1E-4</v>
      </c>
      <c r="AP93" s="290">
        <v>-1E-4</v>
      </c>
      <c r="AQ93" s="292">
        <v>-1E-4</v>
      </c>
      <c r="AR93" s="290">
        <v>-1E-4</v>
      </c>
      <c r="AS93" s="292">
        <v>-1E-4</v>
      </c>
      <c r="AT93" s="290">
        <v>-1E-4</v>
      </c>
      <c r="AU93" s="292">
        <v>-1E-4</v>
      </c>
      <c r="AW93" s="293">
        <v>-1</v>
      </c>
      <c r="AX93" s="291">
        <v>-1</v>
      </c>
      <c r="BK93" s="290"/>
      <c r="BL93" s="290"/>
      <c r="BM93" s="292"/>
      <c r="BN93" s="290"/>
      <c r="BO93" s="292"/>
      <c r="BP93" s="290"/>
      <c r="BQ93" s="292"/>
      <c r="BR93" s="290"/>
      <c r="BS93" s="292"/>
      <c r="BU93" s="292">
        <v>-1</v>
      </c>
      <c r="BV93" s="291">
        <v>-1</v>
      </c>
      <c r="BX93" s="291">
        <v>-1</v>
      </c>
      <c r="CH93" s="291">
        <v>-1</v>
      </c>
      <c r="CI93" s="117">
        <v>0</v>
      </c>
      <c r="CJ93" s="81">
        <v>-1</v>
      </c>
      <c r="CK93" s="81">
        <v>0</v>
      </c>
      <c r="CL93" s="81">
        <v>-1</v>
      </c>
      <c r="CM93" s="81">
        <v>0</v>
      </c>
      <c r="CN93" s="117">
        <v>0</v>
      </c>
      <c r="CR93" s="291"/>
      <c r="DB93" s="291"/>
    </row>
    <row r="94" spans="1:121" x14ac:dyDescent="0.25">
      <c r="B94" s="291">
        <v>-1</v>
      </c>
      <c r="E94" s="185">
        <f t="shared" si="1"/>
        <v>0</v>
      </c>
      <c r="F94" s="142">
        <v>3</v>
      </c>
      <c r="G94" s="142">
        <v>1</v>
      </c>
      <c r="H94" s="142">
        <v>2</v>
      </c>
      <c r="I94" s="142">
        <v>2</v>
      </c>
      <c r="J94" s="142">
        <v>1</v>
      </c>
      <c r="K94" s="142">
        <v>3</v>
      </c>
      <c r="L94" s="142">
        <v>3</v>
      </c>
      <c r="M94" s="142">
        <v>3</v>
      </c>
      <c r="N94" s="142">
        <v>3</v>
      </c>
      <c r="O94" s="142">
        <v>3</v>
      </c>
      <c r="P94" s="142">
        <v>0</v>
      </c>
      <c r="Q94" s="290">
        <v>-1E-4</v>
      </c>
      <c r="R94" s="290">
        <v>-1E-4</v>
      </c>
      <c r="S94" s="292">
        <v>-1E-4</v>
      </c>
      <c r="T94" s="290">
        <v>-1E-4</v>
      </c>
      <c r="U94" s="292">
        <v>-1E-4</v>
      </c>
      <c r="V94" s="290">
        <v>-1E-4</v>
      </c>
      <c r="W94" s="292">
        <v>-1E-4</v>
      </c>
      <c r="X94" s="290">
        <v>-1E-4</v>
      </c>
      <c r="Y94" s="292">
        <v>-1E-4</v>
      </c>
      <c r="Z94" s="291">
        <v>-1E-4</v>
      </c>
      <c r="AB94" s="142">
        <v>2</v>
      </c>
      <c r="AC94" s="142">
        <v>1</v>
      </c>
      <c r="AD94" s="142">
        <v>2</v>
      </c>
      <c r="AE94" s="142">
        <v>2</v>
      </c>
      <c r="AF94" s="142">
        <v>1</v>
      </c>
      <c r="AG94" s="142">
        <v>2</v>
      </c>
      <c r="AH94" s="142">
        <v>2</v>
      </c>
      <c r="AI94" s="142">
        <v>3</v>
      </c>
      <c r="AJ94" s="142">
        <v>3</v>
      </c>
      <c r="AK94" s="142">
        <v>3</v>
      </c>
      <c r="AL94" s="142">
        <v>0</v>
      </c>
      <c r="AM94" s="290">
        <v>-1E-4</v>
      </c>
      <c r="AN94" s="290">
        <v>-1E-4</v>
      </c>
      <c r="AO94" s="292">
        <v>-1E-4</v>
      </c>
      <c r="AP94" s="290">
        <v>-1E-4</v>
      </c>
      <c r="AQ94" s="292">
        <v>-1E-4</v>
      </c>
      <c r="AR94" s="290">
        <v>-1E-4</v>
      </c>
      <c r="AS94" s="292">
        <v>-1E-4</v>
      </c>
      <c r="AT94" s="290">
        <v>-1E-4</v>
      </c>
      <c r="AU94" s="292">
        <v>-1E-4</v>
      </c>
      <c r="AW94" s="293">
        <v>-1</v>
      </c>
      <c r="AX94" s="291">
        <v>-1</v>
      </c>
      <c r="BK94" s="290"/>
      <c r="BL94" s="290"/>
      <c r="BM94" s="292"/>
      <c r="BN94" s="290"/>
      <c r="BO94" s="292"/>
      <c r="BP94" s="290"/>
      <c r="BQ94" s="292"/>
      <c r="BR94" s="290"/>
      <c r="BS94" s="292"/>
      <c r="BU94" s="292">
        <v>-1</v>
      </c>
      <c r="BV94" s="291">
        <v>-1</v>
      </c>
      <c r="BX94" s="291">
        <v>-1</v>
      </c>
      <c r="CH94" s="291">
        <v>-1</v>
      </c>
      <c r="CI94" s="117">
        <v>0</v>
      </c>
      <c r="CJ94" s="81">
        <v>-1</v>
      </c>
      <c r="CK94" s="81">
        <v>0</v>
      </c>
      <c r="CL94" s="81">
        <v>-1</v>
      </c>
      <c r="CM94" s="81">
        <v>0</v>
      </c>
      <c r="CN94" s="117">
        <v>0</v>
      </c>
      <c r="CR94" s="291"/>
      <c r="DB94" s="291"/>
    </row>
    <row r="95" spans="1:121" x14ac:dyDescent="0.25">
      <c r="B95" s="291">
        <v>0</v>
      </c>
      <c r="E95" s="185">
        <f t="shared" si="1"/>
        <v>0</v>
      </c>
      <c r="F95" s="142">
        <v>0</v>
      </c>
      <c r="G95" s="142">
        <v>0</v>
      </c>
      <c r="H95" s="142">
        <v>0</v>
      </c>
      <c r="I95" s="142">
        <v>0</v>
      </c>
      <c r="J95" s="142">
        <v>0</v>
      </c>
      <c r="K95" s="142">
        <v>0</v>
      </c>
      <c r="L95" s="142">
        <v>0</v>
      </c>
      <c r="M95" s="142">
        <v>0</v>
      </c>
      <c r="N95" s="142">
        <v>0</v>
      </c>
      <c r="O95" s="142">
        <v>0</v>
      </c>
      <c r="P95" s="142">
        <v>0</v>
      </c>
      <c r="Q95" s="290">
        <v>0</v>
      </c>
      <c r="R95" s="290">
        <v>0</v>
      </c>
      <c r="S95" s="292">
        <v>0</v>
      </c>
      <c r="T95" s="290">
        <v>0</v>
      </c>
      <c r="U95" s="292">
        <v>0</v>
      </c>
      <c r="V95" s="290">
        <v>0</v>
      </c>
      <c r="W95" s="292">
        <v>0</v>
      </c>
      <c r="X95" s="290">
        <v>0</v>
      </c>
      <c r="Y95" s="292">
        <v>0</v>
      </c>
      <c r="Z95" s="291">
        <v>0</v>
      </c>
      <c r="AB95" s="142">
        <v>0</v>
      </c>
      <c r="AC95" s="142">
        <v>0</v>
      </c>
      <c r="AD95" s="142">
        <v>0</v>
      </c>
      <c r="AE95" s="142">
        <v>0</v>
      </c>
      <c r="AF95" s="142">
        <v>0</v>
      </c>
      <c r="AG95" s="142">
        <v>0</v>
      </c>
      <c r="AH95" s="142">
        <v>0</v>
      </c>
      <c r="AI95" s="142">
        <v>0</v>
      </c>
      <c r="AJ95" s="142">
        <v>0</v>
      </c>
      <c r="AK95" s="142">
        <v>0</v>
      </c>
      <c r="AL95" s="142">
        <v>0</v>
      </c>
      <c r="AM95" s="290">
        <v>0</v>
      </c>
      <c r="AN95" s="290">
        <v>0</v>
      </c>
      <c r="AO95" s="292">
        <v>0</v>
      </c>
      <c r="AP95" s="290">
        <v>0</v>
      </c>
      <c r="AQ95" s="292">
        <v>0</v>
      </c>
      <c r="AR95" s="290">
        <v>0</v>
      </c>
      <c r="AS95" s="292">
        <v>0</v>
      </c>
      <c r="AT95" s="290">
        <v>0</v>
      </c>
      <c r="AU95" s="292">
        <v>0</v>
      </c>
      <c r="AW95" s="293">
        <v>0</v>
      </c>
      <c r="AX95" s="291">
        <v>0</v>
      </c>
      <c r="BK95" s="290"/>
      <c r="BL95" s="290"/>
      <c r="BM95" s="292"/>
      <c r="BN95" s="290"/>
      <c r="BO95" s="292"/>
      <c r="BP95" s="290"/>
      <c r="BQ95" s="292"/>
      <c r="BR95" s="290"/>
      <c r="BS95" s="292"/>
      <c r="BU95" s="292">
        <v>0</v>
      </c>
      <c r="BV95" s="291">
        <v>0</v>
      </c>
      <c r="BX95" s="291">
        <v>0</v>
      </c>
      <c r="CH95" s="291">
        <v>0</v>
      </c>
      <c r="CI95" s="117">
        <v>0</v>
      </c>
      <c r="CJ95" s="81">
        <v>0</v>
      </c>
      <c r="CK95" s="81">
        <v>0</v>
      </c>
      <c r="CL95" s="81">
        <v>0</v>
      </c>
      <c r="CM95" s="81">
        <v>0</v>
      </c>
      <c r="CN95" s="117">
        <v>0</v>
      </c>
      <c r="CR95" s="291"/>
      <c r="DB95" s="291"/>
    </row>
    <row r="96" spans="1:121" x14ac:dyDescent="0.25">
      <c r="A96" s="113" t="s">
        <v>167</v>
      </c>
      <c r="B96" s="291">
        <v>2</v>
      </c>
      <c r="C96" s="114" t="s">
        <v>225</v>
      </c>
      <c r="D96" s="114" t="s">
        <v>217</v>
      </c>
      <c r="E96" s="185">
        <f t="shared" si="1"/>
        <v>7</v>
      </c>
      <c r="F96" s="142">
        <v>2</v>
      </c>
      <c r="G96" s="142">
        <v>2</v>
      </c>
      <c r="H96" s="142">
        <v>3</v>
      </c>
      <c r="I96" s="142">
        <v>2</v>
      </c>
      <c r="J96" s="142">
        <v>2</v>
      </c>
      <c r="K96" s="142">
        <v>3</v>
      </c>
      <c r="L96" s="142">
        <v>3</v>
      </c>
      <c r="M96" s="142">
        <v>2</v>
      </c>
      <c r="N96" s="142">
        <v>2</v>
      </c>
      <c r="O96" s="142">
        <v>3</v>
      </c>
      <c r="P96" s="142">
        <v>0</v>
      </c>
      <c r="Q96" s="290">
        <v>9.6</v>
      </c>
      <c r="R96" s="290">
        <v>9.6</v>
      </c>
      <c r="S96" s="292">
        <v>9.6</v>
      </c>
      <c r="T96" s="290">
        <v>-1E-4</v>
      </c>
      <c r="U96" s="292">
        <v>15</v>
      </c>
      <c r="V96" s="290">
        <v>-1E-4</v>
      </c>
      <c r="W96" s="292">
        <v>10.7</v>
      </c>
      <c r="X96" s="290">
        <v>-1E-4</v>
      </c>
      <c r="Y96" s="292">
        <v>35.299999999999997</v>
      </c>
      <c r="Z96" s="291">
        <v>2</v>
      </c>
      <c r="AB96" s="142">
        <v>2</v>
      </c>
      <c r="AC96" s="142">
        <v>2</v>
      </c>
      <c r="AD96" s="142">
        <v>2</v>
      </c>
      <c r="AE96" s="142">
        <v>2</v>
      </c>
      <c r="AF96" s="142">
        <v>2</v>
      </c>
      <c r="AG96" s="142">
        <v>3</v>
      </c>
      <c r="AH96" s="142">
        <v>3</v>
      </c>
      <c r="AI96" s="142">
        <v>3</v>
      </c>
      <c r="AJ96" s="142">
        <v>3</v>
      </c>
      <c r="AK96" s="142">
        <v>3</v>
      </c>
      <c r="AL96" s="142">
        <v>1</v>
      </c>
      <c r="AM96" s="290">
        <v>9</v>
      </c>
      <c r="AN96" s="290">
        <v>9</v>
      </c>
      <c r="AO96" s="292">
        <v>9</v>
      </c>
      <c r="AP96" s="290">
        <v>-1E-4</v>
      </c>
      <c r="AQ96" s="292">
        <v>14.8</v>
      </c>
      <c r="AR96" s="290">
        <v>-1E-4</v>
      </c>
      <c r="AS96" s="292">
        <v>10.79</v>
      </c>
      <c r="AT96" s="290">
        <v>-1E-4</v>
      </c>
      <c r="AU96" s="292">
        <v>34.590000000000003</v>
      </c>
      <c r="AW96" s="293">
        <v>69.89</v>
      </c>
      <c r="AX96" s="291">
        <v>2</v>
      </c>
      <c r="BK96" s="290"/>
      <c r="BL96" s="290"/>
      <c r="BM96" s="292"/>
      <c r="BN96" s="290"/>
      <c r="BO96" s="292"/>
      <c r="BP96" s="290"/>
      <c r="BQ96" s="292"/>
      <c r="BR96" s="290"/>
      <c r="BS96" s="292"/>
      <c r="BU96" s="292">
        <v>69.89</v>
      </c>
      <c r="BV96" s="291">
        <v>2</v>
      </c>
      <c r="BX96" s="291">
        <v>-1</v>
      </c>
      <c r="CH96" s="291">
        <v>-1</v>
      </c>
      <c r="CI96" s="117">
        <v>0</v>
      </c>
      <c r="CJ96" s="81">
        <v>-1</v>
      </c>
      <c r="CK96" s="81">
        <v>0</v>
      </c>
      <c r="CL96" s="81">
        <v>-1</v>
      </c>
      <c r="CM96" s="81">
        <v>0</v>
      </c>
      <c r="CN96" s="117">
        <v>0</v>
      </c>
      <c r="CR96" s="291"/>
      <c r="DB96" s="291"/>
      <c r="DH96" s="79" t="s">
        <v>364</v>
      </c>
      <c r="DJ96" s="79" t="s">
        <v>388</v>
      </c>
      <c r="DK96" s="79" t="s">
        <v>441</v>
      </c>
      <c r="DL96" s="83" t="s">
        <v>504</v>
      </c>
      <c r="DM96" s="84" t="s">
        <v>509</v>
      </c>
      <c r="DN96" s="84" t="s">
        <v>127</v>
      </c>
      <c r="DO96" s="83" t="s">
        <v>503</v>
      </c>
    </row>
    <row r="97" spans="1:119" x14ac:dyDescent="0.25">
      <c r="B97" s="291">
        <v>-1</v>
      </c>
      <c r="E97" s="185">
        <f t="shared" si="1"/>
        <v>0</v>
      </c>
      <c r="F97" s="142">
        <v>2</v>
      </c>
      <c r="G97" s="142">
        <v>2</v>
      </c>
      <c r="H97" s="142">
        <v>3</v>
      </c>
      <c r="I97" s="142">
        <v>2</v>
      </c>
      <c r="J97" s="142">
        <v>3</v>
      </c>
      <c r="K97" s="142">
        <v>3</v>
      </c>
      <c r="L97" s="142">
        <v>2</v>
      </c>
      <c r="M97" s="142">
        <v>2</v>
      </c>
      <c r="N97" s="142">
        <v>3</v>
      </c>
      <c r="O97" s="142">
        <v>3</v>
      </c>
      <c r="P97" s="142">
        <v>1</v>
      </c>
      <c r="Q97" s="290">
        <v>-1E-4</v>
      </c>
      <c r="R97" s="290">
        <v>-1E-4</v>
      </c>
      <c r="S97" s="292">
        <v>-1E-4</v>
      </c>
      <c r="T97" s="290">
        <v>-1E-4</v>
      </c>
      <c r="U97" s="292">
        <v>-1E-4</v>
      </c>
      <c r="V97" s="290">
        <v>-1E-4</v>
      </c>
      <c r="W97" s="292">
        <v>-1E-4</v>
      </c>
      <c r="X97" s="290">
        <v>-1E-4</v>
      </c>
      <c r="Y97" s="292">
        <v>-1E-4</v>
      </c>
      <c r="Z97" s="291">
        <v>-1E-4</v>
      </c>
      <c r="AB97" s="142">
        <v>3</v>
      </c>
      <c r="AC97" s="142">
        <v>3</v>
      </c>
      <c r="AD97" s="142">
        <v>3</v>
      </c>
      <c r="AE97" s="142">
        <v>2</v>
      </c>
      <c r="AF97" s="142">
        <v>2</v>
      </c>
      <c r="AG97" s="142">
        <v>3</v>
      </c>
      <c r="AH97" s="142">
        <v>2</v>
      </c>
      <c r="AI97" s="142">
        <v>3</v>
      </c>
      <c r="AJ97" s="142">
        <v>4</v>
      </c>
      <c r="AK97" s="142">
        <v>3</v>
      </c>
      <c r="AL97" s="142">
        <v>1</v>
      </c>
      <c r="AM97" s="290">
        <v>-1E-4</v>
      </c>
      <c r="AN97" s="290">
        <v>-1E-4</v>
      </c>
      <c r="AO97" s="292">
        <v>-1E-4</v>
      </c>
      <c r="AP97" s="290">
        <v>-1E-4</v>
      </c>
      <c r="AQ97" s="292">
        <v>-1E-4</v>
      </c>
      <c r="AR97" s="290">
        <v>-1E-4</v>
      </c>
      <c r="AS97" s="292">
        <v>-1E-4</v>
      </c>
      <c r="AT97" s="290">
        <v>-1E-4</v>
      </c>
      <c r="AU97" s="292">
        <v>-1E-4</v>
      </c>
      <c r="AW97" s="293">
        <v>-1</v>
      </c>
      <c r="AX97" s="291">
        <v>-1</v>
      </c>
      <c r="BK97" s="290"/>
      <c r="BL97" s="290"/>
      <c r="BM97" s="292"/>
      <c r="BN97" s="290"/>
      <c r="BO97" s="292"/>
      <c r="BP97" s="290"/>
      <c r="BQ97" s="292"/>
      <c r="BR97" s="290"/>
      <c r="BS97" s="292"/>
      <c r="BU97" s="292">
        <v>-1</v>
      </c>
      <c r="BV97" s="291">
        <v>-1</v>
      </c>
      <c r="BX97" s="291">
        <v>-1</v>
      </c>
      <c r="CH97" s="291">
        <v>-1</v>
      </c>
      <c r="CI97" s="117">
        <v>0</v>
      </c>
      <c r="CJ97" s="81">
        <v>-1</v>
      </c>
      <c r="CK97" s="81">
        <v>0</v>
      </c>
      <c r="CL97" s="81">
        <v>-1</v>
      </c>
      <c r="CM97" s="81">
        <v>0</v>
      </c>
      <c r="CN97" s="117">
        <v>0</v>
      </c>
      <c r="CR97" s="291"/>
      <c r="DB97" s="291"/>
    </row>
    <row r="98" spans="1:119" x14ac:dyDescent="0.25">
      <c r="B98" s="291">
        <v>-1</v>
      </c>
      <c r="E98" s="185">
        <f t="shared" si="1"/>
        <v>0</v>
      </c>
      <c r="F98" s="142">
        <v>2</v>
      </c>
      <c r="G98" s="142">
        <v>2</v>
      </c>
      <c r="H98" s="142">
        <v>2</v>
      </c>
      <c r="I98" s="142">
        <v>2</v>
      </c>
      <c r="J98" s="142">
        <v>3</v>
      </c>
      <c r="K98" s="142">
        <v>3</v>
      </c>
      <c r="L98" s="142">
        <v>3</v>
      </c>
      <c r="M98" s="142">
        <v>3</v>
      </c>
      <c r="N98" s="142">
        <v>3</v>
      </c>
      <c r="O98" s="142">
        <v>3</v>
      </c>
      <c r="P98" s="142">
        <v>0</v>
      </c>
      <c r="Q98" s="290">
        <v>-1E-4</v>
      </c>
      <c r="R98" s="290">
        <v>-1E-4</v>
      </c>
      <c r="S98" s="292">
        <v>-1E-4</v>
      </c>
      <c r="T98" s="290">
        <v>-1E-4</v>
      </c>
      <c r="U98" s="292">
        <v>-1E-4</v>
      </c>
      <c r="V98" s="290">
        <v>-1E-4</v>
      </c>
      <c r="W98" s="292">
        <v>-1E-4</v>
      </c>
      <c r="X98" s="290">
        <v>-1E-4</v>
      </c>
      <c r="Y98" s="292">
        <v>-1E-4</v>
      </c>
      <c r="Z98" s="291">
        <v>-1E-4</v>
      </c>
      <c r="AB98" s="142">
        <v>2</v>
      </c>
      <c r="AC98" s="142">
        <v>3</v>
      </c>
      <c r="AD98" s="142">
        <v>2</v>
      </c>
      <c r="AE98" s="142">
        <v>2</v>
      </c>
      <c r="AF98" s="142">
        <v>2</v>
      </c>
      <c r="AG98" s="142">
        <v>2</v>
      </c>
      <c r="AH98" s="142">
        <v>3</v>
      </c>
      <c r="AI98" s="142">
        <v>3</v>
      </c>
      <c r="AJ98" s="142">
        <v>3</v>
      </c>
      <c r="AK98" s="142">
        <v>3</v>
      </c>
      <c r="AL98" s="142">
        <v>1</v>
      </c>
      <c r="AM98" s="290">
        <v>-1E-4</v>
      </c>
      <c r="AN98" s="290">
        <v>-1E-4</v>
      </c>
      <c r="AO98" s="292">
        <v>-1E-4</v>
      </c>
      <c r="AP98" s="290">
        <v>-1E-4</v>
      </c>
      <c r="AQ98" s="292">
        <v>-1E-4</v>
      </c>
      <c r="AR98" s="290">
        <v>-1E-4</v>
      </c>
      <c r="AS98" s="292">
        <v>-1E-4</v>
      </c>
      <c r="AT98" s="290">
        <v>-1E-4</v>
      </c>
      <c r="AU98" s="292">
        <v>-1E-4</v>
      </c>
      <c r="AW98" s="293">
        <v>-1</v>
      </c>
      <c r="AX98" s="291">
        <v>-1</v>
      </c>
      <c r="BK98" s="290"/>
      <c r="BL98" s="290"/>
      <c r="BM98" s="292"/>
      <c r="BN98" s="290"/>
      <c r="BO98" s="292"/>
      <c r="BP98" s="290"/>
      <c r="BQ98" s="292"/>
      <c r="BR98" s="290"/>
      <c r="BS98" s="292"/>
      <c r="BU98" s="292">
        <v>-1</v>
      </c>
      <c r="BV98" s="291">
        <v>-1</v>
      </c>
      <c r="BX98" s="291">
        <v>-1</v>
      </c>
      <c r="CH98" s="291">
        <v>-1</v>
      </c>
      <c r="CI98" s="117">
        <v>0</v>
      </c>
      <c r="CJ98" s="81">
        <v>-1</v>
      </c>
      <c r="CK98" s="81">
        <v>0</v>
      </c>
      <c r="CL98" s="81">
        <v>-1</v>
      </c>
      <c r="CM98" s="81">
        <v>0</v>
      </c>
      <c r="CN98" s="117">
        <v>0</v>
      </c>
      <c r="CR98" s="291"/>
      <c r="DB98" s="291"/>
    </row>
    <row r="99" spans="1:119" x14ac:dyDescent="0.25">
      <c r="B99" s="291">
        <v>-1</v>
      </c>
      <c r="E99" s="185">
        <f t="shared" si="1"/>
        <v>0</v>
      </c>
      <c r="F99" s="142">
        <v>2</v>
      </c>
      <c r="G99" s="142">
        <v>1</v>
      </c>
      <c r="H99" s="142">
        <v>2</v>
      </c>
      <c r="I99" s="142">
        <v>2</v>
      </c>
      <c r="J99" s="142">
        <v>2</v>
      </c>
      <c r="K99" s="142">
        <v>2</v>
      </c>
      <c r="L99" s="142">
        <v>2</v>
      </c>
      <c r="M99" s="142">
        <v>2</v>
      </c>
      <c r="N99" s="142">
        <v>2</v>
      </c>
      <c r="O99" s="142">
        <v>3</v>
      </c>
      <c r="P99" s="142">
        <v>0</v>
      </c>
      <c r="Q99" s="290">
        <v>-1E-4</v>
      </c>
      <c r="R99" s="290">
        <v>-1E-4</v>
      </c>
      <c r="S99" s="292">
        <v>-1E-4</v>
      </c>
      <c r="T99" s="290">
        <v>-1E-4</v>
      </c>
      <c r="U99" s="292">
        <v>-1E-4</v>
      </c>
      <c r="V99" s="290">
        <v>-1E-4</v>
      </c>
      <c r="W99" s="292">
        <v>-1E-4</v>
      </c>
      <c r="X99" s="290">
        <v>-1E-4</v>
      </c>
      <c r="Y99" s="292">
        <v>-1E-4</v>
      </c>
      <c r="Z99" s="291">
        <v>-1E-4</v>
      </c>
      <c r="AB99" s="142">
        <v>1</v>
      </c>
      <c r="AC99" s="142">
        <v>1</v>
      </c>
      <c r="AD99" s="142">
        <v>2</v>
      </c>
      <c r="AE99" s="142">
        <v>2</v>
      </c>
      <c r="AF99" s="142">
        <v>2</v>
      </c>
      <c r="AG99" s="142">
        <v>2</v>
      </c>
      <c r="AH99" s="142">
        <v>2</v>
      </c>
      <c r="AI99" s="142">
        <v>2</v>
      </c>
      <c r="AJ99" s="142">
        <v>3</v>
      </c>
      <c r="AK99" s="142">
        <v>3</v>
      </c>
      <c r="AL99" s="142">
        <v>0</v>
      </c>
      <c r="AM99" s="290">
        <v>-1E-4</v>
      </c>
      <c r="AN99" s="290">
        <v>-1E-4</v>
      </c>
      <c r="AO99" s="292">
        <v>-1E-4</v>
      </c>
      <c r="AP99" s="290">
        <v>-1E-4</v>
      </c>
      <c r="AQ99" s="292">
        <v>-1E-4</v>
      </c>
      <c r="AR99" s="290">
        <v>-1E-4</v>
      </c>
      <c r="AS99" s="292">
        <v>-1E-4</v>
      </c>
      <c r="AT99" s="290">
        <v>-1E-4</v>
      </c>
      <c r="AU99" s="292">
        <v>-1E-4</v>
      </c>
      <c r="AW99" s="293">
        <v>-1</v>
      </c>
      <c r="AX99" s="291">
        <v>-1</v>
      </c>
      <c r="BK99" s="290"/>
      <c r="BL99" s="290"/>
      <c r="BM99" s="292"/>
      <c r="BN99" s="290"/>
      <c r="BO99" s="292"/>
      <c r="BP99" s="290"/>
      <c r="BQ99" s="292"/>
      <c r="BR99" s="290"/>
      <c r="BS99" s="292"/>
      <c r="BU99" s="292">
        <v>-1</v>
      </c>
      <c r="BV99" s="291">
        <v>-1</v>
      </c>
      <c r="BX99" s="291">
        <v>-1</v>
      </c>
      <c r="CH99" s="291">
        <v>-1</v>
      </c>
      <c r="CI99" s="117">
        <v>0</v>
      </c>
      <c r="CJ99" s="81">
        <v>-1</v>
      </c>
      <c r="CK99" s="81">
        <v>0</v>
      </c>
      <c r="CL99" s="81">
        <v>-1</v>
      </c>
      <c r="CM99" s="81">
        <v>0</v>
      </c>
      <c r="CN99" s="117">
        <v>0</v>
      </c>
      <c r="CR99" s="291"/>
      <c r="DB99" s="291"/>
    </row>
    <row r="100" spans="1:119" x14ac:dyDescent="0.25">
      <c r="B100" s="291">
        <v>0</v>
      </c>
      <c r="E100" s="185">
        <f t="shared" si="1"/>
        <v>0</v>
      </c>
      <c r="F100" s="142">
        <v>0</v>
      </c>
      <c r="G100" s="142">
        <v>0</v>
      </c>
      <c r="H100" s="142">
        <v>0</v>
      </c>
      <c r="I100" s="142">
        <v>0</v>
      </c>
      <c r="J100" s="142">
        <v>0</v>
      </c>
      <c r="K100" s="142">
        <v>0</v>
      </c>
      <c r="L100" s="142">
        <v>0</v>
      </c>
      <c r="M100" s="142">
        <v>0</v>
      </c>
      <c r="N100" s="142">
        <v>0</v>
      </c>
      <c r="O100" s="142">
        <v>0</v>
      </c>
      <c r="P100" s="142">
        <v>0</v>
      </c>
      <c r="Q100" s="290">
        <v>0</v>
      </c>
      <c r="R100" s="290">
        <v>0</v>
      </c>
      <c r="S100" s="292">
        <v>0</v>
      </c>
      <c r="T100" s="290">
        <v>0</v>
      </c>
      <c r="U100" s="292">
        <v>0</v>
      </c>
      <c r="V100" s="290">
        <v>0</v>
      </c>
      <c r="W100" s="292">
        <v>0</v>
      </c>
      <c r="X100" s="290">
        <v>0</v>
      </c>
      <c r="Y100" s="292">
        <v>0</v>
      </c>
      <c r="Z100" s="291">
        <v>0</v>
      </c>
      <c r="AB100" s="142">
        <v>0</v>
      </c>
      <c r="AC100" s="142">
        <v>0</v>
      </c>
      <c r="AD100" s="142">
        <v>0</v>
      </c>
      <c r="AE100" s="142">
        <v>0</v>
      </c>
      <c r="AF100" s="142">
        <v>0</v>
      </c>
      <c r="AG100" s="142">
        <v>0</v>
      </c>
      <c r="AH100" s="142">
        <v>0</v>
      </c>
      <c r="AI100" s="142">
        <v>0</v>
      </c>
      <c r="AJ100" s="142">
        <v>0</v>
      </c>
      <c r="AK100" s="142">
        <v>0</v>
      </c>
      <c r="AL100" s="142">
        <v>0</v>
      </c>
      <c r="AM100" s="290">
        <v>0</v>
      </c>
      <c r="AN100" s="290">
        <v>0</v>
      </c>
      <c r="AO100" s="292">
        <v>0</v>
      </c>
      <c r="AP100" s="290">
        <v>0</v>
      </c>
      <c r="AQ100" s="292">
        <v>0</v>
      </c>
      <c r="AR100" s="290">
        <v>0</v>
      </c>
      <c r="AS100" s="292">
        <v>0</v>
      </c>
      <c r="AT100" s="290">
        <v>0</v>
      </c>
      <c r="AU100" s="292">
        <v>0</v>
      </c>
      <c r="AW100" s="293">
        <v>0</v>
      </c>
      <c r="AX100" s="291">
        <v>0</v>
      </c>
      <c r="BK100" s="290"/>
      <c r="BL100" s="290"/>
      <c r="BM100" s="292"/>
      <c r="BN100" s="290"/>
      <c r="BO100" s="292"/>
      <c r="BP100" s="290"/>
      <c r="BQ100" s="292"/>
      <c r="BR100" s="290"/>
      <c r="BS100" s="292"/>
      <c r="BU100" s="292">
        <v>0</v>
      </c>
      <c r="BV100" s="291">
        <v>0</v>
      </c>
      <c r="BX100" s="291">
        <v>0</v>
      </c>
      <c r="CH100" s="291">
        <v>0</v>
      </c>
      <c r="CI100" s="117">
        <v>0</v>
      </c>
      <c r="CJ100" s="81">
        <v>0</v>
      </c>
      <c r="CK100" s="81">
        <v>0</v>
      </c>
      <c r="CL100" s="81">
        <v>0</v>
      </c>
      <c r="CM100" s="81">
        <v>0</v>
      </c>
      <c r="CN100" s="117">
        <v>0</v>
      </c>
      <c r="CR100" s="291"/>
      <c r="DB100" s="291"/>
    </row>
    <row r="101" spans="1:119" x14ac:dyDescent="0.25">
      <c r="A101" s="113" t="s">
        <v>167</v>
      </c>
      <c r="B101" s="291">
        <v>3</v>
      </c>
      <c r="C101" s="114" t="s">
        <v>226</v>
      </c>
      <c r="D101" s="114" t="s">
        <v>208</v>
      </c>
      <c r="E101" s="185">
        <f t="shared" si="1"/>
        <v>6</v>
      </c>
      <c r="F101" s="142">
        <v>2</v>
      </c>
      <c r="G101" s="142">
        <v>1</v>
      </c>
      <c r="H101" s="142">
        <v>2</v>
      </c>
      <c r="I101" s="142">
        <v>2</v>
      </c>
      <c r="J101" s="142">
        <v>1</v>
      </c>
      <c r="K101" s="142">
        <v>2</v>
      </c>
      <c r="L101" s="142">
        <v>2</v>
      </c>
      <c r="M101" s="142">
        <v>2</v>
      </c>
      <c r="N101" s="142">
        <v>2</v>
      </c>
      <c r="O101" s="142">
        <v>3</v>
      </c>
      <c r="P101" s="142">
        <v>0</v>
      </c>
      <c r="Q101" s="290">
        <v>9.8000000000000007</v>
      </c>
      <c r="R101" s="290">
        <v>9.8000000000000007</v>
      </c>
      <c r="S101" s="292">
        <v>9.8000000000000007</v>
      </c>
      <c r="T101" s="290">
        <v>-1E-4</v>
      </c>
      <c r="U101" s="292">
        <v>15.9</v>
      </c>
      <c r="V101" s="290">
        <v>-1E-4</v>
      </c>
      <c r="W101" s="292">
        <v>8.93</v>
      </c>
      <c r="X101" s="290">
        <v>-1E-4</v>
      </c>
      <c r="Y101" s="292">
        <v>34.630000000000003</v>
      </c>
      <c r="Z101" s="291">
        <v>3</v>
      </c>
      <c r="AB101" s="142">
        <v>3</v>
      </c>
      <c r="AC101" s="142">
        <v>2</v>
      </c>
      <c r="AD101" s="142">
        <v>2</v>
      </c>
      <c r="AE101" s="142">
        <v>2</v>
      </c>
      <c r="AF101" s="142">
        <v>2</v>
      </c>
      <c r="AG101" s="142">
        <v>2</v>
      </c>
      <c r="AH101" s="142">
        <v>2</v>
      </c>
      <c r="AI101" s="142">
        <v>2</v>
      </c>
      <c r="AJ101" s="142">
        <v>2</v>
      </c>
      <c r="AK101" s="142">
        <v>3</v>
      </c>
      <c r="AL101" s="142">
        <v>0</v>
      </c>
      <c r="AM101" s="290">
        <v>9.9</v>
      </c>
      <c r="AN101" s="290">
        <v>9.9</v>
      </c>
      <c r="AO101" s="292">
        <v>9.9</v>
      </c>
      <c r="AP101" s="290">
        <v>-1E-4</v>
      </c>
      <c r="AQ101" s="292">
        <v>15.3</v>
      </c>
      <c r="AR101" s="290">
        <v>-1E-4</v>
      </c>
      <c r="AS101" s="292">
        <v>8.8800000000000008</v>
      </c>
      <c r="AT101" s="290">
        <v>-1E-4</v>
      </c>
      <c r="AU101" s="292">
        <v>34.08</v>
      </c>
      <c r="AW101" s="293">
        <v>68.709999999999994</v>
      </c>
      <c r="AX101" s="291">
        <v>3</v>
      </c>
      <c r="BK101" s="290"/>
      <c r="BL101" s="290"/>
      <c r="BM101" s="292"/>
      <c r="BN101" s="290"/>
      <c r="BO101" s="292"/>
      <c r="BP101" s="290"/>
      <c r="BQ101" s="292"/>
      <c r="BR101" s="290"/>
      <c r="BS101" s="292"/>
      <c r="BU101" s="292">
        <v>68.709999999999994</v>
      </c>
      <c r="BV101" s="291">
        <v>3</v>
      </c>
      <c r="BX101" s="291">
        <v>-1</v>
      </c>
      <c r="CH101" s="291">
        <v>-1</v>
      </c>
      <c r="CI101" s="117">
        <v>0</v>
      </c>
      <c r="CJ101" s="81">
        <v>-1</v>
      </c>
      <c r="CK101" s="81">
        <v>0</v>
      </c>
      <c r="CL101" s="81">
        <v>-1</v>
      </c>
      <c r="CM101" s="81">
        <v>0</v>
      </c>
      <c r="CN101" s="117">
        <v>0</v>
      </c>
      <c r="CR101" s="291"/>
      <c r="DB101" s="291"/>
      <c r="DH101" s="79" t="s">
        <v>208</v>
      </c>
      <c r="DJ101" s="79" t="s">
        <v>388</v>
      </c>
      <c r="DK101" s="79" t="s">
        <v>441</v>
      </c>
      <c r="DL101" s="83" t="s">
        <v>504</v>
      </c>
      <c r="DM101" s="84" t="s">
        <v>509</v>
      </c>
      <c r="DN101" s="84" t="s">
        <v>510</v>
      </c>
      <c r="DO101" s="83" t="s">
        <v>503</v>
      </c>
    </row>
    <row r="102" spans="1:119" x14ac:dyDescent="0.25">
      <c r="B102" s="291">
        <v>-1</v>
      </c>
      <c r="E102" s="185">
        <f t="shared" si="1"/>
        <v>0</v>
      </c>
      <c r="F102" s="142">
        <v>3</v>
      </c>
      <c r="G102" s="142">
        <v>1</v>
      </c>
      <c r="H102" s="142">
        <v>2</v>
      </c>
      <c r="I102" s="142">
        <v>3</v>
      </c>
      <c r="J102" s="142">
        <v>3</v>
      </c>
      <c r="K102" s="142">
        <v>2</v>
      </c>
      <c r="L102" s="142">
        <v>2</v>
      </c>
      <c r="M102" s="142">
        <v>2</v>
      </c>
      <c r="N102" s="142">
        <v>3</v>
      </c>
      <c r="O102" s="142">
        <v>3</v>
      </c>
      <c r="P102" s="142">
        <v>1</v>
      </c>
      <c r="Q102" s="290">
        <v>-1E-4</v>
      </c>
      <c r="R102" s="290">
        <v>-1E-4</v>
      </c>
      <c r="S102" s="292">
        <v>-1E-4</v>
      </c>
      <c r="T102" s="290">
        <v>-1E-4</v>
      </c>
      <c r="U102" s="292">
        <v>-1E-4</v>
      </c>
      <c r="V102" s="290">
        <v>-1E-4</v>
      </c>
      <c r="W102" s="292">
        <v>-1E-4</v>
      </c>
      <c r="X102" s="290">
        <v>-1E-4</v>
      </c>
      <c r="Y102" s="292">
        <v>-1E-4</v>
      </c>
      <c r="Z102" s="291">
        <v>-1E-4</v>
      </c>
      <c r="AB102" s="142">
        <v>4</v>
      </c>
      <c r="AC102" s="142">
        <v>3</v>
      </c>
      <c r="AD102" s="142">
        <v>2</v>
      </c>
      <c r="AE102" s="142">
        <v>2</v>
      </c>
      <c r="AF102" s="142">
        <v>3</v>
      </c>
      <c r="AG102" s="142">
        <v>2</v>
      </c>
      <c r="AH102" s="142">
        <v>2</v>
      </c>
      <c r="AI102" s="142">
        <v>2</v>
      </c>
      <c r="AJ102" s="142">
        <v>2</v>
      </c>
      <c r="AK102" s="142">
        <v>3</v>
      </c>
      <c r="AL102" s="142">
        <v>0</v>
      </c>
      <c r="AM102" s="290">
        <v>-1E-4</v>
      </c>
      <c r="AN102" s="290">
        <v>-1E-4</v>
      </c>
      <c r="AO102" s="292">
        <v>-1E-4</v>
      </c>
      <c r="AP102" s="290">
        <v>-1E-4</v>
      </c>
      <c r="AQ102" s="292">
        <v>-1E-4</v>
      </c>
      <c r="AR102" s="290">
        <v>-1E-4</v>
      </c>
      <c r="AS102" s="292">
        <v>-1E-4</v>
      </c>
      <c r="AT102" s="290">
        <v>-1E-4</v>
      </c>
      <c r="AU102" s="292">
        <v>-1E-4</v>
      </c>
      <c r="AW102" s="293">
        <v>-1</v>
      </c>
      <c r="AX102" s="291">
        <v>-1</v>
      </c>
      <c r="BK102" s="290"/>
      <c r="BL102" s="290"/>
      <c r="BM102" s="292"/>
      <c r="BN102" s="290"/>
      <c r="BO102" s="292"/>
      <c r="BP102" s="290"/>
      <c r="BQ102" s="292"/>
      <c r="BR102" s="290"/>
      <c r="BS102" s="292"/>
      <c r="BU102" s="292">
        <v>-1</v>
      </c>
      <c r="BV102" s="291">
        <v>-1</v>
      </c>
      <c r="BX102" s="291">
        <v>-1</v>
      </c>
      <c r="CH102" s="291">
        <v>-1</v>
      </c>
      <c r="CI102" s="117">
        <v>0</v>
      </c>
      <c r="CJ102" s="81">
        <v>-1</v>
      </c>
      <c r="CK102" s="81">
        <v>0</v>
      </c>
      <c r="CL102" s="81">
        <v>-1</v>
      </c>
      <c r="CM102" s="81">
        <v>0</v>
      </c>
      <c r="CN102" s="117">
        <v>0</v>
      </c>
      <c r="CR102" s="291"/>
      <c r="DB102" s="291"/>
    </row>
    <row r="103" spans="1:119" x14ac:dyDescent="0.25">
      <c r="B103" s="291">
        <v>-1</v>
      </c>
      <c r="E103" s="185">
        <f t="shared" si="1"/>
        <v>0</v>
      </c>
      <c r="F103" s="142">
        <v>2</v>
      </c>
      <c r="G103" s="142">
        <v>1</v>
      </c>
      <c r="H103" s="142">
        <v>1</v>
      </c>
      <c r="I103" s="142">
        <v>1</v>
      </c>
      <c r="J103" s="142">
        <v>1</v>
      </c>
      <c r="K103" s="142">
        <v>2</v>
      </c>
      <c r="L103" s="142">
        <v>2</v>
      </c>
      <c r="M103" s="142">
        <v>2</v>
      </c>
      <c r="N103" s="142">
        <v>3</v>
      </c>
      <c r="O103" s="142">
        <v>3</v>
      </c>
      <c r="P103" s="142">
        <v>1</v>
      </c>
      <c r="Q103" s="290">
        <v>-1E-4</v>
      </c>
      <c r="R103" s="290">
        <v>-1E-4</v>
      </c>
      <c r="S103" s="292">
        <v>-1E-4</v>
      </c>
      <c r="T103" s="290">
        <v>-1E-4</v>
      </c>
      <c r="U103" s="292">
        <v>-1E-4</v>
      </c>
      <c r="V103" s="290">
        <v>-1E-4</v>
      </c>
      <c r="W103" s="292">
        <v>-1E-4</v>
      </c>
      <c r="X103" s="290">
        <v>-1E-4</v>
      </c>
      <c r="Y103" s="292">
        <v>-1E-4</v>
      </c>
      <c r="Z103" s="291">
        <v>-1E-4</v>
      </c>
      <c r="AB103" s="142">
        <v>3</v>
      </c>
      <c r="AC103" s="142">
        <v>2</v>
      </c>
      <c r="AD103" s="142">
        <v>2</v>
      </c>
      <c r="AE103" s="142">
        <v>2</v>
      </c>
      <c r="AF103" s="142">
        <v>3</v>
      </c>
      <c r="AG103" s="142">
        <v>2</v>
      </c>
      <c r="AH103" s="142">
        <v>2</v>
      </c>
      <c r="AI103" s="142">
        <v>3</v>
      </c>
      <c r="AJ103" s="142">
        <v>3</v>
      </c>
      <c r="AK103" s="142">
        <v>3</v>
      </c>
      <c r="AL103" s="142">
        <v>1</v>
      </c>
      <c r="AM103" s="290">
        <v>-1E-4</v>
      </c>
      <c r="AN103" s="290">
        <v>-1E-4</v>
      </c>
      <c r="AO103" s="292">
        <v>-1E-4</v>
      </c>
      <c r="AP103" s="290">
        <v>-1E-4</v>
      </c>
      <c r="AQ103" s="292">
        <v>-1E-4</v>
      </c>
      <c r="AR103" s="290">
        <v>-1E-4</v>
      </c>
      <c r="AS103" s="292">
        <v>-1E-4</v>
      </c>
      <c r="AT103" s="290">
        <v>-1E-4</v>
      </c>
      <c r="AU103" s="292">
        <v>-1E-4</v>
      </c>
      <c r="AW103" s="293">
        <v>-1</v>
      </c>
      <c r="AX103" s="291">
        <v>-1</v>
      </c>
      <c r="BK103" s="290"/>
      <c r="BL103" s="290"/>
      <c r="BM103" s="292"/>
      <c r="BN103" s="290"/>
      <c r="BO103" s="292"/>
      <c r="BP103" s="290"/>
      <c r="BQ103" s="292"/>
      <c r="BR103" s="290"/>
      <c r="BS103" s="292"/>
      <c r="BU103" s="292">
        <v>-1</v>
      </c>
      <c r="BV103" s="291">
        <v>-1</v>
      </c>
      <c r="BX103" s="291">
        <v>-1</v>
      </c>
      <c r="CH103" s="291">
        <v>-1</v>
      </c>
      <c r="CI103" s="117">
        <v>0</v>
      </c>
      <c r="CJ103" s="81">
        <v>-1</v>
      </c>
      <c r="CK103" s="81">
        <v>0</v>
      </c>
      <c r="CL103" s="81">
        <v>-1</v>
      </c>
      <c r="CM103" s="81">
        <v>0</v>
      </c>
      <c r="CN103" s="117">
        <v>0</v>
      </c>
      <c r="CR103" s="291"/>
      <c r="DB103" s="291"/>
    </row>
    <row r="104" spans="1:119" x14ac:dyDescent="0.25">
      <c r="B104" s="291">
        <v>-1</v>
      </c>
      <c r="E104" s="185">
        <f t="shared" si="1"/>
        <v>0</v>
      </c>
      <c r="F104" s="142">
        <v>1</v>
      </c>
      <c r="G104" s="142">
        <v>1</v>
      </c>
      <c r="H104" s="142">
        <v>1</v>
      </c>
      <c r="I104" s="142">
        <v>2</v>
      </c>
      <c r="J104" s="142">
        <v>2</v>
      </c>
      <c r="K104" s="142">
        <v>3</v>
      </c>
      <c r="L104" s="142">
        <v>3</v>
      </c>
      <c r="M104" s="142">
        <v>3</v>
      </c>
      <c r="N104" s="142">
        <v>3</v>
      </c>
      <c r="O104" s="142">
        <v>3</v>
      </c>
      <c r="P104" s="142">
        <v>0</v>
      </c>
      <c r="Q104" s="290">
        <v>-1E-4</v>
      </c>
      <c r="R104" s="290">
        <v>-1E-4</v>
      </c>
      <c r="S104" s="292">
        <v>-1E-4</v>
      </c>
      <c r="T104" s="290">
        <v>-1E-4</v>
      </c>
      <c r="U104" s="292">
        <v>-1E-4</v>
      </c>
      <c r="V104" s="290">
        <v>-1E-4</v>
      </c>
      <c r="W104" s="292">
        <v>-1E-4</v>
      </c>
      <c r="X104" s="290">
        <v>-1E-4</v>
      </c>
      <c r="Y104" s="292">
        <v>-1E-4</v>
      </c>
      <c r="Z104" s="291">
        <v>-1E-4</v>
      </c>
      <c r="AB104" s="142">
        <v>2</v>
      </c>
      <c r="AC104" s="142">
        <v>1</v>
      </c>
      <c r="AD104" s="142">
        <v>2</v>
      </c>
      <c r="AE104" s="142">
        <v>2</v>
      </c>
      <c r="AF104" s="142">
        <v>1</v>
      </c>
      <c r="AG104" s="142">
        <v>3</v>
      </c>
      <c r="AH104" s="142">
        <v>2</v>
      </c>
      <c r="AI104" s="142">
        <v>2</v>
      </c>
      <c r="AJ104" s="142">
        <v>2</v>
      </c>
      <c r="AK104" s="142">
        <v>3</v>
      </c>
      <c r="AL104" s="142">
        <v>0</v>
      </c>
      <c r="AM104" s="290">
        <v>-1E-4</v>
      </c>
      <c r="AN104" s="290">
        <v>-1E-4</v>
      </c>
      <c r="AO104" s="292">
        <v>-1E-4</v>
      </c>
      <c r="AP104" s="290">
        <v>-1E-4</v>
      </c>
      <c r="AQ104" s="292">
        <v>-1E-4</v>
      </c>
      <c r="AR104" s="290">
        <v>-1E-4</v>
      </c>
      <c r="AS104" s="292">
        <v>-1E-4</v>
      </c>
      <c r="AT104" s="290">
        <v>-1E-4</v>
      </c>
      <c r="AU104" s="292">
        <v>-1E-4</v>
      </c>
      <c r="AW104" s="293">
        <v>-1</v>
      </c>
      <c r="AX104" s="291">
        <v>-1</v>
      </c>
      <c r="BK104" s="290"/>
      <c r="BL104" s="290"/>
      <c r="BM104" s="292"/>
      <c r="BN104" s="290"/>
      <c r="BO104" s="292"/>
      <c r="BP104" s="290"/>
      <c r="BQ104" s="292"/>
      <c r="BR104" s="290"/>
      <c r="BS104" s="292"/>
      <c r="BU104" s="292">
        <v>-1</v>
      </c>
      <c r="BV104" s="291">
        <v>-1</v>
      </c>
      <c r="BX104" s="291">
        <v>-1</v>
      </c>
      <c r="CH104" s="291">
        <v>-1</v>
      </c>
      <c r="CI104" s="117">
        <v>0</v>
      </c>
      <c r="CJ104" s="81">
        <v>-1</v>
      </c>
      <c r="CK104" s="81">
        <v>0</v>
      </c>
      <c r="CL104" s="81">
        <v>-1</v>
      </c>
      <c r="CM104" s="81">
        <v>0</v>
      </c>
      <c r="CN104" s="117">
        <v>0</v>
      </c>
      <c r="CR104" s="291"/>
      <c r="DB104" s="291"/>
    </row>
    <row r="105" spans="1:119" x14ac:dyDescent="0.25">
      <c r="B105" s="291">
        <v>0</v>
      </c>
      <c r="E105" s="185">
        <f t="shared" si="1"/>
        <v>0</v>
      </c>
      <c r="F105" s="142">
        <v>0</v>
      </c>
      <c r="G105" s="142">
        <v>0</v>
      </c>
      <c r="H105" s="142">
        <v>0</v>
      </c>
      <c r="I105" s="142">
        <v>0</v>
      </c>
      <c r="J105" s="142">
        <v>0</v>
      </c>
      <c r="K105" s="142">
        <v>0</v>
      </c>
      <c r="L105" s="142">
        <v>0</v>
      </c>
      <c r="M105" s="142">
        <v>0</v>
      </c>
      <c r="N105" s="142">
        <v>0</v>
      </c>
      <c r="O105" s="142">
        <v>0</v>
      </c>
      <c r="P105" s="142">
        <v>0</v>
      </c>
      <c r="Q105" s="290">
        <v>0</v>
      </c>
      <c r="R105" s="290">
        <v>0</v>
      </c>
      <c r="S105" s="292">
        <v>0</v>
      </c>
      <c r="T105" s="290">
        <v>0</v>
      </c>
      <c r="U105" s="292">
        <v>0</v>
      </c>
      <c r="V105" s="290">
        <v>0</v>
      </c>
      <c r="W105" s="292">
        <v>0</v>
      </c>
      <c r="X105" s="290">
        <v>0</v>
      </c>
      <c r="Y105" s="292">
        <v>0</v>
      </c>
      <c r="Z105" s="291">
        <v>0</v>
      </c>
      <c r="AB105" s="142">
        <v>0</v>
      </c>
      <c r="AC105" s="142">
        <v>0</v>
      </c>
      <c r="AD105" s="142">
        <v>0</v>
      </c>
      <c r="AE105" s="142">
        <v>0</v>
      </c>
      <c r="AF105" s="142">
        <v>0</v>
      </c>
      <c r="AG105" s="142">
        <v>0</v>
      </c>
      <c r="AH105" s="142">
        <v>0</v>
      </c>
      <c r="AI105" s="142">
        <v>0</v>
      </c>
      <c r="AJ105" s="142">
        <v>0</v>
      </c>
      <c r="AK105" s="142">
        <v>0</v>
      </c>
      <c r="AL105" s="142">
        <v>0</v>
      </c>
      <c r="AM105" s="290">
        <v>0</v>
      </c>
      <c r="AN105" s="290">
        <v>0</v>
      </c>
      <c r="AO105" s="292">
        <v>0</v>
      </c>
      <c r="AP105" s="290">
        <v>0</v>
      </c>
      <c r="AQ105" s="292">
        <v>0</v>
      </c>
      <c r="AR105" s="290">
        <v>0</v>
      </c>
      <c r="AS105" s="292">
        <v>0</v>
      </c>
      <c r="AT105" s="290">
        <v>0</v>
      </c>
      <c r="AU105" s="292">
        <v>0</v>
      </c>
      <c r="AW105" s="293">
        <v>0</v>
      </c>
      <c r="AX105" s="291">
        <v>0</v>
      </c>
      <c r="BK105" s="290"/>
      <c r="BL105" s="290"/>
      <c r="BM105" s="292"/>
      <c r="BN105" s="290"/>
      <c r="BO105" s="292"/>
      <c r="BP105" s="290"/>
      <c r="BQ105" s="292"/>
      <c r="BR105" s="290"/>
      <c r="BS105" s="292"/>
      <c r="BU105" s="292">
        <v>0</v>
      </c>
      <c r="BV105" s="291">
        <v>0</v>
      </c>
      <c r="BX105" s="291">
        <v>0</v>
      </c>
      <c r="CH105" s="291">
        <v>0</v>
      </c>
      <c r="CI105" s="117">
        <v>0</v>
      </c>
      <c r="CJ105" s="81">
        <v>0</v>
      </c>
      <c r="CK105" s="81">
        <v>0</v>
      </c>
      <c r="CL105" s="81">
        <v>0</v>
      </c>
      <c r="CM105" s="81">
        <v>0</v>
      </c>
      <c r="CN105" s="117">
        <v>0</v>
      </c>
      <c r="CR105" s="291"/>
      <c r="DB105" s="291"/>
    </row>
    <row r="106" spans="1:119" x14ac:dyDescent="0.25">
      <c r="A106" s="113" t="s">
        <v>167</v>
      </c>
      <c r="B106" s="291">
        <v>4</v>
      </c>
      <c r="C106" s="114" t="s">
        <v>227</v>
      </c>
      <c r="D106" s="114" t="s">
        <v>208</v>
      </c>
      <c r="E106" s="185">
        <f t="shared" si="1"/>
        <v>5</v>
      </c>
      <c r="F106" s="142">
        <v>2</v>
      </c>
      <c r="G106" s="142">
        <v>3</v>
      </c>
      <c r="H106" s="142">
        <v>2</v>
      </c>
      <c r="I106" s="142">
        <v>2</v>
      </c>
      <c r="J106" s="142">
        <v>2</v>
      </c>
      <c r="K106" s="142">
        <v>3</v>
      </c>
      <c r="L106" s="142">
        <v>3</v>
      </c>
      <c r="M106" s="142">
        <v>3</v>
      </c>
      <c r="N106" s="142">
        <v>3</v>
      </c>
      <c r="O106" s="142">
        <v>3</v>
      </c>
      <c r="P106" s="142">
        <v>1</v>
      </c>
      <c r="Q106" s="290">
        <v>9.9</v>
      </c>
      <c r="R106" s="290">
        <v>9.9</v>
      </c>
      <c r="S106" s="292">
        <v>9.9</v>
      </c>
      <c r="T106" s="290">
        <v>-1E-4</v>
      </c>
      <c r="U106" s="292">
        <v>14</v>
      </c>
      <c r="V106" s="290">
        <v>-1E-4</v>
      </c>
      <c r="W106" s="292">
        <v>9.33</v>
      </c>
      <c r="X106" s="290">
        <v>-1E-4</v>
      </c>
      <c r="Y106" s="292">
        <v>33.229999999999997</v>
      </c>
      <c r="Z106" s="291">
        <v>4</v>
      </c>
      <c r="AB106" s="142">
        <v>3</v>
      </c>
      <c r="AC106" s="142">
        <v>4</v>
      </c>
      <c r="AD106" s="142">
        <v>3</v>
      </c>
      <c r="AE106" s="142">
        <v>2</v>
      </c>
      <c r="AF106" s="142">
        <v>2</v>
      </c>
      <c r="AG106" s="142">
        <v>2</v>
      </c>
      <c r="AH106" s="142">
        <v>3</v>
      </c>
      <c r="AI106" s="142">
        <v>3</v>
      </c>
      <c r="AJ106" s="142">
        <v>3</v>
      </c>
      <c r="AK106" s="142">
        <v>3</v>
      </c>
      <c r="AL106" s="142">
        <v>0</v>
      </c>
      <c r="AM106" s="290">
        <v>9.5</v>
      </c>
      <c r="AN106" s="290">
        <v>9.5</v>
      </c>
      <c r="AO106" s="292">
        <v>9.5</v>
      </c>
      <c r="AP106" s="290">
        <v>-1E-4</v>
      </c>
      <c r="AQ106" s="292">
        <v>13.6</v>
      </c>
      <c r="AR106" s="290">
        <v>-1E-4</v>
      </c>
      <c r="AS106" s="292">
        <v>8.7100000000000009</v>
      </c>
      <c r="AT106" s="290">
        <v>-1E-4</v>
      </c>
      <c r="AU106" s="292">
        <v>31.81</v>
      </c>
      <c r="AW106" s="293">
        <v>65.040000000000006</v>
      </c>
      <c r="AX106" s="291">
        <v>4</v>
      </c>
      <c r="BK106" s="290"/>
      <c r="BL106" s="290"/>
      <c r="BM106" s="292"/>
      <c r="BN106" s="290"/>
      <c r="BO106" s="292"/>
      <c r="BP106" s="290"/>
      <c r="BQ106" s="292"/>
      <c r="BR106" s="290"/>
      <c r="BS106" s="292"/>
      <c r="BU106" s="292">
        <v>65.040000000000006</v>
      </c>
      <c r="BV106" s="291">
        <v>4</v>
      </c>
      <c r="BX106" s="291">
        <v>-1</v>
      </c>
      <c r="CH106" s="291">
        <v>-1</v>
      </c>
      <c r="CI106" s="117">
        <v>0</v>
      </c>
      <c r="CJ106" s="81">
        <v>-1</v>
      </c>
      <c r="CK106" s="81">
        <v>0</v>
      </c>
      <c r="CL106" s="81">
        <v>-1</v>
      </c>
      <c r="CM106" s="81">
        <v>0</v>
      </c>
      <c r="CN106" s="117">
        <v>0</v>
      </c>
      <c r="CR106" s="291"/>
      <c r="DB106" s="291"/>
      <c r="DH106" s="79" t="s">
        <v>208</v>
      </c>
      <c r="DJ106" s="79" t="s">
        <v>389</v>
      </c>
      <c r="DK106" s="79" t="s">
        <v>441</v>
      </c>
      <c r="DL106" s="83" t="s">
        <v>504</v>
      </c>
      <c r="DM106" s="84" t="s">
        <v>509</v>
      </c>
      <c r="DN106" s="84" t="s">
        <v>504</v>
      </c>
      <c r="DO106" s="83" t="s">
        <v>503</v>
      </c>
    </row>
    <row r="107" spans="1:119" x14ac:dyDescent="0.25">
      <c r="B107" s="291">
        <v>-1</v>
      </c>
      <c r="E107" s="185">
        <f t="shared" si="1"/>
        <v>0</v>
      </c>
      <c r="F107" s="142">
        <v>2</v>
      </c>
      <c r="G107" s="142">
        <v>4</v>
      </c>
      <c r="H107" s="142">
        <v>3</v>
      </c>
      <c r="I107" s="142">
        <v>3</v>
      </c>
      <c r="J107" s="142">
        <v>3</v>
      </c>
      <c r="K107" s="142">
        <v>3</v>
      </c>
      <c r="L107" s="142">
        <v>2</v>
      </c>
      <c r="M107" s="142">
        <v>4</v>
      </c>
      <c r="N107" s="142">
        <v>3</v>
      </c>
      <c r="O107" s="142">
        <v>3</v>
      </c>
      <c r="P107" s="142">
        <v>0</v>
      </c>
      <c r="Q107" s="290">
        <v>-1E-4</v>
      </c>
      <c r="R107" s="290">
        <v>-1E-4</v>
      </c>
      <c r="S107" s="292">
        <v>-1E-4</v>
      </c>
      <c r="T107" s="290">
        <v>-1E-4</v>
      </c>
      <c r="U107" s="292">
        <v>-1E-4</v>
      </c>
      <c r="V107" s="290">
        <v>-1E-4</v>
      </c>
      <c r="W107" s="292">
        <v>-1E-4</v>
      </c>
      <c r="X107" s="290">
        <v>-1E-4</v>
      </c>
      <c r="Y107" s="292">
        <v>-1E-4</v>
      </c>
      <c r="Z107" s="291">
        <v>-1E-4</v>
      </c>
      <c r="AB107" s="142">
        <v>4</v>
      </c>
      <c r="AC107" s="142">
        <v>4</v>
      </c>
      <c r="AD107" s="142">
        <v>3</v>
      </c>
      <c r="AE107" s="142">
        <v>2</v>
      </c>
      <c r="AF107" s="142">
        <v>2</v>
      </c>
      <c r="AG107" s="142">
        <v>3</v>
      </c>
      <c r="AH107" s="142">
        <v>2</v>
      </c>
      <c r="AI107" s="142">
        <v>4</v>
      </c>
      <c r="AJ107" s="142">
        <v>4</v>
      </c>
      <c r="AK107" s="142">
        <v>4</v>
      </c>
      <c r="AL107" s="142">
        <v>0</v>
      </c>
      <c r="AM107" s="290">
        <v>-1E-4</v>
      </c>
      <c r="AN107" s="290">
        <v>-1E-4</v>
      </c>
      <c r="AO107" s="292">
        <v>-1E-4</v>
      </c>
      <c r="AP107" s="290">
        <v>-1E-4</v>
      </c>
      <c r="AQ107" s="292">
        <v>-1E-4</v>
      </c>
      <c r="AR107" s="290">
        <v>-1E-4</v>
      </c>
      <c r="AS107" s="292">
        <v>-1E-4</v>
      </c>
      <c r="AT107" s="290">
        <v>-1E-4</v>
      </c>
      <c r="AU107" s="292">
        <v>-1E-4</v>
      </c>
      <c r="AW107" s="293">
        <v>-1</v>
      </c>
      <c r="AX107" s="291">
        <v>-1</v>
      </c>
      <c r="BK107" s="290"/>
      <c r="BL107" s="290"/>
      <c r="BM107" s="292"/>
      <c r="BN107" s="290"/>
      <c r="BO107" s="292"/>
      <c r="BP107" s="290"/>
      <c r="BQ107" s="292"/>
      <c r="BR107" s="290"/>
      <c r="BS107" s="292"/>
      <c r="BU107" s="292">
        <v>-1</v>
      </c>
      <c r="BV107" s="291">
        <v>-1</v>
      </c>
      <c r="BX107" s="291">
        <v>-1</v>
      </c>
      <c r="CH107" s="291">
        <v>-1</v>
      </c>
      <c r="CI107" s="117">
        <v>0</v>
      </c>
      <c r="CJ107" s="81">
        <v>-1</v>
      </c>
      <c r="CK107" s="81">
        <v>0</v>
      </c>
      <c r="CL107" s="81">
        <v>-1</v>
      </c>
      <c r="CM107" s="81">
        <v>0</v>
      </c>
      <c r="CN107" s="117">
        <v>0</v>
      </c>
      <c r="CR107" s="291"/>
      <c r="DB107" s="291"/>
    </row>
    <row r="108" spans="1:119" x14ac:dyDescent="0.25">
      <c r="B108" s="291">
        <v>-1</v>
      </c>
      <c r="E108" s="185">
        <f t="shared" si="1"/>
        <v>0</v>
      </c>
      <c r="F108" s="142">
        <v>1</v>
      </c>
      <c r="G108" s="142">
        <v>4</v>
      </c>
      <c r="H108" s="142">
        <v>2</v>
      </c>
      <c r="I108" s="142">
        <v>2</v>
      </c>
      <c r="J108" s="142">
        <v>2</v>
      </c>
      <c r="K108" s="142">
        <v>4</v>
      </c>
      <c r="L108" s="142">
        <v>3</v>
      </c>
      <c r="M108" s="142">
        <v>4</v>
      </c>
      <c r="N108" s="142">
        <v>4</v>
      </c>
      <c r="O108" s="142">
        <v>4</v>
      </c>
      <c r="P108" s="142">
        <v>0</v>
      </c>
      <c r="Q108" s="290">
        <v>-1E-4</v>
      </c>
      <c r="R108" s="290">
        <v>-1E-4</v>
      </c>
      <c r="S108" s="292">
        <v>-1E-4</v>
      </c>
      <c r="T108" s="290">
        <v>-1E-4</v>
      </c>
      <c r="U108" s="292">
        <v>-1E-4</v>
      </c>
      <c r="V108" s="290">
        <v>-1E-4</v>
      </c>
      <c r="W108" s="292">
        <v>-1E-4</v>
      </c>
      <c r="X108" s="290">
        <v>-1E-4</v>
      </c>
      <c r="Y108" s="292">
        <v>-1E-4</v>
      </c>
      <c r="Z108" s="291">
        <v>-1E-4</v>
      </c>
      <c r="AB108" s="142">
        <v>4</v>
      </c>
      <c r="AC108" s="142">
        <v>4</v>
      </c>
      <c r="AD108" s="142">
        <v>3</v>
      </c>
      <c r="AE108" s="142">
        <v>3</v>
      </c>
      <c r="AF108" s="142">
        <v>2</v>
      </c>
      <c r="AG108" s="142">
        <v>3</v>
      </c>
      <c r="AH108" s="142">
        <v>3</v>
      </c>
      <c r="AI108" s="142">
        <v>4</v>
      </c>
      <c r="AJ108" s="142">
        <v>4</v>
      </c>
      <c r="AK108" s="142">
        <v>4</v>
      </c>
      <c r="AL108" s="142">
        <v>0</v>
      </c>
      <c r="AM108" s="290">
        <v>-1E-4</v>
      </c>
      <c r="AN108" s="290">
        <v>-1E-4</v>
      </c>
      <c r="AO108" s="292">
        <v>-1E-4</v>
      </c>
      <c r="AP108" s="290">
        <v>-1E-4</v>
      </c>
      <c r="AQ108" s="292">
        <v>-1E-4</v>
      </c>
      <c r="AR108" s="290">
        <v>-1E-4</v>
      </c>
      <c r="AS108" s="292">
        <v>-1E-4</v>
      </c>
      <c r="AT108" s="290">
        <v>-1E-4</v>
      </c>
      <c r="AU108" s="292">
        <v>-1E-4</v>
      </c>
      <c r="AW108" s="293">
        <v>-1</v>
      </c>
      <c r="AX108" s="291">
        <v>-1</v>
      </c>
      <c r="BK108" s="290"/>
      <c r="BL108" s="290"/>
      <c r="BM108" s="292"/>
      <c r="BN108" s="290"/>
      <c r="BO108" s="292"/>
      <c r="BP108" s="290"/>
      <c r="BQ108" s="292"/>
      <c r="BR108" s="290"/>
      <c r="BS108" s="292"/>
      <c r="BU108" s="292">
        <v>-1</v>
      </c>
      <c r="BV108" s="291">
        <v>-1</v>
      </c>
      <c r="BX108" s="291">
        <v>-1</v>
      </c>
      <c r="CH108" s="291">
        <v>-1</v>
      </c>
      <c r="CI108" s="117">
        <v>0</v>
      </c>
      <c r="CJ108" s="81">
        <v>-1</v>
      </c>
      <c r="CK108" s="81">
        <v>0</v>
      </c>
      <c r="CL108" s="81">
        <v>-1</v>
      </c>
      <c r="CM108" s="81">
        <v>0</v>
      </c>
      <c r="CN108" s="117">
        <v>0</v>
      </c>
      <c r="CR108" s="291"/>
      <c r="DB108" s="291"/>
    </row>
    <row r="109" spans="1:119" x14ac:dyDescent="0.25">
      <c r="B109" s="291">
        <v>-1</v>
      </c>
      <c r="E109" s="185">
        <f t="shared" si="1"/>
        <v>0</v>
      </c>
      <c r="F109" s="142">
        <v>2</v>
      </c>
      <c r="G109" s="142">
        <v>3</v>
      </c>
      <c r="H109" s="142">
        <v>3</v>
      </c>
      <c r="I109" s="142">
        <v>3</v>
      </c>
      <c r="J109" s="142">
        <v>3</v>
      </c>
      <c r="K109" s="142">
        <v>3</v>
      </c>
      <c r="L109" s="142">
        <v>4</v>
      </c>
      <c r="M109" s="142">
        <v>4</v>
      </c>
      <c r="N109" s="142">
        <v>4</v>
      </c>
      <c r="O109" s="142">
        <v>3</v>
      </c>
      <c r="P109" s="142">
        <v>0</v>
      </c>
      <c r="Q109" s="290">
        <v>-1E-4</v>
      </c>
      <c r="R109" s="290">
        <v>-1E-4</v>
      </c>
      <c r="S109" s="292">
        <v>-1E-4</v>
      </c>
      <c r="T109" s="290">
        <v>-1E-4</v>
      </c>
      <c r="U109" s="292">
        <v>-1E-4</v>
      </c>
      <c r="V109" s="290">
        <v>-1E-4</v>
      </c>
      <c r="W109" s="292">
        <v>-1E-4</v>
      </c>
      <c r="X109" s="290">
        <v>-1E-4</v>
      </c>
      <c r="Y109" s="292">
        <v>-1E-4</v>
      </c>
      <c r="Z109" s="291">
        <v>-1E-4</v>
      </c>
      <c r="AB109" s="142">
        <v>2</v>
      </c>
      <c r="AC109" s="142">
        <v>4</v>
      </c>
      <c r="AD109" s="142">
        <v>3</v>
      </c>
      <c r="AE109" s="142">
        <v>3</v>
      </c>
      <c r="AF109" s="142">
        <v>3</v>
      </c>
      <c r="AG109" s="142">
        <v>3</v>
      </c>
      <c r="AH109" s="142">
        <v>4</v>
      </c>
      <c r="AI109" s="142">
        <v>3</v>
      </c>
      <c r="AJ109" s="142">
        <v>4</v>
      </c>
      <c r="AK109" s="142">
        <v>3</v>
      </c>
      <c r="AL109" s="142">
        <v>0</v>
      </c>
      <c r="AM109" s="290">
        <v>-1E-4</v>
      </c>
      <c r="AN109" s="290">
        <v>-1E-4</v>
      </c>
      <c r="AO109" s="292">
        <v>-1E-4</v>
      </c>
      <c r="AP109" s="290">
        <v>-1E-4</v>
      </c>
      <c r="AQ109" s="292">
        <v>-1E-4</v>
      </c>
      <c r="AR109" s="290">
        <v>-1E-4</v>
      </c>
      <c r="AS109" s="292">
        <v>-1E-4</v>
      </c>
      <c r="AT109" s="290">
        <v>-1E-4</v>
      </c>
      <c r="AU109" s="292">
        <v>-1E-4</v>
      </c>
      <c r="AW109" s="293">
        <v>-1</v>
      </c>
      <c r="AX109" s="291">
        <v>-1</v>
      </c>
      <c r="BK109" s="290"/>
      <c r="BL109" s="290"/>
      <c r="BM109" s="292"/>
      <c r="BN109" s="290"/>
      <c r="BO109" s="292"/>
      <c r="BP109" s="290"/>
      <c r="BQ109" s="292"/>
      <c r="BR109" s="290"/>
      <c r="BS109" s="292"/>
      <c r="BU109" s="292">
        <v>-1</v>
      </c>
      <c r="BV109" s="291">
        <v>-1</v>
      </c>
      <c r="BX109" s="291">
        <v>-1</v>
      </c>
      <c r="CH109" s="291">
        <v>-1</v>
      </c>
      <c r="CI109" s="117">
        <v>0</v>
      </c>
      <c r="CJ109" s="81">
        <v>-1</v>
      </c>
      <c r="CK109" s="81">
        <v>0</v>
      </c>
      <c r="CL109" s="81">
        <v>-1</v>
      </c>
      <c r="CM109" s="81">
        <v>0</v>
      </c>
      <c r="CN109" s="117">
        <v>0</v>
      </c>
      <c r="CR109" s="291"/>
      <c r="DB109" s="291"/>
    </row>
    <row r="110" spans="1:119" x14ac:dyDescent="0.25">
      <c r="B110" s="291">
        <v>0</v>
      </c>
      <c r="E110" s="185">
        <f t="shared" si="1"/>
        <v>0</v>
      </c>
      <c r="F110" s="142">
        <v>0</v>
      </c>
      <c r="G110" s="142">
        <v>0</v>
      </c>
      <c r="H110" s="142">
        <v>0</v>
      </c>
      <c r="I110" s="142">
        <v>0</v>
      </c>
      <c r="J110" s="142">
        <v>0</v>
      </c>
      <c r="K110" s="142">
        <v>0</v>
      </c>
      <c r="L110" s="142">
        <v>0</v>
      </c>
      <c r="M110" s="142">
        <v>0</v>
      </c>
      <c r="N110" s="142">
        <v>0</v>
      </c>
      <c r="O110" s="142">
        <v>0</v>
      </c>
      <c r="P110" s="142">
        <v>0</v>
      </c>
      <c r="Q110" s="290">
        <v>0</v>
      </c>
      <c r="R110" s="290">
        <v>0</v>
      </c>
      <c r="S110" s="292">
        <v>0</v>
      </c>
      <c r="T110" s="290">
        <v>0</v>
      </c>
      <c r="U110" s="292">
        <v>0</v>
      </c>
      <c r="V110" s="290">
        <v>0</v>
      </c>
      <c r="W110" s="292">
        <v>0</v>
      </c>
      <c r="X110" s="290">
        <v>0</v>
      </c>
      <c r="Y110" s="292">
        <v>0</v>
      </c>
      <c r="Z110" s="291">
        <v>0</v>
      </c>
      <c r="AB110" s="142">
        <v>0</v>
      </c>
      <c r="AC110" s="142">
        <v>0</v>
      </c>
      <c r="AD110" s="142">
        <v>0</v>
      </c>
      <c r="AE110" s="142">
        <v>0</v>
      </c>
      <c r="AF110" s="142">
        <v>0</v>
      </c>
      <c r="AG110" s="142">
        <v>0</v>
      </c>
      <c r="AH110" s="142">
        <v>0</v>
      </c>
      <c r="AI110" s="142">
        <v>0</v>
      </c>
      <c r="AJ110" s="142">
        <v>0</v>
      </c>
      <c r="AK110" s="142">
        <v>0</v>
      </c>
      <c r="AL110" s="142">
        <v>0</v>
      </c>
      <c r="AM110" s="290">
        <v>0</v>
      </c>
      <c r="AN110" s="290">
        <v>0</v>
      </c>
      <c r="AO110" s="292">
        <v>0</v>
      </c>
      <c r="AP110" s="290">
        <v>0</v>
      </c>
      <c r="AQ110" s="292">
        <v>0</v>
      </c>
      <c r="AR110" s="290">
        <v>0</v>
      </c>
      <c r="AS110" s="292">
        <v>0</v>
      </c>
      <c r="AT110" s="290">
        <v>0</v>
      </c>
      <c r="AU110" s="292">
        <v>0</v>
      </c>
      <c r="AW110" s="293">
        <v>0</v>
      </c>
      <c r="AX110" s="291">
        <v>0</v>
      </c>
      <c r="BK110" s="290"/>
      <c r="BL110" s="290"/>
      <c r="BM110" s="292"/>
      <c r="BN110" s="290"/>
      <c r="BO110" s="292"/>
      <c r="BP110" s="290"/>
      <c r="BQ110" s="292"/>
      <c r="BR110" s="290"/>
      <c r="BS110" s="292"/>
      <c r="BU110" s="292">
        <v>0</v>
      </c>
      <c r="BV110" s="291">
        <v>0</v>
      </c>
      <c r="BX110" s="291">
        <v>0</v>
      </c>
      <c r="CH110" s="291">
        <v>0</v>
      </c>
      <c r="CI110" s="117">
        <v>0</v>
      </c>
      <c r="CJ110" s="81">
        <v>0</v>
      </c>
      <c r="CK110" s="81">
        <v>0</v>
      </c>
      <c r="CL110" s="81">
        <v>0</v>
      </c>
      <c r="CM110" s="81">
        <v>0</v>
      </c>
      <c r="CN110" s="117">
        <v>0</v>
      </c>
      <c r="CR110" s="291"/>
      <c r="DB110" s="291"/>
    </row>
    <row r="111" spans="1:119" x14ac:dyDescent="0.25">
      <c r="A111" s="113" t="s">
        <v>167</v>
      </c>
      <c r="B111" s="291">
        <v>5</v>
      </c>
      <c r="C111" s="114" t="s">
        <v>228</v>
      </c>
      <c r="D111" s="114" t="s">
        <v>217</v>
      </c>
      <c r="E111" s="185">
        <f t="shared" si="1"/>
        <v>4</v>
      </c>
      <c r="F111" s="142">
        <v>3</v>
      </c>
      <c r="G111" s="142">
        <v>3</v>
      </c>
      <c r="H111" s="142">
        <v>2</v>
      </c>
      <c r="I111" s="142">
        <v>2</v>
      </c>
      <c r="J111" s="142">
        <v>3</v>
      </c>
      <c r="K111" s="142">
        <v>3</v>
      </c>
      <c r="L111" s="142">
        <v>3</v>
      </c>
      <c r="M111" s="142">
        <v>4</v>
      </c>
      <c r="N111" s="142">
        <v>3</v>
      </c>
      <c r="O111" s="142">
        <v>3</v>
      </c>
      <c r="P111" s="142">
        <v>1</v>
      </c>
      <c r="Q111" s="290">
        <v>9.4</v>
      </c>
      <c r="R111" s="290">
        <v>9.4</v>
      </c>
      <c r="S111" s="292">
        <v>9.4</v>
      </c>
      <c r="T111" s="290">
        <v>-1E-4</v>
      </c>
      <c r="U111" s="292">
        <v>13.6</v>
      </c>
      <c r="V111" s="290">
        <v>-1E-4</v>
      </c>
      <c r="W111" s="292">
        <v>8.57</v>
      </c>
      <c r="X111" s="290">
        <v>-1E-4</v>
      </c>
      <c r="Y111" s="292">
        <v>31.57</v>
      </c>
      <c r="Z111" s="291">
        <v>5</v>
      </c>
      <c r="AB111" s="142">
        <v>2</v>
      </c>
      <c r="AC111" s="142">
        <v>3</v>
      </c>
      <c r="AD111" s="142">
        <v>2</v>
      </c>
      <c r="AE111" s="142">
        <v>2</v>
      </c>
      <c r="AF111" s="142">
        <v>3</v>
      </c>
      <c r="AG111" s="142">
        <v>3</v>
      </c>
      <c r="AH111" s="142">
        <v>3</v>
      </c>
      <c r="AI111" s="142">
        <v>3</v>
      </c>
      <c r="AJ111" s="142">
        <v>3</v>
      </c>
      <c r="AK111" s="142">
        <v>3</v>
      </c>
      <c r="AL111" s="142">
        <v>2</v>
      </c>
      <c r="AM111" s="290">
        <v>9.5</v>
      </c>
      <c r="AN111" s="290">
        <v>9.5</v>
      </c>
      <c r="AO111" s="292">
        <v>9.5</v>
      </c>
      <c r="AP111" s="290">
        <v>-1E-4</v>
      </c>
      <c r="AQ111" s="292">
        <v>13.2</v>
      </c>
      <c r="AR111" s="290">
        <v>-1E-4</v>
      </c>
      <c r="AS111" s="292">
        <v>7.94</v>
      </c>
      <c r="AT111" s="290">
        <v>-1E-4</v>
      </c>
      <c r="AU111" s="292">
        <v>30.64</v>
      </c>
      <c r="AW111" s="293">
        <v>62.21</v>
      </c>
      <c r="AX111" s="291">
        <v>5</v>
      </c>
      <c r="BK111" s="290"/>
      <c r="BL111" s="290"/>
      <c r="BM111" s="292"/>
      <c r="BN111" s="290"/>
      <c r="BO111" s="292"/>
      <c r="BP111" s="290"/>
      <c r="BQ111" s="292"/>
      <c r="BR111" s="290"/>
      <c r="BS111" s="292"/>
      <c r="BU111" s="292">
        <v>62.21</v>
      </c>
      <c r="BV111" s="291">
        <v>5</v>
      </c>
      <c r="BX111" s="291">
        <v>-1</v>
      </c>
      <c r="CH111" s="291">
        <v>-1</v>
      </c>
      <c r="CI111" s="117">
        <v>0</v>
      </c>
      <c r="CJ111" s="81">
        <v>-1</v>
      </c>
      <c r="CK111" s="81">
        <v>0</v>
      </c>
      <c r="CL111" s="81">
        <v>-1</v>
      </c>
      <c r="CM111" s="81">
        <v>0</v>
      </c>
      <c r="CN111" s="117">
        <v>0</v>
      </c>
      <c r="CR111" s="291"/>
      <c r="DB111" s="291"/>
      <c r="DH111" s="79" t="s">
        <v>364</v>
      </c>
      <c r="DJ111" s="79" t="s">
        <v>389</v>
      </c>
      <c r="DK111" s="79" t="s">
        <v>441</v>
      </c>
      <c r="DL111" s="83" t="s">
        <v>504</v>
      </c>
      <c r="DM111" s="84" t="s">
        <v>509</v>
      </c>
      <c r="DN111" s="84" t="s">
        <v>503</v>
      </c>
      <c r="DO111" s="83" t="s">
        <v>503</v>
      </c>
    </row>
    <row r="112" spans="1:119" x14ac:dyDescent="0.25">
      <c r="B112" s="291">
        <v>-1</v>
      </c>
      <c r="E112" s="185">
        <f t="shared" si="1"/>
        <v>0</v>
      </c>
      <c r="F112" s="142">
        <v>3</v>
      </c>
      <c r="G112" s="142">
        <v>3</v>
      </c>
      <c r="H112" s="142">
        <v>2</v>
      </c>
      <c r="I112" s="142">
        <v>2</v>
      </c>
      <c r="J112" s="142">
        <v>3</v>
      </c>
      <c r="K112" s="142">
        <v>3</v>
      </c>
      <c r="L112" s="142">
        <v>2</v>
      </c>
      <c r="M112" s="142">
        <v>3</v>
      </c>
      <c r="N112" s="142">
        <v>3</v>
      </c>
      <c r="O112" s="142">
        <v>3</v>
      </c>
      <c r="P112" s="142">
        <v>0</v>
      </c>
      <c r="Q112" s="290">
        <v>-1E-4</v>
      </c>
      <c r="R112" s="290">
        <v>-1E-4</v>
      </c>
      <c r="S112" s="292">
        <v>-1E-4</v>
      </c>
      <c r="T112" s="290">
        <v>-1E-4</v>
      </c>
      <c r="U112" s="292">
        <v>-1E-4</v>
      </c>
      <c r="V112" s="290">
        <v>-1E-4</v>
      </c>
      <c r="W112" s="292">
        <v>-1E-4</v>
      </c>
      <c r="X112" s="290">
        <v>-1E-4</v>
      </c>
      <c r="Y112" s="292">
        <v>-1E-4</v>
      </c>
      <c r="Z112" s="291">
        <v>-1E-4</v>
      </c>
      <c r="AB112" s="142">
        <v>4</v>
      </c>
      <c r="AC112" s="142">
        <v>4</v>
      </c>
      <c r="AD112" s="142">
        <v>3</v>
      </c>
      <c r="AE112" s="142">
        <v>3</v>
      </c>
      <c r="AF112" s="142">
        <v>3</v>
      </c>
      <c r="AG112" s="142">
        <v>3</v>
      </c>
      <c r="AH112" s="142">
        <v>4</v>
      </c>
      <c r="AI112" s="142">
        <v>4</v>
      </c>
      <c r="AJ112" s="142">
        <v>3</v>
      </c>
      <c r="AK112" s="142">
        <v>3</v>
      </c>
      <c r="AL112" s="142">
        <v>1</v>
      </c>
      <c r="AM112" s="290">
        <v>-1E-4</v>
      </c>
      <c r="AN112" s="290">
        <v>-1E-4</v>
      </c>
      <c r="AO112" s="292">
        <v>-1E-4</v>
      </c>
      <c r="AP112" s="290">
        <v>-1E-4</v>
      </c>
      <c r="AQ112" s="292">
        <v>-1E-4</v>
      </c>
      <c r="AR112" s="290">
        <v>-1E-4</v>
      </c>
      <c r="AS112" s="292">
        <v>-1E-4</v>
      </c>
      <c r="AT112" s="290">
        <v>-1E-4</v>
      </c>
      <c r="AU112" s="292">
        <v>-1E-4</v>
      </c>
      <c r="AW112" s="293">
        <v>-1</v>
      </c>
      <c r="AX112" s="291">
        <v>-1</v>
      </c>
      <c r="BK112" s="290"/>
      <c r="BL112" s="290"/>
      <c r="BM112" s="292"/>
      <c r="BN112" s="290"/>
      <c r="BO112" s="292"/>
      <c r="BP112" s="290"/>
      <c r="BQ112" s="292"/>
      <c r="BR112" s="290"/>
      <c r="BS112" s="292"/>
      <c r="BU112" s="292">
        <v>-1</v>
      </c>
      <c r="BV112" s="291">
        <v>-1</v>
      </c>
      <c r="BX112" s="291">
        <v>-1</v>
      </c>
      <c r="CH112" s="291">
        <v>-1</v>
      </c>
      <c r="CI112" s="117">
        <v>0</v>
      </c>
      <c r="CJ112" s="81">
        <v>-1</v>
      </c>
      <c r="CK112" s="81">
        <v>0</v>
      </c>
      <c r="CL112" s="81">
        <v>-1</v>
      </c>
      <c r="CM112" s="81">
        <v>0</v>
      </c>
      <c r="CN112" s="117">
        <v>0</v>
      </c>
      <c r="CR112" s="291"/>
      <c r="DB112" s="291"/>
    </row>
    <row r="113" spans="1:121" x14ac:dyDescent="0.25">
      <c r="B113" s="291">
        <v>-1</v>
      </c>
      <c r="E113" s="185">
        <f t="shared" si="1"/>
        <v>0</v>
      </c>
      <c r="F113" s="142">
        <v>4</v>
      </c>
      <c r="G113" s="142">
        <v>4</v>
      </c>
      <c r="H113" s="142">
        <v>3</v>
      </c>
      <c r="I113" s="142">
        <v>3</v>
      </c>
      <c r="J113" s="142">
        <v>4</v>
      </c>
      <c r="K113" s="142">
        <v>3</v>
      </c>
      <c r="L113" s="142">
        <v>3</v>
      </c>
      <c r="M113" s="142">
        <v>4</v>
      </c>
      <c r="N113" s="142">
        <v>3</v>
      </c>
      <c r="O113" s="142">
        <v>3</v>
      </c>
      <c r="P113" s="142">
        <v>1</v>
      </c>
      <c r="Q113" s="290">
        <v>-1E-4</v>
      </c>
      <c r="R113" s="290">
        <v>-1E-4</v>
      </c>
      <c r="S113" s="292">
        <v>-1E-4</v>
      </c>
      <c r="T113" s="290">
        <v>-1E-4</v>
      </c>
      <c r="U113" s="292">
        <v>-1E-4</v>
      </c>
      <c r="V113" s="290">
        <v>-1E-4</v>
      </c>
      <c r="W113" s="292">
        <v>-1E-4</v>
      </c>
      <c r="X113" s="290">
        <v>-1E-4</v>
      </c>
      <c r="Y113" s="292">
        <v>-1E-4</v>
      </c>
      <c r="Z113" s="291">
        <v>-1E-4</v>
      </c>
      <c r="AB113" s="142">
        <v>3</v>
      </c>
      <c r="AC113" s="142">
        <v>4</v>
      </c>
      <c r="AD113" s="142">
        <v>3</v>
      </c>
      <c r="AE113" s="142">
        <v>2</v>
      </c>
      <c r="AF113" s="142">
        <v>3</v>
      </c>
      <c r="AG113" s="142">
        <v>3</v>
      </c>
      <c r="AH113" s="142">
        <v>4</v>
      </c>
      <c r="AI113" s="142">
        <v>4</v>
      </c>
      <c r="AJ113" s="142">
        <v>4</v>
      </c>
      <c r="AK113" s="142">
        <v>4</v>
      </c>
      <c r="AL113" s="142">
        <v>1</v>
      </c>
      <c r="AM113" s="290">
        <v>-1E-4</v>
      </c>
      <c r="AN113" s="290">
        <v>-1E-4</v>
      </c>
      <c r="AO113" s="292">
        <v>-1E-4</v>
      </c>
      <c r="AP113" s="290">
        <v>-1E-4</v>
      </c>
      <c r="AQ113" s="292">
        <v>-1E-4</v>
      </c>
      <c r="AR113" s="290">
        <v>-1E-4</v>
      </c>
      <c r="AS113" s="292">
        <v>-1E-4</v>
      </c>
      <c r="AT113" s="290">
        <v>-1E-4</v>
      </c>
      <c r="AU113" s="292">
        <v>-1E-4</v>
      </c>
      <c r="AW113" s="293">
        <v>-1</v>
      </c>
      <c r="AX113" s="291">
        <v>-1</v>
      </c>
      <c r="BK113" s="290"/>
      <c r="BL113" s="290"/>
      <c r="BM113" s="292"/>
      <c r="BN113" s="290"/>
      <c r="BO113" s="292"/>
      <c r="BP113" s="290"/>
      <c r="BQ113" s="292"/>
      <c r="BR113" s="290"/>
      <c r="BS113" s="292"/>
      <c r="BU113" s="292">
        <v>-1</v>
      </c>
      <c r="BV113" s="291">
        <v>-1</v>
      </c>
      <c r="BX113" s="291">
        <v>-1</v>
      </c>
      <c r="CH113" s="291">
        <v>-1</v>
      </c>
      <c r="CI113" s="117">
        <v>0</v>
      </c>
      <c r="CJ113" s="81">
        <v>-1</v>
      </c>
      <c r="CK113" s="81">
        <v>0</v>
      </c>
      <c r="CL113" s="81">
        <v>-1</v>
      </c>
      <c r="CM113" s="81">
        <v>0</v>
      </c>
      <c r="CN113" s="117">
        <v>0</v>
      </c>
      <c r="CR113" s="291"/>
      <c r="DB113" s="291"/>
    </row>
    <row r="114" spans="1:121" x14ac:dyDescent="0.25">
      <c r="B114" s="291">
        <v>-1</v>
      </c>
      <c r="E114" s="185">
        <f t="shared" si="1"/>
        <v>0</v>
      </c>
      <c r="F114" s="142">
        <v>3</v>
      </c>
      <c r="G114" s="142">
        <v>3</v>
      </c>
      <c r="H114" s="142">
        <v>3</v>
      </c>
      <c r="I114" s="142">
        <v>3</v>
      </c>
      <c r="J114" s="142">
        <v>4</v>
      </c>
      <c r="K114" s="142">
        <v>3</v>
      </c>
      <c r="L114" s="142">
        <v>4</v>
      </c>
      <c r="M114" s="142">
        <v>4</v>
      </c>
      <c r="N114" s="142">
        <v>4</v>
      </c>
      <c r="O114" s="142">
        <v>3</v>
      </c>
      <c r="P114" s="142">
        <v>0</v>
      </c>
      <c r="Q114" s="290">
        <v>-1E-4</v>
      </c>
      <c r="R114" s="290">
        <v>-1E-4</v>
      </c>
      <c r="S114" s="292">
        <v>-1E-4</v>
      </c>
      <c r="T114" s="290">
        <v>-1E-4</v>
      </c>
      <c r="U114" s="292">
        <v>-1E-4</v>
      </c>
      <c r="V114" s="290">
        <v>-1E-4</v>
      </c>
      <c r="W114" s="292">
        <v>-1E-4</v>
      </c>
      <c r="X114" s="290">
        <v>-1E-4</v>
      </c>
      <c r="Y114" s="292">
        <v>-1E-4</v>
      </c>
      <c r="Z114" s="291">
        <v>-1E-4</v>
      </c>
      <c r="AB114" s="142">
        <v>3</v>
      </c>
      <c r="AC114" s="142">
        <v>3</v>
      </c>
      <c r="AD114" s="142">
        <v>3</v>
      </c>
      <c r="AE114" s="142">
        <v>3</v>
      </c>
      <c r="AF114" s="142">
        <v>3</v>
      </c>
      <c r="AG114" s="142">
        <v>2</v>
      </c>
      <c r="AH114" s="142">
        <v>3</v>
      </c>
      <c r="AI114" s="142">
        <v>4</v>
      </c>
      <c r="AJ114" s="142">
        <v>3</v>
      </c>
      <c r="AK114" s="142">
        <v>4</v>
      </c>
      <c r="AL114" s="142">
        <v>2</v>
      </c>
      <c r="AM114" s="290">
        <v>-1E-4</v>
      </c>
      <c r="AN114" s="290">
        <v>-1E-4</v>
      </c>
      <c r="AO114" s="292">
        <v>-1E-4</v>
      </c>
      <c r="AP114" s="290">
        <v>-1E-4</v>
      </c>
      <c r="AQ114" s="292">
        <v>-1E-4</v>
      </c>
      <c r="AR114" s="290">
        <v>-1E-4</v>
      </c>
      <c r="AS114" s="292">
        <v>-1E-4</v>
      </c>
      <c r="AT114" s="290">
        <v>-1E-4</v>
      </c>
      <c r="AU114" s="292">
        <v>-1E-4</v>
      </c>
      <c r="AW114" s="293">
        <v>-1</v>
      </c>
      <c r="AX114" s="291">
        <v>-1</v>
      </c>
      <c r="BK114" s="290"/>
      <c r="BL114" s="290"/>
      <c r="BM114" s="292"/>
      <c r="BN114" s="290"/>
      <c r="BO114" s="292"/>
      <c r="BP114" s="290"/>
      <c r="BQ114" s="292"/>
      <c r="BR114" s="290"/>
      <c r="BS114" s="292"/>
      <c r="BU114" s="292">
        <v>-1</v>
      </c>
      <c r="BV114" s="291">
        <v>-1</v>
      </c>
      <c r="BX114" s="291">
        <v>-1</v>
      </c>
      <c r="CH114" s="291">
        <v>-1</v>
      </c>
      <c r="CI114" s="117">
        <v>0</v>
      </c>
      <c r="CJ114" s="81">
        <v>-1</v>
      </c>
      <c r="CK114" s="81">
        <v>0</v>
      </c>
      <c r="CL114" s="81">
        <v>-1</v>
      </c>
      <c r="CM114" s="81">
        <v>0</v>
      </c>
      <c r="CN114" s="117">
        <v>0</v>
      </c>
      <c r="CR114" s="291"/>
      <c r="DB114" s="291"/>
    </row>
    <row r="115" spans="1:121" x14ac:dyDescent="0.25">
      <c r="B115" s="291">
        <v>0</v>
      </c>
      <c r="E115" s="185">
        <f t="shared" si="1"/>
        <v>0</v>
      </c>
      <c r="F115" s="142">
        <v>0</v>
      </c>
      <c r="G115" s="142">
        <v>0</v>
      </c>
      <c r="H115" s="142">
        <v>0</v>
      </c>
      <c r="I115" s="142">
        <v>0</v>
      </c>
      <c r="J115" s="142">
        <v>0</v>
      </c>
      <c r="K115" s="142">
        <v>0</v>
      </c>
      <c r="L115" s="142">
        <v>0</v>
      </c>
      <c r="M115" s="142">
        <v>0</v>
      </c>
      <c r="N115" s="142">
        <v>0</v>
      </c>
      <c r="O115" s="142">
        <v>0</v>
      </c>
      <c r="P115" s="142">
        <v>0</v>
      </c>
      <c r="Q115" s="290">
        <v>0</v>
      </c>
      <c r="R115" s="290">
        <v>0</v>
      </c>
      <c r="S115" s="292">
        <v>0</v>
      </c>
      <c r="T115" s="290">
        <v>0</v>
      </c>
      <c r="U115" s="292">
        <v>0</v>
      </c>
      <c r="V115" s="290">
        <v>0</v>
      </c>
      <c r="W115" s="292">
        <v>0</v>
      </c>
      <c r="X115" s="290">
        <v>0</v>
      </c>
      <c r="Y115" s="292">
        <v>0</v>
      </c>
      <c r="Z115" s="291">
        <v>0</v>
      </c>
      <c r="AB115" s="142">
        <v>0</v>
      </c>
      <c r="AC115" s="142">
        <v>0</v>
      </c>
      <c r="AD115" s="142">
        <v>0</v>
      </c>
      <c r="AE115" s="142">
        <v>0</v>
      </c>
      <c r="AF115" s="142">
        <v>0</v>
      </c>
      <c r="AG115" s="142">
        <v>0</v>
      </c>
      <c r="AH115" s="142">
        <v>0</v>
      </c>
      <c r="AI115" s="142">
        <v>0</v>
      </c>
      <c r="AJ115" s="142">
        <v>0</v>
      </c>
      <c r="AK115" s="142">
        <v>0</v>
      </c>
      <c r="AL115" s="142">
        <v>0</v>
      </c>
      <c r="AM115" s="290">
        <v>0</v>
      </c>
      <c r="AN115" s="290">
        <v>0</v>
      </c>
      <c r="AO115" s="292">
        <v>0</v>
      </c>
      <c r="AP115" s="290">
        <v>0</v>
      </c>
      <c r="AQ115" s="292">
        <v>0</v>
      </c>
      <c r="AR115" s="290">
        <v>0</v>
      </c>
      <c r="AS115" s="292">
        <v>0</v>
      </c>
      <c r="AT115" s="290">
        <v>0</v>
      </c>
      <c r="AU115" s="292">
        <v>0</v>
      </c>
      <c r="AW115" s="293">
        <v>0</v>
      </c>
      <c r="AX115" s="291">
        <v>0</v>
      </c>
      <c r="BK115" s="290"/>
      <c r="BL115" s="290"/>
      <c r="BM115" s="292"/>
      <c r="BN115" s="290"/>
      <c r="BO115" s="292"/>
      <c r="BP115" s="290"/>
      <c r="BQ115" s="292"/>
      <c r="BR115" s="290"/>
      <c r="BS115" s="292"/>
      <c r="BU115" s="292">
        <v>0</v>
      </c>
      <c r="BV115" s="291">
        <v>0</v>
      </c>
      <c r="BX115" s="291">
        <v>0</v>
      </c>
      <c r="CH115" s="291">
        <v>0</v>
      </c>
      <c r="CI115" s="117">
        <v>0</v>
      </c>
      <c r="CJ115" s="81">
        <v>0</v>
      </c>
      <c r="CK115" s="81">
        <v>0</v>
      </c>
      <c r="CL115" s="81">
        <v>0</v>
      </c>
      <c r="CM115" s="81">
        <v>0</v>
      </c>
      <c r="CN115" s="117">
        <v>0</v>
      </c>
      <c r="CR115" s="291"/>
      <c r="DB115" s="291"/>
    </row>
    <row r="116" spans="1:121" x14ac:dyDescent="0.25">
      <c r="A116" s="113" t="s">
        <v>167</v>
      </c>
      <c r="B116" s="291">
        <v>6</v>
      </c>
      <c r="C116" s="114" t="s">
        <v>229</v>
      </c>
      <c r="D116" s="114" t="s">
        <v>217</v>
      </c>
      <c r="E116" s="185">
        <f t="shared" si="1"/>
        <v>3</v>
      </c>
      <c r="F116" s="142">
        <v>3</v>
      </c>
      <c r="G116" s="142">
        <v>2</v>
      </c>
      <c r="H116" s="142">
        <v>2</v>
      </c>
      <c r="I116" s="142">
        <v>3</v>
      </c>
      <c r="J116" s="142">
        <v>3</v>
      </c>
      <c r="K116" s="142">
        <v>3</v>
      </c>
      <c r="L116" s="142">
        <v>3</v>
      </c>
      <c r="M116" s="142">
        <v>4</v>
      </c>
      <c r="N116" s="142">
        <v>3</v>
      </c>
      <c r="O116" s="142">
        <v>3</v>
      </c>
      <c r="P116" s="142">
        <v>1</v>
      </c>
      <c r="Q116" s="290">
        <v>9.5</v>
      </c>
      <c r="R116" s="290">
        <v>9.5</v>
      </c>
      <c r="S116" s="292">
        <v>9.5</v>
      </c>
      <c r="T116" s="290">
        <v>-1E-4</v>
      </c>
      <c r="U116" s="292">
        <v>13.2</v>
      </c>
      <c r="V116" s="290">
        <v>-1E-4</v>
      </c>
      <c r="W116" s="292">
        <v>8.33</v>
      </c>
      <c r="X116" s="290">
        <v>-1E-4</v>
      </c>
      <c r="Y116" s="292">
        <v>31.03</v>
      </c>
      <c r="Z116" s="291">
        <v>6</v>
      </c>
      <c r="AB116" s="142">
        <v>3</v>
      </c>
      <c r="AC116" s="142">
        <v>2</v>
      </c>
      <c r="AD116" s="142">
        <v>2</v>
      </c>
      <c r="AE116" s="142">
        <v>2</v>
      </c>
      <c r="AF116" s="142">
        <v>2</v>
      </c>
      <c r="AG116" s="142">
        <v>3</v>
      </c>
      <c r="AH116" s="142">
        <v>3</v>
      </c>
      <c r="AI116" s="142">
        <v>4</v>
      </c>
      <c r="AJ116" s="142">
        <v>3</v>
      </c>
      <c r="AK116" s="142">
        <v>4</v>
      </c>
      <c r="AL116" s="142">
        <v>2</v>
      </c>
      <c r="AM116" s="290">
        <v>9.6</v>
      </c>
      <c r="AN116" s="290">
        <v>9.6</v>
      </c>
      <c r="AO116" s="292">
        <v>9.6</v>
      </c>
      <c r="AP116" s="290">
        <v>-1E-4</v>
      </c>
      <c r="AQ116" s="292">
        <v>13.2</v>
      </c>
      <c r="AR116" s="290">
        <v>-1E-4</v>
      </c>
      <c r="AS116" s="292">
        <v>8.19</v>
      </c>
      <c r="AT116" s="290">
        <v>-1E-4</v>
      </c>
      <c r="AU116" s="292">
        <v>30.99</v>
      </c>
      <c r="AW116" s="293">
        <v>62.02</v>
      </c>
      <c r="AX116" s="291">
        <v>6</v>
      </c>
      <c r="BK116" s="290"/>
      <c r="BL116" s="290"/>
      <c r="BM116" s="292"/>
      <c r="BN116" s="290"/>
      <c r="BO116" s="292"/>
      <c r="BP116" s="290"/>
      <c r="BQ116" s="292"/>
      <c r="BR116" s="290"/>
      <c r="BS116" s="292"/>
      <c r="BU116" s="292">
        <v>62.02</v>
      </c>
      <c r="BV116" s="291">
        <v>6</v>
      </c>
      <c r="BX116" s="291">
        <v>-1</v>
      </c>
      <c r="CH116" s="291">
        <v>-1</v>
      </c>
      <c r="CI116" s="117">
        <v>0</v>
      </c>
      <c r="CJ116" s="81">
        <v>-1</v>
      </c>
      <c r="CK116" s="81">
        <v>0</v>
      </c>
      <c r="CL116" s="81">
        <v>-1</v>
      </c>
      <c r="CM116" s="81">
        <v>0</v>
      </c>
      <c r="CN116" s="117">
        <v>0</v>
      </c>
      <c r="CR116" s="291"/>
      <c r="DB116" s="291"/>
      <c r="DH116" s="79" t="s">
        <v>364</v>
      </c>
      <c r="DJ116" s="79" t="s">
        <v>388</v>
      </c>
      <c r="DK116" s="79" t="s">
        <v>441</v>
      </c>
      <c r="DL116" s="83" t="s">
        <v>504</v>
      </c>
      <c r="DM116" s="84" t="s">
        <v>509</v>
      </c>
      <c r="DN116" s="84" t="s">
        <v>505</v>
      </c>
      <c r="DO116" s="83" t="s">
        <v>503</v>
      </c>
    </row>
    <row r="117" spans="1:121" x14ac:dyDescent="0.25">
      <c r="B117" s="291">
        <v>-1</v>
      </c>
      <c r="E117" s="185">
        <f t="shared" si="1"/>
        <v>0</v>
      </c>
      <c r="F117" s="142">
        <v>4</v>
      </c>
      <c r="G117" s="142">
        <v>2</v>
      </c>
      <c r="H117" s="142">
        <v>3</v>
      </c>
      <c r="I117" s="142">
        <v>4</v>
      </c>
      <c r="J117" s="142">
        <v>3</v>
      </c>
      <c r="K117" s="142">
        <v>3</v>
      </c>
      <c r="L117" s="142">
        <v>4</v>
      </c>
      <c r="M117" s="142">
        <v>4</v>
      </c>
      <c r="N117" s="142">
        <v>4</v>
      </c>
      <c r="O117" s="142">
        <v>4</v>
      </c>
      <c r="P117" s="142">
        <v>1</v>
      </c>
      <c r="Q117" s="290">
        <v>-1E-4</v>
      </c>
      <c r="R117" s="290">
        <v>-1E-4</v>
      </c>
      <c r="S117" s="292">
        <v>-1E-4</v>
      </c>
      <c r="T117" s="290">
        <v>-1E-4</v>
      </c>
      <c r="U117" s="292">
        <v>-1E-4</v>
      </c>
      <c r="V117" s="290">
        <v>-1E-4</v>
      </c>
      <c r="W117" s="292">
        <v>-1E-4</v>
      </c>
      <c r="X117" s="290">
        <v>-1E-4</v>
      </c>
      <c r="Y117" s="292">
        <v>-1E-4</v>
      </c>
      <c r="Z117" s="291">
        <v>-1E-4</v>
      </c>
      <c r="AB117" s="142">
        <v>3</v>
      </c>
      <c r="AC117" s="142">
        <v>3</v>
      </c>
      <c r="AD117" s="142">
        <v>2</v>
      </c>
      <c r="AE117" s="142">
        <v>3</v>
      </c>
      <c r="AF117" s="142">
        <v>3</v>
      </c>
      <c r="AG117" s="142">
        <v>3</v>
      </c>
      <c r="AH117" s="142">
        <v>4</v>
      </c>
      <c r="AI117" s="142">
        <v>4</v>
      </c>
      <c r="AJ117" s="142">
        <v>4</v>
      </c>
      <c r="AK117" s="142">
        <v>4</v>
      </c>
      <c r="AL117" s="142">
        <v>2</v>
      </c>
      <c r="AM117" s="290">
        <v>-1E-4</v>
      </c>
      <c r="AN117" s="290">
        <v>-1E-4</v>
      </c>
      <c r="AO117" s="292">
        <v>-1E-4</v>
      </c>
      <c r="AP117" s="290">
        <v>-1E-4</v>
      </c>
      <c r="AQ117" s="292">
        <v>-1E-4</v>
      </c>
      <c r="AR117" s="290">
        <v>-1E-4</v>
      </c>
      <c r="AS117" s="292">
        <v>-1E-4</v>
      </c>
      <c r="AT117" s="290">
        <v>-1E-4</v>
      </c>
      <c r="AU117" s="292">
        <v>-1E-4</v>
      </c>
      <c r="AW117" s="293">
        <v>-1</v>
      </c>
      <c r="AX117" s="291">
        <v>-1</v>
      </c>
      <c r="BK117" s="290"/>
      <c r="BL117" s="290"/>
      <c r="BM117" s="292"/>
      <c r="BN117" s="290"/>
      <c r="BO117" s="292"/>
      <c r="BP117" s="290"/>
      <c r="BQ117" s="292"/>
      <c r="BR117" s="290"/>
      <c r="BS117" s="292"/>
      <c r="BU117" s="292">
        <v>-1</v>
      </c>
      <c r="BV117" s="291">
        <v>-1</v>
      </c>
      <c r="BX117" s="291">
        <v>-1</v>
      </c>
      <c r="CH117" s="291">
        <v>-1</v>
      </c>
      <c r="CI117" s="117">
        <v>0</v>
      </c>
      <c r="CJ117" s="81">
        <v>-1</v>
      </c>
      <c r="CK117" s="81">
        <v>0</v>
      </c>
      <c r="CL117" s="81">
        <v>-1</v>
      </c>
      <c r="CM117" s="81">
        <v>0</v>
      </c>
      <c r="CN117" s="117">
        <v>0</v>
      </c>
      <c r="CR117" s="291"/>
      <c r="DB117" s="291"/>
    </row>
    <row r="118" spans="1:121" x14ac:dyDescent="0.25">
      <c r="B118" s="291">
        <v>-1</v>
      </c>
      <c r="E118" s="185">
        <f t="shared" si="1"/>
        <v>0</v>
      </c>
      <c r="F118" s="142">
        <v>3</v>
      </c>
      <c r="G118" s="142">
        <v>3</v>
      </c>
      <c r="H118" s="142">
        <v>2</v>
      </c>
      <c r="I118" s="142">
        <v>4</v>
      </c>
      <c r="J118" s="142">
        <v>3</v>
      </c>
      <c r="K118" s="142">
        <v>4</v>
      </c>
      <c r="L118" s="142">
        <v>4</v>
      </c>
      <c r="M118" s="142">
        <v>4</v>
      </c>
      <c r="N118" s="142">
        <v>4</v>
      </c>
      <c r="O118" s="142">
        <v>4</v>
      </c>
      <c r="P118" s="142">
        <v>1</v>
      </c>
      <c r="Q118" s="290">
        <v>-1E-4</v>
      </c>
      <c r="R118" s="290">
        <v>-1E-4</v>
      </c>
      <c r="S118" s="292">
        <v>-1E-4</v>
      </c>
      <c r="T118" s="290">
        <v>-1E-4</v>
      </c>
      <c r="U118" s="292">
        <v>-1E-4</v>
      </c>
      <c r="V118" s="290">
        <v>-1E-4</v>
      </c>
      <c r="W118" s="292">
        <v>-1E-4</v>
      </c>
      <c r="X118" s="290">
        <v>-1E-4</v>
      </c>
      <c r="Y118" s="292">
        <v>-1E-4</v>
      </c>
      <c r="Z118" s="291">
        <v>-1E-4</v>
      </c>
      <c r="AB118" s="142">
        <v>3</v>
      </c>
      <c r="AC118" s="142">
        <v>3</v>
      </c>
      <c r="AD118" s="142">
        <v>2</v>
      </c>
      <c r="AE118" s="142">
        <v>2</v>
      </c>
      <c r="AF118" s="142">
        <v>3</v>
      </c>
      <c r="AG118" s="142">
        <v>3</v>
      </c>
      <c r="AH118" s="142">
        <v>4</v>
      </c>
      <c r="AI118" s="142">
        <v>4</v>
      </c>
      <c r="AJ118" s="142">
        <v>4</v>
      </c>
      <c r="AK118" s="142">
        <v>4</v>
      </c>
      <c r="AL118" s="142">
        <v>2</v>
      </c>
      <c r="AM118" s="290">
        <v>-1E-4</v>
      </c>
      <c r="AN118" s="290">
        <v>-1E-4</v>
      </c>
      <c r="AO118" s="292">
        <v>-1E-4</v>
      </c>
      <c r="AP118" s="290">
        <v>-1E-4</v>
      </c>
      <c r="AQ118" s="292">
        <v>-1E-4</v>
      </c>
      <c r="AR118" s="290">
        <v>-1E-4</v>
      </c>
      <c r="AS118" s="292">
        <v>-1E-4</v>
      </c>
      <c r="AT118" s="290">
        <v>-1E-4</v>
      </c>
      <c r="AU118" s="292">
        <v>-1E-4</v>
      </c>
      <c r="AW118" s="293">
        <v>-1</v>
      </c>
      <c r="AX118" s="291">
        <v>-1</v>
      </c>
      <c r="BK118" s="290"/>
      <c r="BL118" s="290"/>
      <c r="BM118" s="292"/>
      <c r="BN118" s="290"/>
      <c r="BO118" s="292"/>
      <c r="BP118" s="290"/>
      <c r="BQ118" s="292"/>
      <c r="BR118" s="290"/>
      <c r="BS118" s="292"/>
      <c r="BU118" s="292">
        <v>-1</v>
      </c>
      <c r="BV118" s="291">
        <v>-1</v>
      </c>
      <c r="BX118" s="291">
        <v>-1</v>
      </c>
      <c r="CH118" s="291">
        <v>-1</v>
      </c>
      <c r="CI118" s="117">
        <v>0</v>
      </c>
      <c r="CJ118" s="81">
        <v>-1</v>
      </c>
      <c r="CK118" s="81">
        <v>0</v>
      </c>
      <c r="CL118" s="81">
        <v>-1</v>
      </c>
      <c r="CM118" s="81">
        <v>0</v>
      </c>
      <c r="CN118" s="117">
        <v>0</v>
      </c>
      <c r="CR118" s="291"/>
      <c r="DB118" s="291"/>
    </row>
    <row r="119" spans="1:121" x14ac:dyDescent="0.25">
      <c r="B119" s="291">
        <v>-1</v>
      </c>
      <c r="E119" s="185">
        <f t="shared" si="1"/>
        <v>0</v>
      </c>
      <c r="F119" s="142">
        <v>3</v>
      </c>
      <c r="G119" s="142">
        <v>2</v>
      </c>
      <c r="H119" s="142">
        <v>2</v>
      </c>
      <c r="I119" s="142">
        <v>3</v>
      </c>
      <c r="J119" s="142">
        <v>3</v>
      </c>
      <c r="K119" s="142">
        <v>3</v>
      </c>
      <c r="L119" s="142">
        <v>4</v>
      </c>
      <c r="M119" s="142">
        <v>4</v>
      </c>
      <c r="N119" s="142">
        <v>4</v>
      </c>
      <c r="O119" s="142">
        <v>4</v>
      </c>
      <c r="P119" s="142">
        <v>0</v>
      </c>
      <c r="Q119" s="290">
        <v>-1E-4</v>
      </c>
      <c r="R119" s="290">
        <v>-1E-4</v>
      </c>
      <c r="S119" s="292">
        <v>-1E-4</v>
      </c>
      <c r="T119" s="290">
        <v>-1E-4</v>
      </c>
      <c r="U119" s="292">
        <v>-1E-4</v>
      </c>
      <c r="V119" s="290">
        <v>-1E-4</v>
      </c>
      <c r="W119" s="292">
        <v>-1E-4</v>
      </c>
      <c r="X119" s="290">
        <v>-1E-4</v>
      </c>
      <c r="Y119" s="292">
        <v>-1E-4</v>
      </c>
      <c r="Z119" s="291">
        <v>-1E-4</v>
      </c>
      <c r="AB119" s="142">
        <v>3</v>
      </c>
      <c r="AC119" s="142">
        <v>2</v>
      </c>
      <c r="AD119" s="142">
        <v>3</v>
      </c>
      <c r="AE119" s="142">
        <v>3</v>
      </c>
      <c r="AF119" s="142">
        <v>3</v>
      </c>
      <c r="AG119" s="142">
        <v>3</v>
      </c>
      <c r="AH119" s="142">
        <v>3</v>
      </c>
      <c r="AI119" s="142">
        <v>4</v>
      </c>
      <c r="AJ119" s="142">
        <v>4</v>
      </c>
      <c r="AK119" s="142">
        <v>4</v>
      </c>
      <c r="AL119" s="142">
        <v>2</v>
      </c>
      <c r="AM119" s="290">
        <v>-1E-4</v>
      </c>
      <c r="AN119" s="290">
        <v>-1E-4</v>
      </c>
      <c r="AO119" s="292">
        <v>-1E-4</v>
      </c>
      <c r="AP119" s="290">
        <v>-1E-4</v>
      </c>
      <c r="AQ119" s="292">
        <v>-1E-4</v>
      </c>
      <c r="AR119" s="290">
        <v>-1E-4</v>
      </c>
      <c r="AS119" s="292">
        <v>-1E-4</v>
      </c>
      <c r="AT119" s="290">
        <v>-1E-4</v>
      </c>
      <c r="AU119" s="292">
        <v>-1E-4</v>
      </c>
      <c r="AW119" s="293">
        <v>-1</v>
      </c>
      <c r="AX119" s="291">
        <v>-1</v>
      </c>
      <c r="BK119" s="290"/>
      <c r="BL119" s="290"/>
      <c r="BM119" s="292"/>
      <c r="BN119" s="290"/>
      <c r="BO119" s="292"/>
      <c r="BP119" s="290"/>
      <c r="BQ119" s="292"/>
      <c r="BR119" s="290"/>
      <c r="BS119" s="292"/>
      <c r="BU119" s="292">
        <v>-1</v>
      </c>
      <c r="BV119" s="291">
        <v>-1</v>
      </c>
      <c r="BX119" s="291">
        <v>-1</v>
      </c>
      <c r="CH119" s="291">
        <v>-1</v>
      </c>
      <c r="CI119" s="117">
        <v>0</v>
      </c>
      <c r="CJ119" s="81">
        <v>-1</v>
      </c>
      <c r="CK119" s="81">
        <v>0</v>
      </c>
      <c r="CL119" s="81">
        <v>-1</v>
      </c>
      <c r="CM119" s="81">
        <v>0</v>
      </c>
      <c r="CN119" s="117">
        <v>0</v>
      </c>
      <c r="CR119" s="291"/>
      <c r="DB119" s="291"/>
    </row>
    <row r="120" spans="1:121" x14ac:dyDescent="0.25">
      <c r="B120" s="291"/>
      <c r="Q120" s="290"/>
      <c r="R120" s="290"/>
      <c r="S120" s="292"/>
      <c r="T120" s="290"/>
      <c r="U120" s="292"/>
      <c r="V120" s="290"/>
      <c r="W120" s="292"/>
      <c r="X120" s="290"/>
      <c r="Y120" s="292"/>
      <c r="Z120" s="291"/>
      <c r="AM120" s="290"/>
      <c r="AN120" s="290"/>
      <c r="AO120" s="292"/>
      <c r="AP120" s="290"/>
      <c r="AQ120" s="292"/>
      <c r="AR120" s="290"/>
      <c r="AS120" s="292"/>
      <c r="AT120" s="290"/>
      <c r="AU120" s="292"/>
      <c r="AW120" s="293"/>
      <c r="AX120" s="291"/>
      <c r="BK120" s="290"/>
      <c r="BL120" s="290"/>
      <c r="BM120" s="292"/>
      <c r="BN120" s="290"/>
      <c r="BO120" s="292"/>
      <c r="BP120" s="290"/>
      <c r="BQ120" s="292"/>
      <c r="BR120" s="290"/>
      <c r="BS120" s="292"/>
      <c r="BU120" s="292"/>
      <c r="BV120" s="291"/>
      <c r="BX120" s="291"/>
      <c r="CH120" s="291"/>
      <c r="CR120" s="291"/>
      <c r="DB120" s="291"/>
    </row>
    <row r="121" spans="1:121" s="310" customFormat="1" x14ac:dyDescent="0.25">
      <c r="A121" s="297"/>
      <c r="B121" s="298">
        <v>0</v>
      </c>
      <c r="C121" s="299"/>
      <c r="D121" s="299"/>
      <c r="E121" s="300">
        <f t="shared" si="1"/>
        <v>0</v>
      </c>
      <c r="F121" s="301">
        <v>0</v>
      </c>
      <c r="G121" s="301">
        <v>0</v>
      </c>
      <c r="H121" s="301">
        <v>0</v>
      </c>
      <c r="I121" s="301">
        <v>0</v>
      </c>
      <c r="J121" s="301">
        <v>0</v>
      </c>
      <c r="K121" s="301">
        <v>0</v>
      </c>
      <c r="L121" s="301">
        <v>0</v>
      </c>
      <c r="M121" s="301">
        <v>0</v>
      </c>
      <c r="N121" s="301">
        <v>0</v>
      </c>
      <c r="O121" s="301">
        <v>0</v>
      </c>
      <c r="P121" s="301">
        <v>0</v>
      </c>
      <c r="Q121" s="302">
        <v>0</v>
      </c>
      <c r="R121" s="302">
        <v>0</v>
      </c>
      <c r="S121" s="303">
        <v>0</v>
      </c>
      <c r="T121" s="302">
        <v>0</v>
      </c>
      <c r="U121" s="303">
        <v>0</v>
      </c>
      <c r="V121" s="302">
        <v>0</v>
      </c>
      <c r="W121" s="303">
        <v>0</v>
      </c>
      <c r="X121" s="302">
        <v>0</v>
      </c>
      <c r="Y121" s="303">
        <v>0</v>
      </c>
      <c r="Z121" s="298">
        <v>0</v>
      </c>
      <c r="AA121" s="304"/>
      <c r="AB121" s="301">
        <v>0</v>
      </c>
      <c r="AC121" s="301">
        <v>0</v>
      </c>
      <c r="AD121" s="301">
        <v>0</v>
      </c>
      <c r="AE121" s="301">
        <v>0</v>
      </c>
      <c r="AF121" s="301">
        <v>0</v>
      </c>
      <c r="AG121" s="301">
        <v>0</v>
      </c>
      <c r="AH121" s="301">
        <v>0</v>
      </c>
      <c r="AI121" s="301">
        <v>0</v>
      </c>
      <c r="AJ121" s="301">
        <v>0</v>
      </c>
      <c r="AK121" s="301">
        <v>0</v>
      </c>
      <c r="AL121" s="301">
        <v>0</v>
      </c>
      <c r="AM121" s="302">
        <v>0</v>
      </c>
      <c r="AN121" s="302">
        <v>0</v>
      </c>
      <c r="AO121" s="303">
        <v>0</v>
      </c>
      <c r="AP121" s="302">
        <v>0</v>
      </c>
      <c r="AQ121" s="303">
        <v>0</v>
      </c>
      <c r="AR121" s="302">
        <v>0</v>
      </c>
      <c r="AS121" s="303">
        <v>0</v>
      </c>
      <c r="AT121" s="302">
        <v>0</v>
      </c>
      <c r="AU121" s="303">
        <v>0</v>
      </c>
      <c r="AV121" s="304"/>
      <c r="AW121" s="305">
        <v>0</v>
      </c>
      <c r="AX121" s="298">
        <v>0</v>
      </c>
      <c r="AY121" s="306"/>
      <c r="AZ121" s="301"/>
      <c r="BA121" s="301"/>
      <c r="BB121" s="301"/>
      <c r="BC121" s="301"/>
      <c r="BD121" s="301"/>
      <c r="BE121" s="301"/>
      <c r="BF121" s="301"/>
      <c r="BG121" s="301"/>
      <c r="BH121" s="301"/>
      <c r="BI121" s="301"/>
      <c r="BJ121" s="301"/>
      <c r="BK121" s="302"/>
      <c r="BL121" s="302"/>
      <c r="BM121" s="303"/>
      <c r="BN121" s="302"/>
      <c r="BO121" s="303"/>
      <c r="BP121" s="302"/>
      <c r="BQ121" s="303"/>
      <c r="BR121" s="302"/>
      <c r="BS121" s="303"/>
      <c r="BT121" s="306"/>
      <c r="BU121" s="303">
        <v>0</v>
      </c>
      <c r="BV121" s="298">
        <v>0</v>
      </c>
      <c r="BW121" s="306"/>
      <c r="BX121" s="298">
        <v>0</v>
      </c>
      <c r="BY121" s="307"/>
      <c r="BZ121" s="308"/>
      <c r="CA121" s="308"/>
      <c r="CB121" s="308"/>
      <c r="CC121" s="308"/>
      <c r="CD121" s="309"/>
      <c r="CG121" s="307"/>
      <c r="CH121" s="298">
        <v>0</v>
      </c>
      <c r="CI121" s="309">
        <v>0</v>
      </c>
      <c r="CJ121" s="308">
        <v>0</v>
      </c>
      <c r="CK121" s="308">
        <v>0</v>
      </c>
      <c r="CL121" s="308">
        <v>0</v>
      </c>
      <c r="CM121" s="308">
        <v>0</v>
      </c>
      <c r="CN121" s="309">
        <v>0</v>
      </c>
      <c r="CQ121" s="307"/>
      <c r="CR121" s="298"/>
      <c r="CS121" s="309"/>
      <c r="CT121" s="308"/>
      <c r="CU121" s="308"/>
      <c r="CV121" s="308"/>
      <c r="CW121" s="308"/>
      <c r="CX121" s="309"/>
      <c r="DA121" s="307"/>
      <c r="DB121" s="298"/>
      <c r="DC121" s="306"/>
      <c r="DI121" s="311"/>
      <c r="DL121" s="307"/>
      <c r="DM121" s="312"/>
      <c r="DN121" s="312"/>
      <c r="DO121" s="307"/>
      <c r="DP121" s="313"/>
      <c r="DQ121" s="311"/>
    </row>
    <row r="122" spans="1:121" x14ac:dyDescent="0.25">
      <c r="A122" s="113" t="s">
        <v>168</v>
      </c>
      <c r="B122" s="291">
        <v>1</v>
      </c>
      <c r="C122" s="114" t="s">
        <v>230</v>
      </c>
      <c r="D122" s="114" t="s">
        <v>208</v>
      </c>
      <c r="E122" s="185">
        <f t="shared" si="1"/>
        <v>8</v>
      </c>
      <c r="F122" s="142">
        <v>2</v>
      </c>
      <c r="G122" s="142">
        <v>2</v>
      </c>
      <c r="H122" s="142">
        <v>1</v>
      </c>
      <c r="I122" s="142">
        <v>1</v>
      </c>
      <c r="J122" s="142">
        <v>1</v>
      </c>
      <c r="K122" s="142">
        <v>1</v>
      </c>
      <c r="L122" s="142">
        <v>2</v>
      </c>
      <c r="M122" s="142">
        <v>2</v>
      </c>
      <c r="N122" s="142">
        <v>2</v>
      </c>
      <c r="O122" s="142">
        <v>3</v>
      </c>
      <c r="P122" s="142">
        <v>2</v>
      </c>
      <c r="Q122" s="290">
        <v>9.8000000000000007</v>
      </c>
      <c r="R122" s="290">
        <v>9.8000000000000007</v>
      </c>
      <c r="S122" s="292">
        <v>9.8000000000000007</v>
      </c>
      <c r="T122" s="290">
        <v>-1E-4</v>
      </c>
      <c r="U122" s="292">
        <v>16.100000000000001</v>
      </c>
      <c r="V122" s="290">
        <v>-1E-4</v>
      </c>
      <c r="W122" s="292">
        <v>10.16</v>
      </c>
      <c r="X122" s="290">
        <v>-1E-4</v>
      </c>
      <c r="Y122" s="292">
        <v>36.06</v>
      </c>
      <c r="Z122" s="291">
        <v>2</v>
      </c>
      <c r="AB122" s="142">
        <v>3</v>
      </c>
      <c r="AC122" s="142">
        <v>2</v>
      </c>
      <c r="AD122" s="142">
        <v>2</v>
      </c>
      <c r="AE122" s="142">
        <v>2</v>
      </c>
      <c r="AF122" s="142">
        <v>2</v>
      </c>
      <c r="AG122" s="142">
        <v>2</v>
      </c>
      <c r="AH122" s="142">
        <v>2</v>
      </c>
      <c r="AI122" s="142">
        <v>4</v>
      </c>
      <c r="AJ122" s="142">
        <v>3</v>
      </c>
      <c r="AK122" s="142">
        <v>2</v>
      </c>
      <c r="AL122" s="142">
        <v>1</v>
      </c>
      <c r="AM122" s="290">
        <v>9.9</v>
      </c>
      <c r="AN122" s="290">
        <v>9.9</v>
      </c>
      <c r="AO122" s="292">
        <v>9.9</v>
      </c>
      <c r="AP122" s="290">
        <v>-1E-4</v>
      </c>
      <c r="AQ122" s="292">
        <v>15</v>
      </c>
      <c r="AR122" s="290">
        <v>-1E-4</v>
      </c>
      <c r="AS122" s="292">
        <v>10.14</v>
      </c>
      <c r="AT122" s="290">
        <v>-1E-4</v>
      </c>
      <c r="AU122" s="292">
        <v>35.04</v>
      </c>
      <c r="AW122" s="293">
        <v>71.099999999999994</v>
      </c>
      <c r="AX122" s="291">
        <v>1</v>
      </c>
      <c r="BK122" s="290"/>
      <c r="BL122" s="290"/>
      <c r="BM122" s="292"/>
      <c r="BN122" s="290"/>
      <c r="BO122" s="292"/>
      <c r="BP122" s="290"/>
      <c r="BQ122" s="292"/>
      <c r="BR122" s="290"/>
      <c r="BS122" s="292"/>
      <c r="BU122" s="292">
        <v>71.099999999999994</v>
      </c>
      <c r="BV122" s="291">
        <v>1</v>
      </c>
      <c r="BX122" s="291">
        <v>-1</v>
      </c>
      <c r="CH122" s="291">
        <v>-1</v>
      </c>
      <c r="CI122" s="117">
        <v>0</v>
      </c>
      <c r="CJ122" s="81">
        <v>-1</v>
      </c>
      <c r="CK122" s="81">
        <v>0</v>
      </c>
      <c r="CL122" s="81">
        <v>-1</v>
      </c>
      <c r="CM122" s="81">
        <v>0</v>
      </c>
      <c r="CN122" s="117">
        <v>0</v>
      </c>
      <c r="CR122" s="291"/>
      <c r="DB122" s="291"/>
      <c r="DH122" s="79" t="s">
        <v>208</v>
      </c>
      <c r="DJ122" s="79" t="s">
        <v>390</v>
      </c>
      <c r="DK122" s="79" t="s">
        <v>442</v>
      </c>
      <c r="DL122" s="83" t="s">
        <v>504</v>
      </c>
      <c r="DM122" s="84" t="s">
        <v>509</v>
      </c>
      <c r="DN122" s="84" t="s">
        <v>119</v>
      </c>
      <c r="DO122" s="83" t="s">
        <v>503</v>
      </c>
    </row>
    <row r="123" spans="1:121" x14ac:dyDescent="0.25">
      <c r="B123" s="291">
        <v>-1</v>
      </c>
      <c r="E123" s="185">
        <f t="shared" si="1"/>
        <v>0</v>
      </c>
      <c r="F123" s="142">
        <v>1</v>
      </c>
      <c r="G123" s="142">
        <v>2</v>
      </c>
      <c r="H123" s="142">
        <v>1</v>
      </c>
      <c r="I123" s="142">
        <v>2</v>
      </c>
      <c r="J123" s="142">
        <v>1</v>
      </c>
      <c r="K123" s="142">
        <v>2</v>
      </c>
      <c r="L123" s="142">
        <v>1</v>
      </c>
      <c r="M123" s="142">
        <v>2</v>
      </c>
      <c r="N123" s="142">
        <v>2</v>
      </c>
      <c r="O123" s="142">
        <v>3</v>
      </c>
      <c r="P123" s="142">
        <v>2</v>
      </c>
      <c r="Q123" s="290">
        <v>-1E-4</v>
      </c>
      <c r="R123" s="290">
        <v>-1E-4</v>
      </c>
      <c r="S123" s="292">
        <v>-1E-4</v>
      </c>
      <c r="T123" s="290">
        <v>-1E-4</v>
      </c>
      <c r="U123" s="292">
        <v>-1E-4</v>
      </c>
      <c r="V123" s="290">
        <v>-1E-4</v>
      </c>
      <c r="W123" s="292">
        <v>-1E-4</v>
      </c>
      <c r="X123" s="290">
        <v>-1E-4</v>
      </c>
      <c r="Y123" s="292">
        <v>-1E-4</v>
      </c>
      <c r="Z123" s="291">
        <v>-1E-4</v>
      </c>
      <c r="AB123" s="142">
        <v>4</v>
      </c>
      <c r="AC123" s="142">
        <v>3</v>
      </c>
      <c r="AD123" s="142">
        <v>3</v>
      </c>
      <c r="AE123" s="142">
        <v>3</v>
      </c>
      <c r="AF123" s="142">
        <v>3</v>
      </c>
      <c r="AG123" s="142">
        <v>2</v>
      </c>
      <c r="AH123" s="142">
        <v>4</v>
      </c>
      <c r="AI123" s="142">
        <v>3</v>
      </c>
      <c r="AJ123" s="142">
        <v>3</v>
      </c>
      <c r="AK123" s="142">
        <v>3</v>
      </c>
      <c r="AL123" s="142">
        <v>1</v>
      </c>
      <c r="AM123" s="290">
        <v>-1E-4</v>
      </c>
      <c r="AN123" s="290">
        <v>-1E-4</v>
      </c>
      <c r="AO123" s="292">
        <v>-1E-4</v>
      </c>
      <c r="AP123" s="290">
        <v>-1E-4</v>
      </c>
      <c r="AQ123" s="292">
        <v>-1E-4</v>
      </c>
      <c r="AR123" s="290">
        <v>-1E-4</v>
      </c>
      <c r="AS123" s="292">
        <v>-1E-4</v>
      </c>
      <c r="AT123" s="290">
        <v>-1E-4</v>
      </c>
      <c r="AU123" s="292">
        <v>-1E-4</v>
      </c>
      <c r="AW123" s="293">
        <v>-1</v>
      </c>
      <c r="AX123" s="291">
        <v>-1</v>
      </c>
      <c r="BK123" s="290"/>
      <c r="BL123" s="290"/>
      <c r="BM123" s="292"/>
      <c r="BN123" s="290"/>
      <c r="BO123" s="292"/>
      <c r="BP123" s="290"/>
      <c r="BQ123" s="292"/>
      <c r="BR123" s="290"/>
      <c r="BS123" s="292"/>
      <c r="BU123" s="292">
        <v>-1</v>
      </c>
      <c r="BV123" s="291">
        <v>-1</v>
      </c>
      <c r="BX123" s="291">
        <v>-1</v>
      </c>
      <c r="CH123" s="291">
        <v>-1</v>
      </c>
      <c r="CI123" s="117">
        <v>0</v>
      </c>
      <c r="CJ123" s="81">
        <v>-1</v>
      </c>
      <c r="CK123" s="81">
        <v>0</v>
      </c>
      <c r="CL123" s="81">
        <v>-1</v>
      </c>
      <c r="CM123" s="81">
        <v>0</v>
      </c>
      <c r="CN123" s="117">
        <v>0</v>
      </c>
      <c r="CR123" s="291"/>
      <c r="DB123" s="291"/>
    </row>
    <row r="124" spans="1:121" x14ac:dyDescent="0.25">
      <c r="B124" s="291">
        <v>-1</v>
      </c>
      <c r="E124" s="185">
        <f t="shared" si="1"/>
        <v>0</v>
      </c>
      <c r="F124" s="142">
        <v>2</v>
      </c>
      <c r="G124" s="142">
        <v>3</v>
      </c>
      <c r="H124" s="142">
        <v>3</v>
      </c>
      <c r="I124" s="142">
        <v>3</v>
      </c>
      <c r="J124" s="142">
        <v>2</v>
      </c>
      <c r="K124" s="142">
        <v>2</v>
      </c>
      <c r="L124" s="142">
        <v>3</v>
      </c>
      <c r="M124" s="142">
        <v>3</v>
      </c>
      <c r="N124" s="142">
        <v>3</v>
      </c>
      <c r="O124" s="142">
        <v>4</v>
      </c>
      <c r="P124" s="142">
        <v>2</v>
      </c>
      <c r="Q124" s="290">
        <v>-1E-4</v>
      </c>
      <c r="R124" s="290">
        <v>-1E-4</v>
      </c>
      <c r="S124" s="292">
        <v>-1E-4</v>
      </c>
      <c r="T124" s="290">
        <v>-1E-4</v>
      </c>
      <c r="U124" s="292">
        <v>-1E-4</v>
      </c>
      <c r="V124" s="290">
        <v>-1E-4</v>
      </c>
      <c r="W124" s="292">
        <v>-1E-4</v>
      </c>
      <c r="X124" s="290">
        <v>-1E-4</v>
      </c>
      <c r="Y124" s="292">
        <v>-1E-4</v>
      </c>
      <c r="Z124" s="291">
        <v>-1E-4</v>
      </c>
      <c r="AB124" s="142">
        <v>2</v>
      </c>
      <c r="AC124" s="142">
        <v>3</v>
      </c>
      <c r="AD124" s="142">
        <v>2</v>
      </c>
      <c r="AE124" s="142">
        <v>2</v>
      </c>
      <c r="AF124" s="142">
        <v>2</v>
      </c>
      <c r="AG124" s="142">
        <v>2</v>
      </c>
      <c r="AH124" s="142">
        <v>2</v>
      </c>
      <c r="AI124" s="142">
        <v>4</v>
      </c>
      <c r="AJ124" s="142">
        <v>3</v>
      </c>
      <c r="AK124" s="142">
        <v>3</v>
      </c>
      <c r="AL124" s="142">
        <v>0</v>
      </c>
      <c r="AM124" s="290">
        <v>-1E-4</v>
      </c>
      <c r="AN124" s="290">
        <v>-1E-4</v>
      </c>
      <c r="AO124" s="292">
        <v>-1E-4</v>
      </c>
      <c r="AP124" s="290">
        <v>-1E-4</v>
      </c>
      <c r="AQ124" s="292">
        <v>-1E-4</v>
      </c>
      <c r="AR124" s="290">
        <v>-1E-4</v>
      </c>
      <c r="AS124" s="292">
        <v>-1E-4</v>
      </c>
      <c r="AT124" s="290">
        <v>-1E-4</v>
      </c>
      <c r="AU124" s="292">
        <v>-1E-4</v>
      </c>
      <c r="AW124" s="293">
        <v>-1</v>
      </c>
      <c r="AX124" s="291">
        <v>-1</v>
      </c>
      <c r="BK124" s="290"/>
      <c r="BL124" s="290"/>
      <c r="BM124" s="292"/>
      <c r="BN124" s="290"/>
      <c r="BO124" s="292"/>
      <c r="BP124" s="290"/>
      <c r="BQ124" s="292"/>
      <c r="BR124" s="290"/>
      <c r="BS124" s="292"/>
      <c r="BU124" s="292">
        <v>-1</v>
      </c>
      <c r="BV124" s="291">
        <v>-1</v>
      </c>
      <c r="BX124" s="291">
        <v>-1</v>
      </c>
      <c r="CH124" s="291">
        <v>-1</v>
      </c>
      <c r="CI124" s="117">
        <v>0</v>
      </c>
      <c r="CJ124" s="81">
        <v>-1</v>
      </c>
      <c r="CK124" s="81">
        <v>0</v>
      </c>
      <c r="CL124" s="81">
        <v>-1</v>
      </c>
      <c r="CM124" s="81">
        <v>0</v>
      </c>
      <c r="CN124" s="117">
        <v>0</v>
      </c>
      <c r="CR124" s="291"/>
      <c r="DB124" s="291"/>
    </row>
    <row r="125" spans="1:121" x14ac:dyDescent="0.25">
      <c r="B125" s="291">
        <v>-1</v>
      </c>
      <c r="E125" s="185">
        <f t="shared" si="1"/>
        <v>0</v>
      </c>
      <c r="F125" s="142">
        <v>1</v>
      </c>
      <c r="G125" s="142">
        <v>2</v>
      </c>
      <c r="H125" s="142">
        <v>2</v>
      </c>
      <c r="I125" s="142">
        <v>2</v>
      </c>
      <c r="J125" s="142">
        <v>2</v>
      </c>
      <c r="K125" s="142">
        <v>1</v>
      </c>
      <c r="L125" s="142">
        <v>1</v>
      </c>
      <c r="M125" s="142">
        <v>2</v>
      </c>
      <c r="N125" s="142">
        <v>2</v>
      </c>
      <c r="O125" s="142">
        <v>4</v>
      </c>
      <c r="P125" s="142">
        <v>1</v>
      </c>
      <c r="Q125" s="290">
        <v>-1E-4</v>
      </c>
      <c r="R125" s="290">
        <v>-1E-4</v>
      </c>
      <c r="S125" s="292">
        <v>-1E-4</v>
      </c>
      <c r="T125" s="290">
        <v>-1E-4</v>
      </c>
      <c r="U125" s="292">
        <v>-1E-4</v>
      </c>
      <c r="V125" s="290">
        <v>-1E-4</v>
      </c>
      <c r="W125" s="292">
        <v>-1E-4</v>
      </c>
      <c r="X125" s="290">
        <v>-1E-4</v>
      </c>
      <c r="Y125" s="292">
        <v>-1E-4</v>
      </c>
      <c r="Z125" s="291">
        <v>-1E-4</v>
      </c>
      <c r="AB125" s="142">
        <v>2</v>
      </c>
      <c r="AC125" s="142">
        <v>3</v>
      </c>
      <c r="AD125" s="142">
        <v>3</v>
      </c>
      <c r="AE125" s="142">
        <v>3</v>
      </c>
      <c r="AF125" s="142">
        <v>1</v>
      </c>
      <c r="AG125" s="142">
        <v>2</v>
      </c>
      <c r="AH125" s="142">
        <v>2</v>
      </c>
      <c r="AI125" s="142">
        <v>1</v>
      </c>
      <c r="AJ125" s="142">
        <v>2</v>
      </c>
      <c r="AK125" s="142">
        <v>2</v>
      </c>
      <c r="AL125" s="142">
        <v>0</v>
      </c>
      <c r="AM125" s="290">
        <v>-1E-4</v>
      </c>
      <c r="AN125" s="290">
        <v>-1E-4</v>
      </c>
      <c r="AO125" s="292">
        <v>-1E-4</v>
      </c>
      <c r="AP125" s="290">
        <v>-1E-4</v>
      </c>
      <c r="AQ125" s="292">
        <v>-1E-4</v>
      </c>
      <c r="AR125" s="290">
        <v>-1E-4</v>
      </c>
      <c r="AS125" s="292">
        <v>-1E-4</v>
      </c>
      <c r="AT125" s="290">
        <v>-1E-4</v>
      </c>
      <c r="AU125" s="292">
        <v>-1E-4</v>
      </c>
      <c r="AW125" s="293">
        <v>-1</v>
      </c>
      <c r="AX125" s="291">
        <v>-1</v>
      </c>
      <c r="BK125" s="290"/>
      <c r="BL125" s="290"/>
      <c r="BM125" s="292"/>
      <c r="BN125" s="290"/>
      <c r="BO125" s="292"/>
      <c r="BP125" s="290"/>
      <c r="BQ125" s="292"/>
      <c r="BR125" s="290"/>
      <c r="BS125" s="292"/>
      <c r="BU125" s="292">
        <v>-1</v>
      </c>
      <c r="BV125" s="291">
        <v>-1</v>
      </c>
      <c r="BX125" s="291">
        <v>-1</v>
      </c>
      <c r="CH125" s="291">
        <v>-1</v>
      </c>
      <c r="CI125" s="117">
        <v>0</v>
      </c>
      <c r="CJ125" s="81">
        <v>-1</v>
      </c>
      <c r="CK125" s="81">
        <v>0</v>
      </c>
      <c r="CL125" s="81">
        <v>-1</v>
      </c>
      <c r="CM125" s="81">
        <v>0</v>
      </c>
      <c r="CN125" s="117">
        <v>0</v>
      </c>
      <c r="CR125" s="291"/>
      <c r="DB125" s="291"/>
    </row>
    <row r="126" spans="1:121" x14ac:dyDescent="0.25">
      <c r="B126" s="291">
        <v>0</v>
      </c>
      <c r="E126" s="185">
        <f t="shared" si="1"/>
        <v>0</v>
      </c>
      <c r="F126" s="142">
        <v>0</v>
      </c>
      <c r="G126" s="142">
        <v>0</v>
      </c>
      <c r="H126" s="142">
        <v>0</v>
      </c>
      <c r="I126" s="142">
        <v>0</v>
      </c>
      <c r="J126" s="142">
        <v>0</v>
      </c>
      <c r="K126" s="142">
        <v>0</v>
      </c>
      <c r="L126" s="142">
        <v>0</v>
      </c>
      <c r="M126" s="142">
        <v>0</v>
      </c>
      <c r="N126" s="142">
        <v>0</v>
      </c>
      <c r="O126" s="142">
        <v>0</v>
      </c>
      <c r="P126" s="142">
        <v>0</v>
      </c>
      <c r="Q126" s="290">
        <v>0</v>
      </c>
      <c r="R126" s="290">
        <v>0</v>
      </c>
      <c r="S126" s="292">
        <v>0</v>
      </c>
      <c r="T126" s="290">
        <v>0</v>
      </c>
      <c r="U126" s="292">
        <v>0</v>
      </c>
      <c r="V126" s="290">
        <v>0</v>
      </c>
      <c r="W126" s="292">
        <v>0</v>
      </c>
      <c r="X126" s="290">
        <v>0</v>
      </c>
      <c r="Y126" s="292">
        <v>0</v>
      </c>
      <c r="Z126" s="291">
        <v>0</v>
      </c>
      <c r="AB126" s="142">
        <v>0</v>
      </c>
      <c r="AC126" s="142">
        <v>0</v>
      </c>
      <c r="AD126" s="142">
        <v>0</v>
      </c>
      <c r="AE126" s="142">
        <v>0</v>
      </c>
      <c r="AF126" s="142">
        <v>0</v>
      </c>
      <c r="AG126" s="142">
        <v>0</v>
      </c>
      <c r="AH126" s="142">
        <v>0</v>
      </c>
      <c r="AI126" s="142">
        <v>0</v>
      </c>
      <c r="AJ126" s="142">
        <v>0</v>
      </c>
      <c r="AK126" s="142">
        <v>0</v>
      </c>
      <c r="AL126" s="142">
        <v>0</v>
      </c>
      <c r="AM126" s="290">
        <v>0</v>
      </c>
      <c r="AN126" s="290">
        <v>0</v>
      </c>
      <c r="AO126" s="292">
        <v>0</v>
      </c>
      <c r="AP126" s="290">
        <v>0</v>
      </c>
      <c r="AQ126" s="292">
        <v>0</v>
      </c>
      <c r="AR126" s="290">
        <v>0</v>
      </c>
      <c r="AS126" s="292">
        <v>0</v>
      </c>
      <c r="AT126" s="290">
        <v>0</v>
      </c>
      <c r="AU126" s="292">
        <v>0</v>
      </c>
      <c r="AW126" s="293">
        <v>0</v>
      </c>
      <c r="AX126" s="291">
        <v>0</v>
      </c>
      <c r="BK126" s="290"/>
      <c r="BL126" s="290"/>
      <c r="BM126" s="292"/>
      <c r="BN126" s="290"/>
      <c r="BO126" s="292"/>
      <c r="BP126" s="290"/>
      <c r="BQ126" s="292"/>
      <c r="BR126" s="290"/>
      <c r="BS126" s="292"/>
      <c r="BU126" s="292">
        <v>0</v>
      </c>
      <c r="BV126" s="291">
        <v>0</v>
      </c>
      <c r="BX126" s="291">
        <v>0</v>
      </c>
      <c r="CH126" s="291">
        <v>0</v>
      </c>
      <c r="CI126" s="117">
        <v>0</v>
      </c>
      <c r="CJ126" s="81">
        <v>0</v>
      </c>
      <c r="CK126" s="81">
        <v>0</v>
      </c>
      <c r="CL126" s="81">
        <v>0</v>
      </c>
      <c r="CM126" s="81">
        <v>0</v>
      </c>
      <c r="CN126" s="117">
        <v>0</v>
      </c>
      <c r="CR126" s="291"/>
      <c r="DB126" s="291"/>
    </row>
    <row r="127" spans="1:121" x14ac:dyDescent="0.25">
      <c r="A127" s="113" t="s">
        <v>168</v>
      </c>
      <c r="B127" s="291">
        <v>2</v>
      </c>
      <c r="C127" s="114" t="s">
        <v>231</v>
      </c>
      <c r="D127" s="114" t="s">
        <v>208</v>
      </c>
      <c r="E127" s="185">
        <f t="shared" si="1"/>
        <v>7</v>
      </c>
      <c r="F127" s="142">
        <v>2</v>
      </c>
      <c r="G127" s="142">
        <v>2</v>
      </c>
      <c r="H127" s="142">
        <v>1</v>
      </c>
      <c r="I127" s="142">
        <v>2</v>
      </c>
      <c r="J127" s="142">
        <v>1</v>
      </c>
      <c r="K127" s="142">
        <v>2</v>
      </c>
      <c r="L127" s="142">
        <v>2</v>
      </c>
      <c r="M127" s="142">
        <v>3</v>
      </c>
      <c r="N127" s="142">
        <v>2</v>
      </c>
      <c r="O127" s="142">
        <v>3</v>
      </c>
      <c r="P127" s="142">
        <v>0</v>
      </c>
      <c r="Q127" s="290">
        <v>9.6999999999999993</v>
      </c>
      <c r="R127" s="290">
        <v>9.6999999999999993</v>
      </c>
      <c r="S127" s="292">
        <v>9.6999999999999993</v>
      </c>
      <c r="T127" s="290">
        <v>-1E-4</v>
      </c>
      <c r="U127" s="292">
        <v>16</v>
      </c>
      <c r="V127" s="290">
        <v>-1E-4</v>
      </c>
      <c r="W127" s="292">
        <v>10.99</v>
      </c>
      <c r="X127" s="290">
        <v>-1E-4</v>
      </c>
      <c r="Y127" s="292">
        <v>36.69</v>
      </c>
      <c r="Z127" s="291">
        <v>1</v>
      </c>
      <c r="AB127" s="142">
        <v>3</v>
      </c>
      <c r="AC127" s="142">
        <v>2</v>
      </c>
      <c r="AD127" s="142">
        <v>1</v>
      </c>
      <c r="AE127" s="142">
        <v>2</v>
      </c>
      <c r="AF127" s="142">
        <v>2</v>
      </c>
      <c r="AG127" s="142">
        <v>2</v>
      </c>
      <c r="AH127" s="142">
        <v>3</v>
      </c>
      <c r="AI127" s="142">
        <v>2</v>
      </c>
      <c r="AJ127" s="142">
        <v>2</v>
      </c>
      <c r="AK127" s="142">
        <v>2</v>
      </c>
      <c r="AL127" s="142">
        <v>0</v>
      </c>
      <c r="AM127" s="290">
        <v>9</v>
      </c>
      <c r="AN127" s="290">
        <v>9</v>
      </c>
      <c r="AO127" s="292">
        <v>9</v>
      </c>
      <c r="AP127" s="290">
        <v>-1E-4</v>
      </c>
      <c r="AQ127" s="292">
        <v>15.3</v>
      </c>
      <c r="AR127" s="290">
        <v>-1E-4</v>
      </c>
      <c r="AS127" s="292">
        <v>9.81</v>
      </c>
      <c r="AT127" s="290">
        <v>-1E-4</v>
      </c>
      <c r="AU127" s="292">
        <v>34.11</v>
      </c>
      <c r="AW127" s="293">
        <v>70.8</v>
      </c>
      <c r="AX127" s="291">
        <v>2</v>
      </c>
      <c r="BK127" s="290"/>
      <c r="BL127" s="290"/>
      <c r="BM127" s="292"/>
      <c r="BN127" s="290"/>
      <c r="BO127" s="292"/>
      <c r="BP127" s="290"/>
      <c r="BQ127" s="292"/>
      <c r="BR127" s="290"/>
      <c r="BS127" s="292"/>
      <c r="BU127" s="292">
        <v>70.8</v>
      </c>
      <c r="BV127" s="291">
        <v>2</v>
      </c>
      <c r="BX127" s="291">
        <v>-1</v>
      </c>
      <c r="CH127" s="291">
        <v>-1</v>
      </c>
      <c r="CI127" s="117">
        <v>0</v>
      </c>
      <c r="CJ127" s="81">
        <v>-1</v>
      </c>
      <c r="CK127" s="81">
        <v>0</v>
      </c>
      <c r="CL127" s="81">
        <v>-1</v>
      </c>
      <c r="CM127" s="81">
        <v>0</v>
      </c>
      <c r="CN127" s="117">
        <v>0</v>
      </c>
      <c r="CR127" s="291"/>
      <c r="DB127" s="291"/>
      <c r="DH127" s="79" t="s">
        <v>208</v>
      </c>
      <c r="DJ127" s="79" t="s">
        <v>390</v>
      </c>
      <c r="DK127" s="79" t="s">
        <v>442</v>
      </c>
      <c r="DL127" s="83" t="s">
        <v>504</v>
      </c>
      <c r="DM127" s="84" t="s">
        <v>509</v>
      </c>
      <c r="DN127" s="84" t="s">
        <v>503</v>
      </c>
      <c r="DO127" s="83" t="s">
        <v>503</v>
      </c>
    </row>
    <row r="128" spans="1:121" x14ac:dyDescent="0.25">
      <c r="B128" s="291">
        <v>-1</v>
      </c>
      <c r="E128" s="185">
        <f t="shared" si="1"/>
        <v>0</v>
      </c>
      <c r="F128" s="142">
        <v>2</v>
      </c>
      <c r="G128" s="142">
        <v>1</v>
      </c>
      <c r="H128" s="142">
        <v>2</v>
      </c>
      <c r="I128" s="142">
        <v>1</v>
      </c>
      <c r="J128" s="142">
        <v>1</v>
      </c>
      <c r="K128" s="142">
        <v>2</v>
      </c>
      <c r="L128" s="142">
        <v>2</v>
      </c>
      <c r="M128" s="142">
        <v>3</v>
      </c>
      <c r="N128" s="142">
        <v>2</v>
      </c>
      <c r="O128" s="142">
        <v>3</v>
      </c>
      <c r="P128" s="142">
        <v>1</v>
      </c>
      <c r="Q128" s="290">
        <v>-1E-4</v>
      </c>
      <c r="R128" s="290">
        <v>-1E-4</v>
      </c>
      <c r="S128" s="292">
        <v>-1E-4</v>
      </c>
      <c r="T128" s="290">
        <v>-1E-4</v>
      </c>
      <c r="U128" s="292">
        <v>-1E-4</v>
      </c>
      <c r="V128" s="290">
        <v>-1E-4</v>
      </c>
      <c r="W128" s="292">
        <v>-1E-4</v>
      </c>
      <c r="X128" s="290">
        <v>-1E-4</v>
      </c>
      <c r="Y128" s="292">
        <v>-1E-4</v>
      </c>
      <c r="Z128" s="291">
        <v>-1E-4</v>
      </c>
      <c r="AB128" s="142">
        <v>3</v>
      </c>
      <c r="AC128" s="142">
        <v>4</v>
      </c>
      <c r="AD128" s="142">
        <v>4</v>
      </c>
      <c r="AE128" s="142">
        <v>3</v>
      </c>
      <c r="AF128" s="142">
        <v>2</v>
      </c>
      <c r="AG128" s="142">
        <v>3</v>
      </c>
      <c r="AH128" s="142">
        <v>2</v>
      </c>
      <c r="AI128" s="142">
        <v>3</v>
      </c>
      <c r="AJ128" s="142">
        <v>1</v>
      </c>
      <c r="AK128" s="142">
        <v>3</v>
      </c>
      <c r="AL128" s="142">
        <v>0</v>
      </c>
      <c r="AM128" s="290">
        <v>-1E-4</v>
      </c>
      <c r="AN128" s="290">
        <v>-1E-4</v>
      </c>
      <c r="AO128" s="292">
        <v>-1E-4</v>
      </c>
      <c r="AP128" s="290">
        <v>-1E-4</v>
      </c>
      <c r="AQ128" s="292">
        <v>-1E-4</v>
      </c>
      <c r="AR128" s="290">
        <v>-1E-4</v>
      </c>
      <c r="AS128" s="292">
        <v>-1E-4</v>
      </c>
      <c r="AT128" s="290">
        <v>-1E-4</v>
      </c>
      <c r="AU128" s="292">
        <v>-1E-4</v>
      </c>
      <c r="AW128" s="293">
        <v>-1</v>
      </c>
      <c r="AX128" s="291">
        <v>-1</v>
      </c>
      <c r="BK128" s="290"/>
      <c r="BL128" s="290"/>
      <c r="BM128" s="292"/>
      <c r="BN128" s="290"/>
      <c r="BO128" s="292"/>
      <c r="BP128" s="290"/>
      <c r="BQ128" s="292"/>
      <c r="BR128" s="290"/>
      <c r="BS128" s="292"/>
      <c r="BU128" s="292">
        <v>-1</v>
      </c>
      <c r="BV128" s="291">
        <v>-1</v>
      </c>
      <c r="BX128" s="291">
        <v>-1</v>
      </c>
      <c r="CH128" s="291">
        <v>-1</v>
      </c>
      <c r="CI128" s="117">
        <v>0</v>
      </c>
      <c r="CJ128" s="81">
        <v>-1</v>
      </c>
      <c r="CK128" s="81">
        <v>0</v>
      </c>
      <c r="CL128" s="81">
        <v>-1</v>
      </c>
      <c r="CM128" s="81">
        <v>0</v>
      </c>
      <c r="CN128" s="117">
        <v>0</v>
      </c>
      <c r="CR128" s="291"/>
      <c r="DB128" s="291"/>
    </row>
    <row r="129" spans="1:121" x14ac:dyDescent="0.25">
      <c r="B129" s="291">
        <v>-1</v>
      </c>
      <c r="E129" s="185">
        <f t="shared" si="1"/>
        <v>0</v>
      </c>
      <c r="F129" s="142">
        <v>1</v>
      </c>
      <c r="G129" s="142">
        <v>1</v>
      </c>
      <c r="H129" s="142">
        <v>2</v>
      </c>
      <c r="I129" s="142">
        <v>1</v>
      </c>
      <c r="J129" s="142">
        <v>1</v>
      </c>
      <c r="K129" s="142">
        <v>2</v>
      </c>
      <c r="L129" s="142">
        <v>2</v>
      </c>
      <c r="M129" s="142">
        <v>2</v>
      </c>
      <c r="N129" s="142">
        <v>3</v>
      </c>
      <c r="O129" s="142">
        <v>3</v>
      </c>
      <c r="P129" s="142">
        <v>1</v>
      </c>
      <c r="Q129" s="290">
        <v>-1E-4</v>
      </c>
      <c r="R129" s="290">
        <v>-1E-4</v>
      </c>
      <c r="S129" s="292">
        <v>-1E-4</v>
      </c>
      <c r="T129" s="290">
        <v>-1E-4</v>
      </c>
      <c r="U129" s="292">
        <v>-1E-4</v>
      </c>
      <c r="V129" s="290">
        <v>-1E-4</v>
      </c>
      <c r="W129" s="292">
        <v>-1E-4</v>
      </c>
      <c r="X129" s="290">
        <v>-1E-4</v>
      </c>
      <c r="Y129" s="292">
        <v>-1E-4</v>
      </c>
      <c r="Z129" s="291">
        <v>-1E-4</v>
      </c>
      <c r="AB129" s="142">
        <v>3</v>
      </c>
      <c r="AC129" s="142">
        <v>3</v>
      </c>
      <c r="AD129" s="142">
        <v>2</v>
      </c>
      <c r="AE129" s="142">
        <v>1</v>
      </c>
      <c r="AF129" s="142">
        <v>2</v>
      </c>
      <c r="AG129" s="142">
        <v>2</v>
      </c>
      <c r="AH129" s="142">
        <v>2</v>
      </c>
      <c r="AI129" s="142">
        <v>2</v>
      </c>
      <c r="AJ129" s="142">
        <v>3</v>
      </c>
      <c r="AK129" s="142">
        <v>3</v>
      </c>
      <c r="AL129" s="142">
        <v>1</v>
      </c>
      <c r="AM129" s="290">
        <v>-1E-4</v>
      </c>
      <c r="AN129" s="290">
        <v>-1E-4</v>
      </c>
      <c r="AO129" s="292">
        <v>-1E-4</v>
      </c>
      <c r="AP129" s="290">
        <v>-1E-4</v>
      </c>
      <c r="AQ129" s="292">
        <v>-1E-4</v>
      </c>
      <c r="AR129" s="290">
        <v>-1E-4</v>
      </c>
      <c r="AS129" s="292">
        <v>-1E-4</v>
      </c>
      <c r="AT129" s="290">
        <v>-1E-4</v>
      </c>
      <c r="AU129" s="292">
        <v>-1E-4</v>
      </c>
      <c r="AW129" s="293">
        <v>-1</v>
      </c>
      <c r="AX129" s="291">
        <v>-1</v>
      </c>
      <c r="BK129" s="290"/>
      <c r="BL129" s="290"/>
      <c r="BM129" s="292"/>
      <c r="BN129" s="290"/>
      <c r="BO129" s="292"/>
      <c r="BP129" s="290"/>
      <c r="BQ129" s="292"/>
      <c r="BR129" s="290"/>
      <c r="BS129" s="292"/>
      <c r="BU129" s="292">
        <v>-1</v>
      </c>
      <c r="BV129" s="291">
        <v>-1</v>
      </c>
      <c r="BX129" s="291">
        <v>-1</v>
      </c>
      <c r="CH129" s="291">
        <v>-1</v>
      </c>
      <c r="CI129" s="117">
        <v>0</v>
      </c>
      <c r="CJ129" s="81">
        <v>-1</v>
      </c>
      <c r="CK129" s="81">
        <v>0</v>
      </c>
      <c r="CL129" s="81">
        <v>-1</v>
      </c>
      <c r="CM129" s="81">
        <v>0</v>
      </c>
      <c r="CN129" s="117">
        <v>0</v>
      </c>
      <c r="CR129" s="291"/>
      <c r="DB129" s="291"/>
    </row>
    <row r="130" spans="1:121" x14ac:dyDescent="0.25">
      <c r="B130" s="291">
        <v>-1</v>
      </c>
      <c r="E130" s="185">
        <f t="shared" si="1"/>
        <v>0</v>
      </c>
      <c r="F130" s="142">
        <v>2</v>
      </c>
      <c r="G130" s="142">
        <v>1</v>
      </c>
      <c r="H130" s="142">
        <v>2</v>
      </c>
      <c r="I130" s="142">
        <v>2</v>
      </c>
      <c r="J130" s="142">
        <v>1</v>
      </c>
      <c r="K130" s="142">
        <v>3</v>
      </c>
      <c r="L130" s="142">
        <v>3</v>
      </c>
      <c r="M130" s="142">
        <v>3</v>
      </c>
      <c r="N130" s="142">
        <v>3</v>
      </c>
      <c r="O130" s="142">
        <v>3</v>
      </c>
      <c r="P130" s="142">
        <v>0</v>
      </c>
      <c r="Q130" s="290">
        <v>-1E-4</v>
      </c>
      <c r="R130" s="290">
        <v>-1E-4</v>
      </c>
      <c r="S130" s="292">
        <v>-1E-4</v>
      </c>
      <c r="T130" s="290">
        <v>-1E-4</v>
      </c>
      <c r="U130" s="292">
        <v>-1E-4</v>
      </c>
      <c r="V130" s="290">
        <v>-1E-4</v>
      </c>
      <c r="W130" s="292">
        <v>-1E-4</v>
      </c>
      <c r="X130" s="290">
        <v>-1E-4</v>
      </c>
      <c r="Y130" s="292">
        <v>-1E-4</v>
      </c>
      <c r="Z130" s="291">
        <v>-1E-4</v>
      </c>
      <c r="AB130" s="142">
        <v>3</v>
      </c>
      <c r="AC130" s="142">
        <v>2</v>
      </c>
      <c r="AD130" s="142">
        <v>3</v>
      </c>
      <c r="AE130" s="142">
        <v>2</v>
      </c>
      <c r="AF130" s="142">
        <v>2</v>
      </c>
      <c r="AG130" s="142">
        <v>2</v>
      </c>
      <c r="AH130" s="142">
        <v>2</v>
      </c>
      <c r="AI130" s="142">
        <v>2</v>
      </c>
      <c r="AJ130" s="142">
        <v>3</v>
      </c>
      <c r="AK130" s="142">
        <v>2</v>
      </c>
      <c r="AL130" s="142">
        <v>0</v>
      </c>
      <c r="AM130" s="290">
        <v>-1E-4</v>
      </c>
      <c r="AN130" s="290">
        <v>-1E-4</v>
      </c>
      <c r="AO130" s="292">
        <v>-1E-4</v>
      </c>
      <c r="AP130" s="290">
        <v>-1E-4</v>
      </c>
      <c r="AQ130" s="292">
        <v>-1E-4</v>
      </c>
      <c r="AR130" s="290">
        <v>-1E-4</v>
      </c>
      <c r="AS130" s="292">
        <v>-1E-4</v>
      </c>
      <c r="AT130" s="290">
        <v>-1E-4</v>
      </c>
      <c r="AU130" s="292">
        <v>-1E-4</v>
      </c>
      <c r="AW130" s="293">
        <v>-1</v>
      </c>
      <c r="AX130" s="291">
        <v>-1</v>
      </c>
      <c r="BK130" s="290"/>
      <c r="BL130" s="290"/>
      <c r="BM130" s="292"/>
      <c r="BN130" s="290"/>
      <c r="BO130" s="292"/>
      <c r="BP130" s="290"/>
      <c r="BQ130" s="292"/>
      <c r="BR130" s="290"/>
      <c r="BS130" s="292"/>
      <c r="BU130" s="292">
        <v>-1</v>
      </c>
      <c r="BV130" s="291">
        <v>-1</v>
      </c>
      <c r="BX130" s="291">
        <v>-1</v>
      </c>
      <c r="CH130" s="291">
        <v>-1</v>
      </c>
      <c r="CI130" s="117">
        <v>0</v>
      </c>
      <c r="CJ130" s="81">
        <v>-1</v>
      </c>
      <c r="CK130" s="81">
        <v>0</v>
      </c>
      <c r="CL130" s="81">
        <v>-1</v>
      </c>
      <c r="CM130" s="81">
        <v>0</v>
      </c>
      <c r="CN130" s="117">
        <v>0</v>
      </c>
      <c r="CR130" s="291"/>
      <c r="DB130" s="291"/>
    </row>
    <row r="131" spans="1:121" x14ac:dyDescent="0.25">
      <c r="B131" s="291">
        <v>0</v>
      </c>
      <c r="E131" s="185">
        <f t="shared" si="1"/>
        <v>0</v>
      </c>
      <c r="F131" s="142">
        <v>0</v>
      </c>
      <c r="G131" s="142">
        <v>0</v>
      </c>
      <c r="H131" s="142">
        <v>0</v>
      </c>
      <c r="I131" s="142">
        <v>0</v>
      </c>
      <c r="J131" s="142">
        <v>0</v>
      </c>
      <c r="K131" s="142">
        <v>0</v>
      </c>
      <c r="L131" s="142">
        <v>0</v>
      </c>
      <c r="M131" s="142">
        <v>0</v>
      </c>
      <c r="N131" s="142">
        <v>0</v>
      </c>
      <c r="O131" s="142">
        <v>0</v>
      </c>
      <c r="P131" s="142">
        <v>0</v>
      </c>
      <c r="Q131" s="290">
        <v>0</v>
      </c>
      <c r="R131" s="290">
        <v>0</v>
      </c>
      <c r="S131" s="292">
        <v>0</v>
      </c>
      <c r="T131" s="290">
        <v>0</v>
      </c>
      <c r="U131" s="292">
        <v>0</v>
      </c>
      <c r="V131" s="290">
        <v>0</v>
      </c>
      <c r="W131" s="292">
        <v>0</v>
      </c>
      <c r="X131" s="290">
        <v>0</v>
      </c>
      <c r="Y131" s="292">
        <v>0</v>
      </c>
      <c r="Z131" s="291">
        <v>0</v>
      </c>
      <c r="AB131" s="142">
        <v>0</v>
      </c>
      <c r="AC131" s="142">
        <v>0</v>
      </c>
      <c r="AD131" s="142">
        <v>0</v>
      </c>
      <c r="AE131" s="142">
        <v>0</v>
      </c>
      <c r="AF131" s="142">
        <v>0</v>
      </c>
      <c r="AG131" s="142">
        <v>0</v>
      </c>
      <c r="AH131" s="142">
        <v>0</v>
      </c>
      <c r="AI131" s="142">
        <v>0</v>
      </c>
      <c r="AJ131" s="142">
        <v>0</v>
      </c>
      <c r="AK131" s="142">
        <v>0</v>
      </c>
      <c r="AL131" s="142">
        <v>0</v>
      </c>
      <c r="AM131" s="290">
        <v>0</v>
      </c>
      <c r="AN131" s="290">
        <v>0</v>
      </c>
      <c r="AO131" s="292">
        <v>0</v>
      </c>
      <c r="AP131" s="290">
        <v>0</v>
      </c>
      <c r="AQ131" s="292">
        <v>0</v>
      </c>
      <c r="AR131" s="290">
        <v>0</v>
      </c>
      <c r="AS131" s="292">
        <v>0</v>
      </c>
      <c r="AT131" s="290">
        <v>0</v>
      </c>
      <c r="AU131" s="292">
        <v>0</v>
      </c>
      <c r="AW131" s="293">
        <v>0</v>
      </c>
      <c r="AX131" s="291">
        <v>0</v>
      </c>
      <c r="BK131" s="290"/>
      <c r="BL131" s="290"/>
      <c r="BM131" s="292"/>
      <c r="BN131" s="290"/>
      <c r="BO131" s="292"/>
      <c r="BP131" s="290"/>
      <c r="BQ131" s="292"/>
      <c r="BR131" s="290"/>
      <c r="BS131" s="292"/>
      <c r="BU131" s="292">
        <v>0</v>
      </c>
      <c r="BV131" s="291">
        <v>0</v>
      </c>
      <c r="BX131" s="291">
        <v>0</v>
      </c>
      <c r="CH131" s="291">
        <v>0</v>
      </c>
      <c r="CI131" s="117">
        <v>0</v>
      </c>
      <c r="CJ131" s="81">
        <v>0</v>
      </c>
      <c r="CK131" s="81">
        <v>0</v>
      </c>
      <c r="CL131" s="81">
        <v>0</v>
      </c>
      <c r="CM131" s="81">
        <v>0</v>
      </c>
      <c r="CN131" s="117">
        <v>0</v>
      </c>
      <c r="CR131" s="291"/>
      <c r="DB131" s="291"/>
    </row>
    <row r="132" spans="1:121" x14ac:dyDescent="0.25">
      <c r="A132" s="113" t="s">
        <v>168</v>
      </c>
      <c r="B132" s="291">
        <v>3</v>
      </c>
      <c r="C132" s="114" t="s">
        <v>232</v>
      </c>
      <c r="D132" s="114" t="s">
        <v>214</v>
      </c>
      <c r="E132" s="185">
        <f t="shared" si="1"/>
        <v>6</v>
      </c>
      <c r="F132" s="142">
        <v>1</v>
      </c>
      <c r="G132" s="142">
        <v>2</v>
      </c>
      <c r="H132" s="142">
        <v>1</v>
      </c>
      <c r="I132" s="142">
        <v>2</v>
      </c>
      <c r="J132" s="142">
        <v>1</v>
      </c>
      <c r="K132" s="142">
        <v>2</v>
      </c>
      <c r="L132" s="142">
        <v>3</v>
      </c>
      <c r="M132" s="142">
        <v>2</v>
      </c>
      <c r="N132" s="142">
        <v>2</v>
      </c>
      <c r="O132" s="142">
        <v>3</v>
      </c>
      <c r="P132" s="142">
        <v>0</v>
      </c>
      <c r="Q132" s="290">
        <v>9.5</v>
      </c>
      <c r="R132" s="290">
        <v>9.5</v>
      </c>
      <c r="S132" s="292">
        <v>9.5</v>
      </c>
      <c r="T132" s="290">
        <v>-1E-4</v>
      </c>
      <c r="U132" s="292">
        <v>14.6</v>
      </c>
      <c r="V132" s="290">
        <v>-1E-4</v>
      </c>
      <c r="W132" s="292">
        <v>10.58</v>
      </c>
      <c r="X132" s="290">
        <v>-1E-4</v>
      </c>
      <c r="Y132" s="292">
        <v>34.68</v>
      </c>
      <c r="Z132" s="291">
        <v>4</v>
      </c>
      <c r="AB132" s="142">
        <v>2</v>
      </c>
      <c r="AC132" s="142">
        <v>2</v>
      </c>
      <c r="AD132" s="142">
        <v>2</v>
      </c>
      <c r="AE132" s="142">
        <v>1</v>
      </c>
      <c r="AF132" s="142">
        <v>1</v>
      </c>
      <c r="AG132" s="142">
        <v>2</v>
      </c>
      <c r="AH132" s="142">
        <v>3</v>
      </c>
      <c r="AI132" s="142">
        <v>2</v>
      </c>
      <c r="AJ132" s="142">
        <v>2</v>
      </c>
      <c r="AK132" s="142">
        <v>3</v>
      </c>
      <c r="AL132" s="142">
        <v>1</v>
      </c>
      <c r="AM132" s="290">
        <v>9.8000000000000007</v>
      </c>
      <c r="AN132" s="290">
        <v>9.8000000000000007</v>
      </c>
      <c r="AO132" s="292">
        <v>9.8000000000000007</v>
      </c>
      <c r="AP132" s="290">
        <v>-1E-4</v>
      </c>
      <c r="AQ132" s="292">
        <v>14.6</v>
      </c>
      <c r="AR132" s="290">
        <v>-1E-4</v>
      </c>
      <c r="AS132" s="292">
        <v>10.15</v>
      </c>
      <c r="AT132" s="290">
        <v>-1E-4</v>
      </c>
      <c r="AU132" s="292">
        <v>34.549999999999997</v>
      </c>
      <c r="AW132" s="293">
        <v>69.23</v>
      </c>
      <c r="AX132" s="291">
        <v>3</v>
      </c>
      <c r="BK132" s="290"/>
      <c r="BL132" s="290"/>
      <c r="BM132" s="292"/>
      <c r="BN132" s="290"/>
      <c r="BO132" s="292"/>
      <c r="BP132" s="290"/>
      <c r="BQ132" s="292"/>
      <c r="BR132" s="290"/>
      <c r="BS132" s="292"/>
      <c r="BU132" s="292">
        <v>69.23</v>
      </c>
      <c r="BV132" s="291">
        <v>3</v>
      </c>
      <c r="BX132" s="291">
        <v>-1</v>
      </c>
      <c r="CH132" s="291">
        <v>-1</v>
      </c>
      <c r="CI132" s="117">
        <v>0</v>
      </c>
      <c r="CJ132" s="81">
        <v>-1</v>
      </c>
      <c r="CK132" s="81">
        <v>0</v>
      </c>
      <c r="CL132" s="81">
        <v>-1</v>
      </c>
      <c r="CM132" s="81">
        <v>0</v>
      </c>
      <c r="CN132" s="117">
        <v>0</v>
      </c>
      <c r="CR132" s="291"/>
      <c r="DB132" s="291"/>
      <c r="DH132" s="79" t="s">
        <v>214</v>
      </c>
      <c r="DJ132" s="79" t="s">
        <v>390</v>
      </c>
      <c r="DK132" s="79" t="s">
        <v>442</v>
      </c>
      <c r="DL132" s="83" t="s">
        <v>504</v>
      </c>
      <c r="DM132" s="84" t="s">
        <v>509</v>
      </c>
      <c r="DN132" s="84" t="s">
        <v>504</v>
      </c>
      <c r="DO132" s="83" t="s">
        <v>503</v>
      </c>
    </row>
    <row r="133" spans="1:121" x14ac:dyDescent="0.25">
      <c r="B133" s="291">
        <v>-1</v>
      </c>
      <c r="E133" s="185">
        <f t="shared" si="1"/>
        <v>0</v>
      </c>
      <c r="F133" s="142">
        <v>1</v>
      </c>
      <c r="G133" s="142">
        <v>3</v>
      </c>
      <c r="H133" s="142">
        <v>2</v>
      </c>
      <c r="I133" s="142">
        <v>3</v>
      </c>
      <c r="J133" s="142">
        <v>2</v>
      </c>
      <c r="K133" s="142">
        <v>2</v>
      </c>
      <c r="L133" s="142">
        <v>4</v>
      </c>
      <c r="M133" s="142">
        <v>3</v>
      </c>
      <c r="N133" s="142">
        <v>2</v>
      </c>
      <c r="O133" s="142">
        <v>4</v>
      </c>
      <c r="P133" s="142">
        <v>2</v>
      </c>
      <c r="Q133" s="290">
        <v>-1E-4</v>
      </c>
      <c r="R133" s="290">
        <v>-1E-4</v>
      </c>
      <c r="S133" s="292">
        <v>-1E-4</v>
      </c>
      <c r="T133" s="290">
        <v>-1E-4</v>
      </c>
      <c r="U133" s="292">
        <v>-1E-4</v>
      </c>
      <c r="V133" s="290">
        <v>-1E-4</v>
      </c>
      <c r="W133" s="292">
        <v>-1E-4</v>
      </c>
      <c r="X133" s="290">
        <v>-1E-4</v>
      </c>
      <c r="Y133" s="292">
        <v>-1E-4</v>
      </c>
      <c r="Z133" s="291">
        <v>-1E-4</v>
      </c>
      <c r="AB133" s="142">
        <v>2</v>
      </c>
      <c r="AC133" s="142">
        <v>3</v>
      </c>
      <c r="AD133" s="142">
        <v>2</v>
      </c>
      <c r="AE133" s="142">
        <v>3</v>
      </c>
      <c r="AF133" s="142">
        <v>2</v>
      </c>
      <c r="AG133" s="142">
        <v>2</v>
      </c>
      <c r="AH133" s="142">
        <v>3</v>
      </c>
      <c r="AI133" s="142">
        <v>2</v>
      </c>
      <c r="AJ133" s="142">
        <v>3</v>
      </c>
      <c r="AK133" s="142">
        <v>3</v>
      </c>
      <c r="AL133" s="142">
        <v>2</v>
      </c>
      <c r="AM133" s="290">
        <v>-1E-4</v>
      </c>
      <c r="AN133" s="290">
        <v>-1E-4</v>
      </c>
      <c r="AO133" s="292">
        <v>-1E-4</v>
      </c>
      <c r="AP133" s="290">
        <v>-1E-4</v>
      </c>
      <c r="AQ133" s="292">
        <v>-1E-4</v>
      </c>
      <c r="AR133" s="290">
        <v>-1E-4</v>
      </c>
      <c r="AS133" s="292">
        <v>-1E-4</v>
      </c>
      <c r="AT133" s="290">
        <v>-1E-4</v>
      </c>
      <c r="AU133" s="292">
        <v>-1E-4</v>
      </c>
      <c r="AW133" s="293">
        <v>-1</v>
      </c>
      <c r="AX133" s="291">
        <v>-1</v>
      </c>
      <c r="BK133" s="290"/>
      <c r="BL133" s="290"/>
      <c r="BM133" s="292"/>
      <c r="BN133" s="290"/>
      <c r="BO133" s="292"/>
      <c r="BP133" s="290"/>
      <c r="BQ133" s="292"/>
      <c r="BR133" s="290"/>
      <c r="BS133" s="292"/>
      <c r="BU133" s="292">
        <v>-1</v>
      </c>
      <c r="BV133" s="291">
        <v>-1</v>
      </c>
      <c r="BX133" s="291">
        <v>-1</v>
      </c>
      <c r="CH133" s="291">
        <v>-1</v>
      </c>
      <c r="CI133" s="117">
        <v>0</v>
      </c>
      <c r="CJ133" s="81">
        <v>-1</v>
      </c>
      <c r="CK133" s="81">
        <v>0</v>
      </c>
      <c r="CL133" s="81">
        <v>-1</v>
      </c>
      <c r="CM133" s="81">
        <v>0</v>
      </c>
      <c r="CN133" s="117">
        <v>0</v>
      </c>
      <c r="CR133" s="291"/>
      <c r="DB133" s="291"/>
    </row>
    <row r="134" spans="1:121" x14ac:dyDescent="0.25">
      <c r="B134" s="291">
        <v>-1</v>
      </c>
      <c r="E134" s="185">
        <f t="shared" si="1"/>
        <v>0</v>
      </c>
      <c r="F134" s="142">
        <v>1</v>
      </c>
      <c r="G134" s="142">
        <v>2</v>
      </c>
      <c r="H134" s="142">
        <v>2</v>
      </c>
      <c r="I134" s="142">
        <v>2</v>
      </c>
      <c r="J134" s="142">
        <v>2</v>
      </c>
      <c r="K134" s="142">
        <v>2</v>
      </c>
      <c r="L134" s="142">
        <v>3</v>
      </c>
      <c r="M134" s="142">
        <v>3</v>
      </c>
      <c r="N134" s="142">
        <v>4</v>
      </c>
      <c r="O134" s="142">
        <v>4</v>
      </c>
      <c r="P134" s="142">
        <v>2</v>
      </c>
      <c r="Q134" s="290">
        <v>-1E-4</v>
      </c>
      <c r="R134" s="290">
        <v>-1E-4</v>
      </c>
      <c r="S134" s="292">
        <v>-1E-4</v>
      </c>
      <c r="T134" s="290">
        <v>-1E-4</v>
      </c>
      <c r="U134" s="292">
        <v>-1E-4</v>
      </c>
      <c r="V134" s="290">
        <v>-1E-4</v>
      </c>
      <c r="W134" s="292">
        <v>-1E-4</v>
      </c>
      <c r="X134" s="290">
        <v>-1E-4</v>
      </c>
      <c r="Y134" s="292">
        <v>-1E-4</v>
      </c>
      <c r="Z134" s="291">
        <v>-1E-4</v>
      </c>
      <c r="AB134" s="142">
        <v>2</v>
      </c>
      <c r="AC134" s="142">
        <v>2</v>
      </c>
      <c r="AD134" s="142">
        <v>2</v>
      </c>
      <c r="AE134" s="142">
        <v>1</v>
      </c>
      <c r="AF134" s="142">
        <v>1</v>
      </c>
      <c r="AG134" s="142">
        <v>3</v>
      </c>
      <c r="AH134" s="142">
        <v>3</v>
      </c>
      <c r="AI134" s="142">
        <v>3</v>
      </c>
      <c r="AJ134" s="142">
        <v>4</v>
      </c>
      <c r="AK134" s="142">
        <v>4</v>
      </c>
      <c r="AL134" s="142">
        <v>2</v>
      </c>
      <c r="AM134" s="290">
        <v>-1E-4</v>
      </c>
      <c r="AN134" s="290">
        <v>-1E-4</v>
      </c>
      <c r="AO134" s="292">
        <v>-1E-4</v>
      </c>
      <c r="AP134" s="290">
        <v>-1E-4</v>
      </c>
      <c r="AQ134" s="292">
        <v>-1E-4</v>
      </c>
      <c r="AR134" s="290">
        <v>-1E-4</v>
      </c>
      <c r="AS134" s="292">
        <v>-1E-4</v>
      </c>
      <c r="AT134" s="290">
        <v>-1E-4</v>
      </c>
      <c r="AU134" s="292">
        <v>-1E-4</v>
      </c>
      <c r="AW134" s="293">
        <v>-1</v>
      </c>
      <c r="AX134" s="291">
        <v>-1</v>
      </c>
      <c r="BK134" s="290"/>
      <c r="BL134" s="290"/>
      <c r="BM134" s="292"/>
      <c r="BN134" s="290"/>
      <c r="BO134" s="292"/>
      <c r="BP134" s="290"/>
      <c r="BQ134" s="292"/>
      <c r="BR134" s="290"/>
      <c r="BS134" s="292"/>
      <c r="BU134" s="292">
        <v>-1</v>
      </c>
      <c r="BV134" s="291">
        <v>-1</v>
      </c>
      <c r="BX134" s="291">
        <v>-1</v>
      </c>
      <c r="CH134" s="291">
        <v>-1</v>
      </c>
      <c r="CI134" s="117">
        <v>0</v>
      </c>
      <c r="CJ134" s="81">
        <v>-1</v>
      </c>
      <c r="CK134" s="81">
        <v>0</v>
      </c>
      <c r="CL134" s="81">
        <v>-1</v>
      </c>
      <c r="CM134" s="81">
        <v>0</v>
      </c>
      <c r="CN134" s="117">
        <v>0</v>
      </c>
      <c r="CR134" s="291"/>
      <c r="DB134" s="291"/>
    </row>
    <row r="135" spans="1:121" x14ac:dyDescent="0.25">
      <c r="B135" s="291">
        <v>-1</v>
      </c>
      <c r="E135" s="185">
        <f t="shared" si="1"/>
        <v>0</v>
      </c>
      <c r="F135" s="142">
        <v>2</v>
      </c>
      <c r="G135" s="142">
        <v>2</v>
      </c>
      <c r="H135" s="142">
        <v>3</v>
      </c>
      <c r="I135" s="142">
        <v>2</v>
      </c>
      <c r="J135" s="142">
        <v>3</v>
      </c>
      <c r="K135" s="142">
        <v>3</v>
      </c>
      <c r="L135" s="142">
        <v>3</v>
      </c>
      <c r="M135" s="142">
        <v>3</v>
      </c>
      <c r="N135" s="142">
        <v>3</v>
      </c>
      <c r="O135" s="142">
        <v>3</v>
      </c>
      <c r="P135" s="142">
        <v>0</v>
      </c>
      <c r="Q135" s="290">
        <v>-1E-4</v>
      </c>
      <c r="R135" s="290">
        <v>-1E-4</v>
      </c>
      <c r="S135" s="292">
        <v>-1E-4</v>
      </c>
      <c r="T135" s="290">
        <v>-1E-4</v>
      </c>
      <c r="U135" s="292">
        <v>-1E-4</v>
      </c>
      <c r="V135" s="290">
        <v>-1E-4</v>
      </c>
      <c r="W135" s="292">
        <v>-1E-4</v>
      </c>
      <c r="X135" s="290">
        <v>-1E-4</v>
      </c>
      <c r="Y135" s="292">
        <v>-1E-4</v>
      </c>
      <c r="Z135" s="291">
        <v>-1E-4</v>
      </c>
      <c r="AB135" s="142">
        <v>2</v>
      </c>
      <c r="AC135" s="142">
        <v>2</v>
      </c>
      <c r="AD135" s="142">
        <v>2</v>
      </c>
      <c r="AE135" s="142">
        <v>3</v>
      </c>
      <c r="AF135" s="142">
        <v>3</v>
      </c>
      <c r="AG135" s="142">
        <v>3</v>
      </c>
      <c r="AH135" s="142">
        <v>3</v>
      </c>
      <c r="AI135" s="142">
        <v>2</v>
      </c>
      <c r="AJ135" s="142">
        <v>2</v>
      </c>
      <c r="AK135" s="142">
        <v>3</v>
      </c>
      <c r="AL135" s="142">
        <v>2</v>
      </c>
      <c r="AM135" s="290">
        <v>-1E-4</v>
      </c>
      <c r="AN135" s="290">
        <v>-1E-4</v>
      </c>
      <c r="AO135" s="292">
        <v>-1E-4</v>
      </c>
      <c r="AP135" s="290">
        <v>-1E-4</v>
      </c>
      <c r="AQ135" s="292">
        <v>-1E-4</v>
      </c>
      <c r="AR135" s="290">
        <v>-1E-4</v>
      </c>
      <c r="AS135" s="292">
        <v>-1E-4</v>
      </c>
      <c r="AT135" s="290">
        <v>-1E-4</v>
      </c>
      <c r="AU135" s="292">
        <v>-1E-4</v>
      </c>
      <c r="AW135" s="293">
        <v>-1</v>
      </c>
      <c r="AX135" s="291">
        <v>-1</v>
      </c>
      <c r="BK135" s="290"/>
      <c r="BL135" s="290"/>
      <c r="BM135" s="292"/>
      <c r="BN135" s="290"/>
      <c r="BO135" s="292"/>
      <c r="BP135" s="290"/>
      <c r="BQ135" s="292"/>
      <c r="BR135" s="290"/>
      <c r="BS135" s="292"/>
      <c r="BU135" s="292">
        <v>-1</v>
      </c>
      <c r="BV135" s="291">
        <v>-1</v>
      </c>
      <c r="BX135" s="291">
        <v>-1</v>
      </c>
      <c r="CH135" s="291">
        <v>-1</v>
      </c>
      <c r="CI135" s="117">
        <v>0</v>
      </c>
      <c r="CJ135" s="81">
        <v>-1</v>
      </c>
      <c r="CK135" s="81">
        <v>0</v>
      </c>
      <c r="CL135" s="81">
        <v>-1</v>
      </c>
      <c r="CM135" s="81">
        <v>0</v>
      </c>
      <c r="CN135" s="117">
        <v>0</v>
      </c>
      <c r="CR135" s="291"/>
      <c r="DB135" s="291"/>
    </row>
    <row r="136" spans="1:121" x14ac:dyDescent="0.25">
      <c r="B136" s="291">
        <v>0</v>
      </c>
      <c r="E136" s="185">
        <f t="shared" si="1"/>
        <v>0</v>
      </c>
      <c r="F136" s="142">
        <v>0</v>
      </c>
      <c r="G136" s="142">
        <v>0</v>
      </c>
      <c r="H136" s="142">
        <v>0</v>
      </c>
      <c r="I136" s="142">
        <v>0</v>
      </c>
      <c r="J136" s="142">
        <v>0</v>
      </c>
      <c r="K136" s="142">
        <v>0</v>
      </c>
      <c r="L136" s="142">
        <v>0</v>
      </c>
      <c r="M136" s="142">
        <v>0</v>
      </c>
      <c r="N136" s="142">
        <v>0</v>
      </c>
      <c r="O136" s="142">
        <v>0</v>
      </c>
      <c r="P136" s="142">
        <v>0</v>
      </c>
      <c r="Q136" s="290">
        <v>0</v>
      </c>
      <c r="R136" s="290">
        <v>0</v>
      </c>
      <c r="S136" s="292">
        <v>0</v>
      </c>
      <c r="T136" s="290">
        <v>0</v>
      </c>
      <c r="U136" s="292">
        <v>0</v>
      </c>
      <c r="V136" s="290">
        <v>0</v>
      </c>
      <c r="W136" s="292">
        <v>0</v>
      </c>
      <c r="X136" s="290">
        <v>0</v>
      </c>
      <c r="Y136" s="292">
        <v>0</v>
      </c>
      <c r="Z136" s="291">
        <v>0</v>
      </c>
      <c r="AB136" s="142">
        <v>0</v>
      </c>
      <c r="AC136" s="142">
        <v>0</v>
      </c>
      <c r="AD136" s="142">
        <v>0</v>
      </c>
      <c r="AE136" s="142">
        <v>0</v>
      </c>
      <c r="AF136" s="142">
        <v>0</v>
      </c>
      <c r="AG136" s="142">
        <v>0</v>
      </c>
      <c r="AH136" s="142">
        <v>0</v>
      </c>
      <c r="AI136" s="142">
        <v>0</v>
      </c>
      <c r="AJ136" s="142">
        <v>0</v>
      </c>
      <c r="AK136" s="142">
        <v>0</v>
      </c>
      <c r="AL136" s="142">
        <v>0</v>
      </c>
      <c r="AM136" s="290">
        <v>0</v>
      </c>
      <c r="AN136" s="290">
        <v>0</v>
      </c>
      <c r="AO136" s="292">
        <v>0</v>
      </c>
      <c r="AP136" s="290">
        <v>0</v>
      </c>
      <c r="AQ136" s="292">
        <v>0</v>
      </c>
      <c r="AR136" s="290">
        <v>0</v>
      </c>
      <c r="AS136" s="292">
        <v>0</v>
      </c>
      <c r="AT136" s="290">
        <v>0</v>
      </c>
      <c r="AU136" s="292">
        <v>0</v>
      </c>
      <c r="AW136" s="293">
        <v>0</v>
      </c>
      <c r="AX136" s="291">
        <v>0</v>
      </c>
      <c r="BK136" s="290"/>
      <c r="BL136" s="290"/>
      <c r="BM136" s="292"/>
      <c r="BN136" s="290"/>
      <c r="BO136" s="292"/>
      <c r="BP136" s="290"/>
      <c r="BQ136" s="292"/>
      <c r="BR136" s="290"/>
      <c r="BS136" s="292"/>
      <c r="BU136" s="292">
        <v>0</v>
      </c>
      <c r="BV136" s="291">
        <v>0</v>
      </c>
      <c r="BX136" s="291">
        <v>0</v>
      </c>
      <c r="CH136" s="291">
        <v>0</v>
      </c>
      <c r="CI136" s="117">
        <v>0</v>
      </c>
      <c r="CJ136" s="81">
        <v>0</v>
      </c>
      <c r="CK136" s="81">
        <v>0</v>
      </c>
      <c r="CL136" s="81">
        <v>0</v>
      </c>
      <c r="CM136" s="81">
        <v>0</v>
      </c>
      <c r="CN136" s="117">
        <v>0</v>
      </c>
      <c r="CR136" s="291"/>
      <c r="DB136" s="291"/>
    </row>
    <row r="137" spans="1:121" x14ac:dyDescent="0.25">
      <c r="A137" s="113" t="s">
        <v>168</v>
      </c>
      <c r="B137" s="291">
        <v>4</v>
      </c>
      <c r="C137" s="114" t="s">
        <v>233</v>
      </c>
      <c r="D137" s="114" t="s">
        <v>205</v>
      </c>
      <c r="E137" s="185">
        <f t="shared" si="1"/>
        <v>5</v>
      </c>
      <c r="F137" s="142">
        <v>2</v>
      </c>
      <c r="G137" s="142">
        <v>2</v>
      </c>
      <c r="H137" s="142">
        <v>1</v>
      </c>
      <c r="I137" s="142">
        <v>1</v>
      </c>
      <c r="J137" s="142">
        <v>1</v>
      </c>
      <c r="K137" s="142">
        <v>3</v>
      </c>
      <c r="L137" s="142">
        <v>3</v>
      </c>
      <c r="M137" s="142">
        <v>3</v>
      </c>
      <c r="N137" s="142">
        <v>2</v>
      </c>
      <c r="O137" s="142">
        <v>2</v>
      </c>
      <c r="P137" s="142">
        <v>0</v>
      </c>
      <c r="Q137" s="290">
        <v>9.8000000000000007</v>
      </c>
      <c r="R137" s="290">
        <v>9.8000000000000007</v>
      </c>
      <c r="S137" s="292">
        <v>9.8000000000000007</v>
      </c>
      <c r="T137" s="290">
        <v>-1E-4</v>
      </c>
      <c r="U137" s="292">
        <v>14.9</v>
      </c>
      <c r="V137" s="290">
        <v>-1E-4</v>
      </c>
      <c r="W137" s="292">
        <v>10.35</v>
      </c>
      <c r="X137" s="290">
        <v>-1E-4</v>
      </c>
      <c r="Y137" s="292">
        <v>35.049999999999997</v>
      </c>
      <c r="Z137" s="291">
        <v>3</v>
      </c>
      <c r="AB137" s="142">
        <v>2</v>
      </c>
      <c r="AC137" s="142">
        <v>2</v>
      </c>
      <c r="AD137" s="142">
        <v>2</v>
      </c>
      <c r="AE137" s="142">
        <v>1</v>
      </c>
      <c r="AF137" s="142">
        <v>2</v>
      </c>
      <c r="AG137" s="142">
        <v>2</v>
      </c>
      <c r="AH137" s="142">
        <v>3</v>
      </c>
      <c r="AI137" s="142">
        <v>3</v>
      </c>
      <c r="AJ137" s="142">
        <v>3</v>
      </c>
      <c r="AK137" s="142">
        <v>2</v>
      </c>
      <c r="AL137" s="142">
        <v>0</v>
      </c>
      <c r="AM137" s="290">
        <v>9.8000000000000007</v>
      </c>
      <c r="AN137" s="290">
        <v>9.8000000000000007</v>
      </c>
      <c r="AO137" s="292">
        <v>9.8000000000000007</v>
      </c>
      <c r="AP137" s="290">
        <v>-1E-4</v>
      </c>
      <c r="AQ137" s="292">
        <v>14.6</v>
      </c>
      <c r="AR137" s="290">
        <v>-1E-4</v>
      </c>
      <c r="AS137" s="292">
        <v>9.5299999999999994</v>
      </c>
      <c r="AT137" s="290">
        <v>-1E-4</v>
      </c>
      <c r="AU137" s="292">
        <v>33.93</v>
      </c>
      <c r="AW137" s="293">
        <v>68.98</v>
      </c>
      <c r="AX137" s="291">
        <v>4</v>
      </c>
      <c r="BK137" s="290"/>
      <c r="BL137" s="290"/>
      <c r="BM137" s="292"/>
      <c r="BN137" s="290"/>
      <c r="BO137" s="292"/>
      <c r="BP137" s="290"/>
      <c r="BQ137" s="292"/>
      <c r="BR137" s="290"/>
      <c r="BS137" s="292"/>
      <c r="BU137" s="292">
        <v>68.98</v>
      </c>
      <c r="BV137" s="291">
        <v>4</v>
      </c>
      <c r="BX137" s="291">
        <v>-1</v>
      </c>
      <c r="CH137" s="291">
        <v>-1</v>
      </c>
      <c r="CI137" s="117">
        <v>0</v>
      </c>
      <c r="CJ137" s="81">
        <v>-1</v>
      </c>
      <c r="CK137" s="81">
        <v>0</v>
      </c>
      <c r="CL137" s="81">
        <v>-1</v>
      </c>
      <c r="CM137" s="81">
        <v>0</v>
      </c>
      <c r="CN137" s="117">
        <v>0</v>
      </c>
      <c r="CR137" s="291"/>
      <c r="DB137" s="291"/>
      <c r="DH137" s="79" t="s">
        <v>205</v>
      </c>
      <c r="DJ137" s="79" t="s">
        <v>391</v>
      </c>
      <c r="DK137" s="79" t="s">
        <v>442</v>
      </c>
      <c r="DL137" s="83" t="s">
        <v>504</v>
      </c>
      <c r="DM137" s="84" t="s">
        <v>509</v>
      </c>
      <c r="DN137" s="84" t="s">
        <v>505</v>
      </c>
      <c r="DO137" s="83" t="s">
        <v>503</v>
      </c>
    </row>
    <row r="138" spans="1:121" x14ac:dyDescent="0.25">
      <c r="B138" s="291">
        <v>-1</v>
      </c>
      <c r="E138" s="185">
        <f t="shared" si="1"/>
        <v>0</v>
      </c>
      <c r="F138" s="142">
        <v>3</v>
      </c>
      <c r="G138" s="142">
        <v>3</v>
      </c>
      <c r="H138" s="142">
        <v>2</v>
      </c>
      <c r="I138" s="142">
        <v>3</v>
      </c>
      <c r="J138" s="142">
        <v>2</v>
      </c>
      <c r="K138" s="142">
        <v>3</v>
      </c>
      <c r="L138" s="142">
        <v>2</v>
      </c>
      <c r="M138" s="142">
        <v>3</v>
      </c>
      <c r="N138" s="142">
        <v>3</v>
      </c>
      <c r="O138" s="142">
        <v>2</v>
      </c>
      <c r="P138" s="142">
        <v>0</v>
      </c>
      <c r="Q138" s="290">
        <v>-1E-4</v>
      </c>
      <c r="R138" s="290">
        <v>-1E-4</v>
      </c>
      <c r="S138" s="292">
        <v>-1E-4</v>
      </c>
      <c r="T138" s="290">
        <v>-1E-4</v>
      </c>
      <c r="U138" s="292">
        <v>-1E-4</v>
      </c>
      <c r="V138" s="290">
        <v>-1E-4</v>
      </c>
      <c r="W138" s="292">
        <v>-1E-4</v>
      </c>
      <c r="X138" s="290">
        <v>-1E-4</v>
      </c>
      <c r="Y138" s="292">
        <v>-1E-4</v>
      </c>
      <c r="Z138" s="291">
        <v>-1E-4</v>
      </c>
      <c r="AB138" s="142">
        <v>2</v>
      </c>
      <c r="AC138" s="142">
        <v>3</v>
      </c>
      <c r="AD138" s="142">
        <v>2</v>
      </c>
      <c r="AE138" s="142">
        <v>2</v>
      </c>
      <c r="AF138" s="142">
        <v>3</v>
      </c>
      <c r="AG138" s="142">
        <v>4</v>
      </c>
      <c r="AH138" s="142">
        <v>3</v>
      </c>
      <c r="AI138" s="142">
        <v>3</v>
      </c>
      <c r="AJ138" s="142">
        <v>3</v>
      </c>
      <c r="AK138" s="142">
        <v>3</v>
      </c>
      <c r="AL138" s="142">
        <v>0</v>
      </c>
      <c r="AM138" s="290">
        <v>-1E-4</v>
      </c>
      <c r="AN138" s="290">
        <v>-1E-4</v>
      </c>
      <c r="AO138" s="292">
        <v>-1E-4</v>
      </c>
      <c r="AP138" s="290">
        <v>-1E-4</v>
      </c>
      <c r="AQ138" s="292">
        <v>-1E-4</v>
      </c>
      <c r="AR138" s="290">
        <v>-1E-4</v>
      </c>
      <c r="AS138" s="292">
        <v>-1E-4</v>
      </c>
      <c r="AT138" s="290">
        <v>-1E-4</v>
      </c>
      <c r="AU138" s="292">
        <v>-1E-4</v>
      </c>
      <c r="AW138" s="293">
        <v>-1</v>
      </c>
      <c r="AX138" s="291">
        <v>-1</v>
      </c>
      <c r="BK138" s="290"/>
      <c r="BL138" s="290"/>
      <c r="BM138" s="292"/>
      <c r="BN138" s="290"/>
      <c r="BO138" s="292"/>
      <c r="BP138" s="290"/>
      <c r="BQ138" s="292"/>
      <c r="BR138" s="290"/>
      <c r="BS138" s="292"/>
      <c r="BU138" s="292">
        <v>-1</v>
      </c>
      <c r="BV138" s="291">
        <v>-1</v>
      </c>
      <c r="BX138" s="291">
        <v>-1</v>
      </c>
      <c r="CH138" s="291">
        <v>-1</v>
      </c>
      <c r="CI138" s="117">
        <v>0</v>
      </c>
      <c r="CJ138" s="81">
        <v>-1</v>
      </c>
      <c r="CK138" s="81">
        <v>0</v>
      </c>
      <c r="CL138" s="81">
        <v>-1</v>
      </c>
      <c r="CM138" s="81">
        <v>0</v>
      </c>
      <c r="CN138" s="117">
        <v>0</v>
      </c>
      <c r="CR138" s="291"/>
      <c r="DB138" s="291"/>
    </row>
    <row r="139" spans="1:121" x14ac:dyDescent="0.25">
      <c r="B139" s="291">
        <v>-1</v>
      </c>
      <c r="E139" s="185">
        <f t="shared" si="1"/>
        <v>0</v>
      </c>
      <c r="F139" s="142">
        <v>2</v>
      </c>
      <c r="G139" s="142">
        <v>2</v>
      </c>
      <c r="H139" s="142">
        <v>2</v>
      </c>
      <c r="I139" s="142">
        <v>2</v>
      </c>
      <c r="J139" s="142">
        <v>2</v>
      </c>
      <c r="K139" s="142">
        <v>3</v>
      </c>
      <c r="L139" s="142">
        <v>3</v>
      </c>
      <c r="M139" s="142">
        <v>3</v>
      </c>
      <c r="N139" s="142">
        <v>3</v>
      </c>
      <c r="O139" s="142">
        <v>3</v>
      </c>
      <c r="P139" s="142">
        <v>0</v>
      </c>
      <c r="Q139" s="290">
        <v>-1E-4</v>
      </c>
      <c r="R139" s="290">
        <v>-1E-4</v>
      </c>
      <c r="S139" s="292">
        <v>-1E-4</v>
      </c>
      <c r="T139" s="290">
        <v>-1E-4</v>
      </c>
      <c r="U139" s="292">
        <v>-1E-4</v>
      </c>
      <c r="V139" s="290">
        <v>-1E-4</v>
      </c>
      <c r="W139" s="292">
        <v>-1E-4</v>
      </c>
      <c r="X139" s="290">
        <v>-1E-4</v>
      </c>
      <c r="Y139" s="292">
        <v>-1E-4</v>
      </c>
      <c r="Z139" s="291">
        <v>-1E-4</v>
      </c>
      <c r="AB139" s="142">
        <v>3</v>
      </c>
      <c r="AC139" s="142">
        <v>2</v>
      </c>
      <c r="AD139" s="142">
        <v>2</v>
      </c>
      <c r="AE139" s="142">
        <v>2</v>
      </c>
      <c r="AF139" s="142">
        <v>2</v>
      </c>
      <c r="AG139" s="142">
        <v>3</v>
      </c>
      <c r="AH139" s="142">
        <v>3</v>
      </c>
      <c r="AI139" s="142">
        <v>3</v>
      </c>
      <c r="AJ139" s="142">
        <v>3</v>
      </c>
      <c r="AK139" s="142">
        <v>3</v>
      </c>
      <c r="AL139" s="142">
        <v>0</v>
      </c>
      <c r="AM139" s="290">
        <v>-1E-4</v>
      </c>
      <c r="AN139" s="290">
        <v>-1E-4</v>
      </c>
      <c r="AO139" s="292">
        <v>-1E-4</v>
      </c>
      <c r="AP139" s="290">
        <v>-1E-4</v>
      </c>
      <c r="AQ139" s="292">
        <v>-1E-4</v>
      </c>
      <c r="AR139" s="290">
        <v>-1E-4</v>
      </c>
      <c r="AS139" s="292">
        <v>-1E-4</v>
      </c>
      <c r="AT139" s="290">
        <v>-1E-4</v>
      </c>
      <c r="AU139" s="292">
        <v>-1E-4</v>
      </c>
      <c r="AW139" s="293">
        <v>-1</v>
      </c>
      <c r="AX139" s="291">
        <v>-1</v>
      </c>
      <c r="BK139" s="290"/>
      <c r="BL139" s="290"/>
      <c r="BM139" s="292"/>
      <c r="BN139" s="290"/>
      <c r="BO139" s="292"/>
      <c r="BP139" s="290"/>
      <c r="BQ139" s="292"/>
      <c r="BR139" s="290"/>
      <c r="BS139" s="292"/>
      <c r="BU139" s="292">
        <v>-1</v>
      </c>
      <c r="BV139" s="291">
        <v>-1</v>
      </c>
      <c r="BX139" s="291">
        <v>-1</v>
      </c>
      <c r="CH139" s="291">
        <v>-1</v>
      </c>
      <c r="CI139" s="117">
        <v>0</v>
      </c>
      <c r="CJ139" s="81">
        <v>-1</v>
      </c>
      <c r="CK139" s="81">
        <v>0</v>
      </c>
      <c r="CL139" s="81">
        <v>-1</v>
      </c>
      <c r="CM139" s="81">
        <v>0</v>
      </c>
      <c r="CN139" s="117">
        <v>0</v>
      </c>
      <c r="CR139" s="291"/>
      <c r="DB139" s="291"/>
    </row>
    <row r="140" spans="1:121" x14ac:dyDescent="0.25">
      <c r="B140" s="291">
        <v>-1</v>
      </c>
      <c r="E140" s="185">
        <f t="shared" si="1"/>
        <v>0</v>
      </c>
      <c r="F140" s="142">
        <v>3</v>
      </c>
      <c r="G140" s="142">
        <v>2</v>
      </c>
      <c r="H140" s="142">
        <v>3</v>
      </c>
      <c r="I140" s="142">
        <v>3</v>
      </c>
      <c r="J140" s="142">
        <v>3</v>
      </c>
      <c r="K140" s="142">
        <v>3</v>
      </c>
      <c r="L140" s="142">
        <v>3</v>
      </c>
      <c r="M140" s="142">
        <v>3</v>
      </c>
      <c r="N140" s="142">
        <v>3</v>
      </c>
      <c r="O140" s="142">
        <v>2</v>
      </c>
      <c r="P140" s="142">
        <v>0</v>
      </c>
      <c r="Q140" s="290">
        <v>-1E-4</v>
      </c>
      <c r="R140" s="290">
        <v>-1E-4</v>
      </c>
      <c r="S140" s="292">
        <v>-1E-4</v>
      </c>
      <c r="T140" s="290">
        <v>-1E-4</v>
      </c>
      <c r="U140" s="292">
        <v>-1E-4</v>
      </c>
      <c r="V140" s="290">
        <v>-1E-4</v>
      </c>
      <c r="W140" s="292">
        <v>-1E-4</v>
      </c>
      <c r="X140" s="290">
        <v>-1E-4</v>
      </c>
      <c r="Y140" s="292">
        <v>-1E-4</v>
      </c>
      <c r="Z140" s="291">
        <v>-1E-4</v>
      </c>
      <c r="AB140" s="142">
        <v>3</v>
      </c>
      <c r="AC140" s="142">
        <v>2</v>
      </c>
      <c r="AD140" s="142">
        <v>2</v>
      </c>
      <c r="AE140" s="142">
        <v>2</v>
      </c>
      <c r="AF140" s="142">
        <v>3</v>
      </c>
      <c r="AG140" s="142">
        <v>3</v>
      </c>
      <c r="AH140" s="142">
        <v>4</v>
      </c>
      <c r="AI140" s="142">
        <v>4</v>
      </c>
      <c r="AJ140" s="142">
        <v>3</v>
      </c>
      <c r="AK140" s="142">
        <v>3</v>
      </c>
      <c r="AL140" s="142">
        <v>0</v>
      </c>
      <c r="AM140" s="290">
        <v>-1E-4</v>
      </c>
      <c r="AN140" s="290">
        <v>-1E-4</v>
      </c>
      <c r="AO140" s="292">
        <v>-1E-4</v>
      </c>
      <c r="AP140" s="290">
        <v>-1E-4</v>
      </c>
      <c r="AQ140" s="292">
        <v>-1E-4</v>
      </c>
      <c r="AR140" s="290">
        <v>-1E-4</v>
      </c>
      <c r="AS140" s="292">
        <v>-1E-4</v>
      </c>
      <c r="AT140" s="290">
        <v>-1E-4</v>
      </c>
      <c r="AU140" s="292">
        <v>-1E-4</v>
      </c>
      <c r="AW140" s="293">
        <v>-1</v>
      </c>
      <c r="AX140" s="291">
        <v>-1</v>
      </c>
      <c r="BK140" s="290"/>
      <c r="BL140" s="290"/>
      <c r="BM140" s="292"/>
      <c r="BN140" s="290"/>
      <c r="BO140" s="292"/>
      <c r="BP140" s="290"/>
      <c r="BQ140" s="292"/>
      <c r="BR140" s="290"/>
      <c r="BS140" s="292"/>
      <c r="BU140" s="292">
        <v>-1</v>
      </c>
      <c r="BV140" s="291">
        <v>-1</v>
      </c>
      <c r="BX140" s="291">
        <v>-1</v>
      </c>
      <c r="CH140" s="291">
        <v>-1</v>
      </c>
      <c r="CI140" s="117">
        <v>0</v>
      </c>
      <c r="CJ140" s="81">
        <v>-1</v>
      </c>
      <c r="CK140" s="81">
        <v>0</v>
      </c>
      <c r="CL140" s="81">
        <v>-1</v>
      </c>
      <c r="CM140" s="81">
        <v>0</v>
      </c>
      <c r="CN140" s="117">
        <v>0</v>
      </c>
      <c r="CR140" s="291"/>
      <c r="DB140" s="291"/>
    </row>
    <row r="141" spans="1:121" x14ac:dyDescent="0.25">
      <c r="B141" s="291"/>
      <c r="Q141" s="290"/>
      <c r="R141" s="290"/>
      <c r="S141" s="292"/>
      <c r="T141" s="290"/>
      <c r="U141" s="292"/>
      <c r="V141" s="290"/>
      <c r="W141" s="292"/>
      <c r="X141" s="290"/>
      <c r="Y141" s="292"/>
      <c r="Z141" s="291"/>
      <c r="AM141" s="290"/>
      <c r="AN141" s="290"/>
      <c r="AO141" s="292"/>
      <c r="AP141" s="290"/>
      <c r="AQ141" s="292"/>
      <c r="AR141" s="290"/>
      <c r="AS141" s="292"/>
      <c r="AT141" s="290"/>
      <c r="AU141" s="292"/>
      <c r="AW141" s="293"/>
      <c r="AX141" s="291"/>
      <c r="BK141" s="290"/>
      <c r="BL141" s="290"/>
      <c r="BM141" s="292"/>
      <c r="BN141" s="290"/>
      <c r="BO141" s="292"/>
      <c r="BP141" s="290"/>
      <c r="BQ141" s="292"/>
      <c r="BR141" s="290"/>
      <c r="BS141" s="292"/>
      <c r="BU141" s="292"/>
      <c r="BV141" s="291"/>
      <c r="BX141" s="291"/>
      <c r="CH141" s="291"/>
      <c r="CR141" s="291"/>
      <c r="DB141" s="291"/>
    </row>
    <row r="142" spans="1:121" s="310" customFormat="1" x14ac:dyDescent="0.25">
      <c r="A142" s="297"/>
      <c r="B142" s="298">
        <v>0</v>
      </c>
      <c r="C142" s="299"/>
      <c r="D142" s="299"/>
      <c r="E142" s="300">
        <f t="shared" si="1"/>
        <v>0</v>
      </c>
      <c r="F142" s="301">
        <v>0</v>
      </c>
      <c r="G142" s="301">
        <v>0</v>
      </c>
      <c r="H142" s="301">
        <v>0</v>
      </c>
      <c r="I142" s="301">
        <v>0</v>
      </c>
      <c r="J142" s="301">
        <v>0</v>
      </c>
      <c r="K142" s="301">
        <v>0</v>
      </c>
      <c r="L142" s="301">
        <v>0</v>
      </c>
      <c r="M142" s="301">
        <v>0</v>
      </c>
      <c r="N142" s="301">
        <v>0</v>
      </c>
      <c r="O142" s="301">
        <v>0</v>
      </c>
      <c r="P142" s="301">
        <v>0</v>
      </c>
      <c r="Q142" s="302">
        <v>0</v>
      </c>
      <c r="R142" s="302">
        <v>0</v>
      </c>
      <c r="S142" s="303">
        <v>0</v>
      </c>
      <c r="T142" s="302">
        <v>0</v>
      </c>
      <c r="U142" s="303">
        <v>0</v>
      </c>
      <c r="V142" s="302">
        <v>0</v>
      </c>
      <c r="W142" s="303">
        <v>0</v>
      </c>
      <c r="X142" s="302">
        <v>0</v>
      </c>
      <c r="Y142" s="303">
        <v>0</v>
      </c>
      <c r="Z142" s="298">
        <v>0</v>
      </c>
      <c r="AA142" s="304"/>
      <c r="AB142" s="301">
        <v>0</v>
      </c>
      <c r="AC142" s="301">
        <v>0</v>
      </c>
      <c r="AD142" s="301">
        <v>0</v>
      </c>
      <c r="AE142" s="301">
        <v>0</v>
      </c>
      <c r="AF142" s="301">
        <v>0</v>
      </c>
      <c r="AG142" s="301">
        <v>0</v>
      </c>
      <c r="AH142" s="301">
        <v>0</v>
      </c>
      <c r="AI142" s="301">
        <v>0</v>
      </c>
      <c r="AJ142" s="301">
        <v>0</v>
      </c>
      <c r="AK142" s="301">
        <v>0</v>
      </c>
      <c r="AL142" s="301">
        <v>0</v>
      </c>
      <c r="AM142" s="302">
        <v>0</v>
      </c>
      <c r="AN142" s="302">
        <v>0</v>
      </c>
      <c r="AO142" s="303">
        <v>0</v>
      </c>
      <c r="AP142" s="302">
        <v>0</v>
      </c>
      <c r="AQ142" s="303">
        <v>0</v>
      </c>
      <c r="AR142" s="302">
        <v>0</v>
      </c>
      <c r="AS142" s="303">
        <v>0</v>
      </c>
      <c r="AT142" s="302">
        <v>0</v>
      </c>
      <c r="AU142" s="303">
        <v>0</v>
      </c>
      <c r="AV142" s="304"/>
      <c r="AW142" s="305">
        <v>0</v>
      </c>
      <c r="AX142" s="298">
        <v>0</v>
      </c>
      <c r="AY142" s="306"/>
      <c r="AZ142" s="301"/>
      <c r="BA142" s="301"/>
      <c r="BB142" s="301"/>
      <c r="BC142" s="301"/>
      <c r="BD142" s="301"/>
      <c r="BE142" s="301"/>
      <c r="BF142" s="301"/>
      <c r="BG142" s="301"/>
      <c r="BH142" s="301"/>
      <c r="BI142" s="301"/>
      <c r="BJ142" s="301"/>
      <c r="BK142" s="302"/>
      <c r="BL142" s="302"/>
      <c r="BM142" s="303"/>
      <c r="BN142" s="302"/>
      <c r="BO142" s="303"/>
      <c r="BP142" s="302"/>
      <c r="BQ142" s="303"/>
      <c r="BR142" s="302"/>
      <c r="BS142" s="303"/>
      <c r="BT142" s="306"/>
      <c r="BU142" s="303">
        <v>0</v>
      </c>
      <c r="BV142" s="298">
        <v>0</v>
      </c>
      <c r="BW142" s="306"/>
      <c r="BX142" s="298">
        <v>0</v>
      </c>
      <c r="BY142" s="307"/>
      <c r="BZ142" s="308"/>
      <c r="CA142" s="308"/>
      <c r="CB142" s="308"/>
      <c r="CC142" s="308"/>
      <c r="CD142" s="309"/>
      <c r="CG142" s="307"/>
      <c r="CH142" s="298">
        <v>0</v>
      </c>
      <c r="CI142" s="309">
        <v>0</v>
      </c>
      <c r="CJ142" s="308">
        <v>0</v>
      </c>
      <c r="CK142" s="308">
        <v>0</v>
      </c>
      <c r="CL142" s="308">
        <v>0</v>
      </c>
      <c r="CM142" s="308">
        <v>0</v>
      </c>
      <c r="CN142" s="309">
        <v>0</v>
      </c>
      <c r="CQ142" s="307"/>
      <c r="CR142" s="298"/>
      <c r="CS142" s="309"/>
      <c r="CT142" s="308"/>
      <c r="CU142" s="308"/>
      <c r="CV142" s="308"/>
      <c r="CW142" s="308"/>
      <c r="CX142" s="309"/>
      <c r="DA142" s="307"/>
      <c r="DB142" s="298"/>
      <c r="DC142" s="306"/>
      <c r="DI142" s="311"/>
      <c r="DL142" s="307"/>
      <c r="DM142" s="312"/>
      <c r="DN142" s="312"/>
      <c r="DO142" s="307"/>
      <c r="DP142" s="313"/>
      <c r="DQ142" s="311"/>
    </row>
    <row r="143" spans="1:121" x14ac:dyDescent="0.25">
      <c r="A143" s="113" t="s">
        <v>169</v>
      </c>
      <c r="B143" s="291">
        <v>1</v>
      </c>
      <c r="C143" s="114" t="s">
        <v>234</v>
      </c>
      <c r="D143" s="114" t="s">
        <v>208</v>
      </c>
      <c r="E143" s="185">
        <f t="shared" si="1"/>
        <v>8</v>
      </c>
      <c r="F143" s="142">
        <v>1</v>
      </c>
      <c r="G143" s="142">
        <v>1</v>
      </c>
      <c r="H143" s="142">
        <v>1</v>
      </c>
      <c r="I143" s="142">
        <v>1</v>
      </c>
      <c r="J143" s="142">
        <v>1</v>
      </c>
      <c r="K143" s="142">
        <v>1</v>
      </c>
      <c r="L143" s="142">
        <v>3</v>
      </c>
      <c r="M143" s="142">
        <v>2</v>
      </c>
      <c r="N143" s="142">
        <v>2</v>
      </c>
      <c r="O143" s="142">
        <v>2</v>
      </c>
      <c r="P143" s="142">
        <v>0</v>
      </c>
      <c r="Q143" s="290">
        <v>9.9</v>
      </c>
      <c r="R143" s="290">
        <v>9.9</v>
      </c>
      <c r="S143" s="292">
        <v>9.9</v>
      </c>
      <c r="T143" s="290">
        <v>-1E-4</v>
      </c>
      <c r="U143" s="292">
        <v>16.8</v>
      </c>
      <c r="V143" s="290">
        <v>-1E-4</v>
      </c>
      <c r="W143" s="292">
        <v>11.45</v>
      </c>
      <c r="X143" s="290">
        <v>-1E-4</v>
      </c>
      <c r="Y143" s="292">
        <v>38.15</v>
      </c>
      <c r="Z143" s="291">
        <v>1</v>
      </c>
      <c r="AB143" s="142">
        <v>2</v>
      </c>
      <c r="AC143" s="142">
        <v>3</v>
      </c>
      <c r="AD143" s="142">
        <v>3</v>
      </c>
      <c r="AE143" s="142">
        <v>3</v>
      </c>
      <c r="AF143" s="142">
        <v>3</v>
      </c>
      <c r="AG143" s="142">
        <v>2</v>
      </c>
      <c r="AH143" s="142">
        <v>3</v>
      </c>
      <c r="AI143" s="142">
        <v>2</v>
      </c>
      <c r="AJ143" s="142">
        <v>2</v>
      </c>
      <c r="AK143" s="142">
        <v>2</v>
      </c>
      <c r="AL143" s="142">
        <v>0</v>
      </c>
      <c r="AM143" s="290">
        <v>9.8000000000000007</v>
      </c>
      <c r="AN143" s="290">
        <v>9.8000000000000007</v>
      </c>
      <c r="AO143" s="292">
        <v>9.8000000000000007</v>
      </c>
      <c r="AP143" s="290">
        <v>-1E-4</v>
      </c>
      <c r="AQ143" s="292">
        <v>14.4</v>
      </c>
      <c r="AR143" s="290">
        <v>-1E-4</v>
      </c>
      <c r="AS143" s="292">
        <v>10.210000000000001</v>
      </c>
      <c r="AT143" s="290">
        <v>-1E-4</v>
      </c>
      <c r="AU143" s="292">
        <v>34.409999999999997</v>
      </c>
      <c r="AW143" s="293">
        <v>72.56</v>
      </c>
      <c r="AX143" s="291">
        <v>1</v>
      </c>
      <c r="BK143" s="290"/>
      <c r="BL143" s="290"/>
      <c r="BM143" s="292"/>
      <c r="BN143" s="290"/>
      <c r="BO143" s="292"/>
      <c r="BP143" s="290"/>
      <c r="BQ143" s="292"/>
      <c r="BR143" s="290"/>
      <c r="BS143" s="292"/>
      <c r="BU143" s="292">
        <v>72.56</v>
      </c>
      <c r="BV143" s="291">
        <v>1</v>
      </c>
      <c r="BX143" s="291">
        <v>-1</v>
      </c>
      <c r="CH143" s="291">
        <v>-1</v>
      </c>
      <c r="CI143" s="117">
        <v>0</v>
      </c>
      <c r="CJ143" s="81">
        <v>-1</v>
      </c>
      <c r="CK143" s="81">
        <v>0</v>
      </c>
      <c r="CL143" s="81">
        <v>-1</v>
      </c>
      <c r="CM143" s="81">
        <v>0</v>
      </c>
      <c r="CN143" s="117">
        <v>0</v>
      </c>
      <c r="CR143" s="291"/>
      <c r="DB143" s="291"/>
      <c r="DH143" s="79" t="s">
        <v>208</v>
      </c>
      <c r="DJ143" s="79" t="s">
        <v>392</v>
      </c>
      <c r="DK143" s="79" t="s">
        <v>443</v>
      </c>
      <c r="DL143" s="83" t="s">
        <v>504</v>
      </c>
      <c r="DM143" s="84" t="s">
        <v>509</v>
      </c>
      <c r="DN143" s="84" t="s">
        <v>503</v>
      </c>
      <c r="DO143" s="83" t="s">
        <v>503</v>
      </c>
    </row>
    <row r="144" spans="1:121" x14ac:dyDescent="0.25">
      <c r="B144" s="291">
        <v>-1</v>
      </c>
      <c r="E144" s="185">
        <f t="shared" si="1"/>
        <v>0</v>
      </c>
      <c r="F144" s="142">
        <v>1</v>
      </c>
      <c r="G144" s="142">
        <v>1</v>
      </c>
      <c r="H144" s="142">
        <v>1</v>
      </c>
      <c r="I144" s="142">
        <v>1</v>
      </c>
      <c r="J144" s="142">
        <v>1</v>
      </c>
      <c r="K144" s="142">
        <v>2</v>
      </c>
      <c r="L144" s="142">
        <v>2</v>
      </c>
      <c r="M144" s="142">
        <v>2</v>
      </c>
      <c r="N144" s="142">
        <v>2</v>
      </c>
      <c r="O144" s="142">
        <v>2</v>
      </c>
      <c r="P144" s="142">
        <v>0</v>
      </c>
      <c r="Q144" s="290">
        <v>-1E-4</v>
      </c>
      <c r="R144" s="290">
        <v>-1E-4</v>
      </c>
      <c r="S144" s="292">
        <v>-1E-4</v>
      </c>
      <c r="T144" s="290">
        <v>-1E-4</v>
      </c>
      <c r="U144" s="292">
        <v>-1E-4</v>
      </c>
      <c r="V144" s="290">
        <v>-1E-4</v>
      </c>
      <c r="W144" s="292">
        <v>-1E-4</v>
      </c>
      <c r="X144" s="290">
        <v>-1E-4</v>
      </c>
      <c r="Y144" s="292">
        <v>-1E-4</v>
      </c>
      <c r="Z144" s="291">
        <v>-1E-4</v>
      </c>
      <c r="AB144" s="142">
        <v>4</v>
      </c>
      <c r="AC144" s="142">
        <v>4</v>
      </c>
      <c r="AD144" s="142">
        <v>3</v>
      </c>
      <c r="AE144" s="142">
        <v>4</v>
      </c>
      <c r="AF144" s="142">
        <v>2</v>
      </c>
      <c r="AG144" s="142">
        <v>3</v>
      </c>
      <c r="AH144" s="142">
        <v>2</v>
      </c>
      <c r="AI144" s="142">
        <v>2</v>
      </c>
      <c r="AJ144" s="142">
        <v>3</v>
      </c>
      <c r="AK144" s="142">
        <v>3</v>
      </c>
      <c r="AL144" s="142">
        <v>0</v>
      </c>
      <c r="AM144" s="290">
        <v>-1E-4</v>
      </c>
      <c r="AN144" s="290">
        <v>-1E-4</v>
      </c>
      <c r="AO144" s="292">
        <v>-1E-4</v>
      </c>
      <c r="AP144" s="290">
        <v>-1E-4</v>
      </c>
      <c r="AQ144" s="292">
        <v>-1E-4</v>
      </c>
      <c r="AR144" s="290">
        <v>-1E-4</v>
      </c>
      <c r="AS144" s="292">
        <v>-1E-4</v>
      </c>
      <c r="AT144" s="290">
        <v>-1E-4</v>
      </c>
      <c r="AU144" s="292">
        <v>-1E-4</v>
      </c>
      <c r="AW144" s="293">
        <v>-1</v>
      </c>
      <c r="AX144" s="291">
        <v>-1</v>
      </c>
      <c r="BK144" s="290"/>
      <c r="BL144" s="290"/>
      <c r="BM144" s="292"/>
      <c r="BN144" s="290"/>
      <c r="BO144" s="292"/>
      <c r="BP144" s="290"/>
      <c r="BQ144" s="292"/>
      <c r="BR144" s="290"/>
      <c r="BS144" s="292"/>
      <c r="BU144" s="292">
        <v>-1</v>
      </c>
      <c r="BV144" s="291">
        <v>-1</v>
      </c>
      <c r="BX144" s="291">
        <v>-1</v>
      </c>
      <c r="CH144" s="291">
        <v>-1</v>
      </c>
      <c r="CI144" s="117">
        <v>0</v>
      </c>
      <c r="CJ144" s="81">
        <v>-1</v>
      </c>
      <c r="CK144" s="81">
        <v>0</v>
      </c>
      <c r="CL144" s="81">
        <v>-1</v>
      </c>
      <c r="CM144" s="81">
        <v>0</v>
      </c>
      <c r="CN144" s="117">
        <v>0</v>
      </c>
      <c r="CR144" s="291"/>
      <c r="DB144" s="291"/>
    </row>
    <row r="145" spans="1:121" x14ac:dyDescent="0.25">
      <c r="B145" s="291">
        <v>-1</v>
      </c>
      <c r="E145" s="185">
        <f t="shared" si="1"/>
        <v>0</v>
      </c>
      <c r="F145" s="142">
        <v>1</v>
      </c>
      <c r="G145" s="142">
        <v>1</v>
      </c>
      <c r="H145" s="142">
        <v>2</v>
      </c>
      <c r="I145" s="142">
        <v>2</v>
      </c>
      <c r="J145" s="142">
        <v>1</v>
      </c>
      <c r="K145" s="142">
        <v>1</v>
      </c>
      <c r="L145" s="142">
        <v>3</v>
      </c>
      <c r="M145" s="142">
        <v>2</v>
      </c>
      <c r="N145" s="142">
        <v>3</v>
      </c>
      <c r="O145" s="142">
        <v>2</v>
      </c>
      <c r="P145" s="142">
        <v>0</v>
      </c>
      <c r="Q145" s="290">
        <v>-1E-4</v>
      </c>
      <c r="R145" s="290">
        <v>-1E-4</v>
      </c>
      <c r="S145" s="292">
        <v>-1E-4</v>
      </c>
      <c r="T145" s="290">
        <v>-1E-4</v>
      </c>
      <c r="U145" s="292">
        <v>-1E-4</v>
      </c>
      <c r="V145" s="290">
        <v>-1E-4</v>
      </c>
      <c r="W145" s="292">
        <v>-1E-4</v>
      </c>
      <c r="X145" s="290">
        <v>-1E-4</v>
      </c>
      <c r="Y145" s="292">
        <v>-1E-4</v>
      </c>
      <c r="Z145" s="291">
        <v>-1E-4</v>
      </c>
      <c r="AB145" s="142">
        <v>3</v>
      </c>
      <c r="AC145" s="142">
        <v>4</v>
      </c>
      <c r="AD145" s="142">
        <v>3</v>
      </c>
      <c r="AE145" s="142">
        <v>3</v>
      </c>
      <c r="AF145" s="142">
        <v>3</v>
      </c>
      <c r="AG145" s="142">
        <v>2</v>
      </c>
      <c r="AH145" s="142">
        <v>3</v>
      </c>
      <c r="AI145" s="142">
        <v>3</v>
      </c>
      <c r="AJ145" s="142">
        <v>3</v>
      </c>
      <c r="AK145" s="142">
        <v>3</v>
      </c>
      <c r="AL145" s="142">
        <v>0</v>
      </c>
      <c r="AM145" s="290">
        <v>-1E-4</v>
      </c>
      <c r="AN145" s="290">
        <v>-1E-4</v>
      </c>
      <c r="AO145" s="292">
        <v>-1E-4</v>
      </c>
      <c r="AP145" s="290">
        <v>-1E-4</v>
      </c>
      <c r="AQ145" s="292">
        <v>-1E-4</v>
      </c>
      <c r="AR145" s="290">
        <v>-1E-4</v>
      </c>
      <c r="AS145" s="292">
        <v>-1E-4</v>
      </c>
      <c r="AT145" s="290">
        <v>-1E-4</v>
      </c>
      <c r="AU145" s="292">
        <v>-1E-4</v>
      </c>
      <c r="AW145" s="293">
        <v>-1</v>
      </c>
      <c r="AX145" s="291">
        <v>-1</v>
      </c>
      <c r="BK145" s="290"/>
      <c r="BL145" s="290"/>
      <c r="BM145" s="292"/>
      <c r="BN145" s="290"/>
      <c r="BO145" s="292"/>
      <c r="BP145" s="290"/>
      <c r="BQ145" s="292"/>
      <c r="BR145" s="290"/>
      <c r="BS145" s="292"/>
      <c r="BU145" s="292">
        <v>-1</v>
      </c>
      <c r="BV145" s="291">
        <v>-1</v>
      </c>
      <c r="BX145" s="291">
        <v>-1</v>
      </c>
      <c r="CH145" s="291">
        <v>-1</v>
      </c>
      <c r="CI145" s="117">
        <v>0</v>
      </c>
      <c r="CJ145" s="81">
        <v>-1</v>
      </c>
      <c r="CK145" s="81">
        <v>0</v>
      </c>
      <c r="CL145" s="81">
        <v>-1</v>
      </c>
      <c r="CM145" s="81">
        <v>0</v>
      </c>
      <c r="CN145" s="117">
        <v>0</v>
      </c>
      <c r="CR145" s="291"/>
      <c r="DB145" s="291"/>
    </row>
    <row r="146" spans="1:121" x14ac:dyDescent="0.25">
      <c r="B146" s="291">
        <v>-1</v>
      </c>
      <c r="E146" s="185">
        <f t="shared" si="1"/>
        <v>0</v>
      </c>
      <c r="F146" s="142">
        <v>1</v>
      </c>
      <c r="G146" s="142">
        <v>1</v>
      </c>
      <c r="H146" s="142">
        <v>2</v>
      </c>
      <c r="I146" s="142">
        <v>1</v>
      </c>
      <c r="J146" s="142">
        <v>1</v>
      </c>
      <c r="K146" s="142">
        <v>2</v>
      </c>
      <c r="L146" s="142">
        <v>2</v>
      </c>
      <c r="M146" s="142">
        <v>3</v>
      </c>
      <c r="N146" s="142">
        <v>2</v>
      </c>
      <c r="O146" s="142">
        <v>2</v>
      </c>
      <c r="P146" s="142">
        <v>0</v>
      </c>
      <c r="Q146" s="290">
        <v>-1E-4</v>
      </c>
      <c r="R146" s="290">
        <v>-1E-4</v>
      </c>
      <c r="S146" s="292">
        <v>-1E-4</v>
      </c>
      <c r="T146" s="290">
        <v>-1E-4</v>
      </c>
      <c r="U146" s="292">
        <v>-1E-4</v>
      </c>
      <c r="V146" s="290">
        <v>-1E-4</v>
      </c>
      <c r="W146" s="292">
        <v>-1E-4</v>
      </c>
      <c r="X146" s="290">
        <v>-1E-4</v>
      </c>
      <c r="Y146" s="292">
        <v>-1E-4</v>
      </c>
      <c r="Z146" s="291">
        <v>-1E-4</v>
      </c>
      <c r="AB146" s="142">
        <v>2</v>
      </c>
      <c r="AC146" s="142">
        <v>3</v>
      </c>
      <c r="AD146" s="142">
        <v>3</v>
      </c>
      <c r="AE146" s="142">
        <v>3</v>
      </c>
      <c r="AF146" s="142">
        <v>2</v>
      </c>
      <c r="AG146" s="142">
        <v>3</v>
      </c>
      <c r="AH146" s="142">
        <v>2</v>
      </c>
      <c r="AI146" s="142">
        <v>3</v>
      </c>
      <c r="AJ146" s="142">
        <v>3</v>
      </c>
      <c r="AK146" s="142">
        <v>2</v>
      </c>
      <c r="AL146" s="142">
        <v>0</v>
      </c>
      <c r="AM146" s="290">
        <v>-1E-4</v>
      </c>
      <c r="AN146" s="290">
        <v>-1E-4</v>
      </c>
      <c r="AO146" s="292">
        <v>-1E-4</v>
      </c>
      <c r="AP146" s="290">
        <v>-1E-4</v>
      </c>
      <c r="AQ146" s="292">
        <v>-1E-4</v>
      </c>
      <c r="AR146" s="290">
        <v>-1E-4</v>
      </c>
      <c r="AS146" s="292">
        <v>-1E-4</v>
      </c>
      <c r="AT146" s="290">
        <v>-1E-4</v>
      </c>
      <c r="AU146" s="292">
        <v>-1E-4</v>
      </c>
      <c r="AW146" s="293">
        <v>-1</v>
      </c>
      <c r="AX146" s="291">
        <v>-1</v>
      </c>
      <c r="BK146" s="290"/>
      <c r="BL146" s="290"/>
      <c r="BM146" s="292"/>
      <c r="BN146" s="290"/>
      <c r="BO146" s="292"/>
      <c r="BP146" s="290"/>
      <c r="BQ146" s="292"/>
      <c r="BR146" s="290"/>
      <c r="BS146" s="292"/>
      <c r="BU146" s="292">
        <v>-1</v>
      </c>
      <c r="BV146" s="291">
        <v>-1</v>
      </c>
      <c r="BX146" s="291">
        <v>-1</v>
      </c>
      <c r="CH146" s="291">
        <v>-1</v>
      </c>
      <c r="CI146" s="117">
        <v>0</v>
      </c>
      <c r="CJ146" s="81">
        <v>-1</v>
      </c>
      <c r="CK146" s="81">
        <v>0</v>
      </c>
      <c r="CL146" s="81">
        <v>-1</v>
      </c>
      <c r="CM146" s="81">
        <v>0</v>
      </c>
      <c r="CN146" s="117">
        <v>0</v>
      </c>
      <c r="CR146" s="291"/>
      <c r="DB146" s="291"/>
    </row>
    <row r="147" spans="1:121" x14ac:dyDescent="0.25">
      <c r="B147" s="291"/>
      <c r="Q147" s="290"/>
      <c r="R147" s="290"/>
      <c r="S147" s="292"/>
      <c r="T147" s="290"/>
      <c r="U147" s="292"/>
      <c r="V147" s="290"/>
      <c r="W147" s="292"/>
      <c r="X147" s="290"/>
      <c r="Y147" s="292"/>
      <c r="Z147" s="291"/>
      <c r="AM147" s="290"/>
      <c r="AN147" s="290"/>
      <c r="AO147" s="292"/>
      <c r="AP147" s="290"/>
      <c r="AQ147" s="292"/>
      <c r="AR147" s="290"/>
      <c r="AS147" s="292"/>
      <c r="AT147" s="290"/>
      <c r="AU147" s="292"/>
      <c r="AW147" s="293"/>
      <c r="AX147" s="291"/>
      <c r="BK147" s="290"/>
      <c r="BL147" s="290"/>
      <c r="BM147" s="292"/>
      <c r="BN147" s="290"/>
      <c r="BO147" s="292"/>
      <c r="BP147" s="290"/>
      <c r="BQ147" s="292"/>
      <c r="BR147" s="290"/>
      <c r="BS147" s="292"/>
      <c r="BU147" s="292"/>
      <c r="BV147" s="291"/>
      <c r="BX147" s="291"/>
      <c r="CH147" s="291"/>
      <c r="CR147" s="291"/>
      <c r="DB147" s="291"/>
    </row>
    <row r="148" spans="1:121" s="310" customFormat="1" x14ac:dyDescent="0.25">
      <c r="A148" s="297"/>
      <c r="B148" s="298">
        <v>0</v>
      </c>
      <c r="C148" s="299"/>
      <c r="D148" s="299"/>
      <c r="E148" s="300">
        <f t="shared" si="1"/>
        <v>0</v>
      </c>
      <c r="F148" s="301">
        <v>0</v>
      </c>
      <c r="G148" s="301">
        <v>0</v>
      </c>
      <c r="H148" s="301">
        <v>0</v>
      </c>
      <c r="I148" s="301">
        <v>0</v>
      </c>
      <c r="J148" s="301">
        <v>0</v>
      </c>
      <c r="K148" s="301">
        <v>0</v>
      </c>
      <c r="L148" s="301">
        <v>0</v>
      </c>
      <c r="M148" s="301">
        <v>0</v>
      </c>
      <c r="N148" s="301">
        <v>0</v>
      </c>
      <c r="O148" s="301">
        <v>0</v>
      </c>
      <c r="P148" s="301">
        <v>0</v>
      </c>
      <c r="Q148" s="302">
        <v>0</v>
      </c>
      <c r="R148" s="302">
        <v>0</v>
      </c>
      <c r="S148" s="303">
        <v>0</v>
      </c>
      <c r="T148" s="302">
        <v>0</v>
      </c>
      <c r="U148" s="303">
        <v>0</v>
      </c>
      <c r="V148" s="302">
        <v>0</v>
      </c>
      <c r="W148" s="303">
        <v>0</v>
      </c>
      <c r="X148" s="302">
        <v>0</v>
      </c>
      <c r="Y148" s="303">
        <v>0</v>
      </c>
      <c r="Z148" s="298">
        <v>0</v>
      </c>
      <c r="AA148" s="304"/>
      <c r="AB148" s="301">
        <v>0</v>
      </c>
      <c r="AC148" s="301">
        <v>0</v>
      </c>
      <c r="AD148" s="301">
        <v>0</v>
      </c>
      <c r="AE148" s="301">
        <v>0</v>
      </c>
      <c r="AF148" s="301">
        <v>0</v>
      </c>
      <c r="AG148" s="301">
        <v>0</v>
      </c>
      <c r="AH148" s="301">
        <v>0</v>
      </c>
      <c r="AI148" s="301">
        <v>0</v>
      </c>
      <c r="AJ148" s="301">
        <v>0</v>
      </c>
      <c r="AK148" s="301">
        <v>0</v>
      </c>
      <c r="AL148" s="301">
        <v>0</v>
      </c>
      <c r="AM148" s="302">
        <v>0</v>
      </c>
      <c r="AN148" s="302">
        <v>0</v>
      </c>
      <c r="AO148" s="303">
        <v>0</v>
      </c>
      <c r="AP148" s="302">
        <v>0</v>
      </c>
      <c r="AQ148" s="303">
        <v>0</v>
      </c>
      <c r="AR148" s="302">
        <v>0</v>
      </c>
      <c r="AS148" s="303">
        <v>0</v>
      </c>
      <c r="AT148" s="302">
        <v>0</v>
      </c>
      <c r="AU148" s="303">
        <v>0</v>
      </c>
      <c r="AV148" s="304"/>
      <c r="AW148" s="305">
        <v>0</v>
      </c>
      <c r="AX148" s="298">
        <v>0</v>
      </c>
      <c r="AY148" s="306"/>
      <c r="AZ148" s="301"/>
      <c r="BA148" s="301"/>
      <c r="BB148" s="301"/>
      <c r="BC148" s="301"/>
      <c r="BD148" s="301"/>
      <c r="BE148" s="301"/>
      <c r="BF148" s="301"/>
      <c r="BG148" s="301"/>
      <c r="BH148" s="301"/>
      <c r="BI148" s="301"/>
      <c r="BJ148" s="301"/>
      <c r="BK148" s="302"/>
      <c r="BL148" s="302"/>
      <c r="BM148" s="303"/>
      <c r="BN148" s="302"/>
      <c r="BO148" s="303"/>
      <c r="BP148" s="302"/>
      <c r="BQ148" s="303"/>
      <c r="BR148" s="302"/>
      <c r="BS148" s="303"/>
      <c r="BT148" s="306"/>
      <c r="BU148" s="303">
        <v>0</v>
      </c>
      <c r="BV148" s="298">
        <v>0</v>
      </c>
      <c r="BW148" s="306"/>
      <c r="BX148" s="298">
        <v>0</v>
      </c>
      <c r="BY148" s="307"/>
      <c r="BZ148" s="308"/>
      <c r="CA148" s="308"/>
      <c r="CB148" s="308"/>
      <c r="CC148" s="308"/>
      <c r="CD148" s="309"/>
      <c r="CG148" s="307"/>
      <c r="CH148" s="298">
        <v>0</v>
      </c>
      <c r="CI148" s="309">
        <v>0</v>
      </c>
      <c r="CJ148" s="308">
        <v>0</v>
      </c>
      <c r="CK148" s="308">
        <v>0</v>
      </c>
      <c r="CL148" s="308">
        <v>0</v>
      </c>
      <c r="CM148" s="308">
        <v>0</v>
      </c>
      <c r="CN148" s="309">
        <v>0</v>
      </c>
      <c r="CQ148" s="307"/>
      <c r="CR148" s="298"/>
      <c r="CS148" s="309"/>
      <c r="CT148" s="308"/>
      <c r="CU148" s="308"/>
      <c r="CV148" s="308"/>
      <c r="CW148" s="308"/>
      <c r="CX148" s="309"/>
      <c r="DA148" s="307"/>
      <c r="DB148" s="298"/>
      <c r="DC148" s="306"/>
      <c r="DI148" s="311"/>
      <c r="DL148" s="307"/>
      <c r="DM148" s="312"/>
      <c r="DN148" s="312"/>
      <c r="DO148" s="307"/>
      <c r="DP148" s="313"/>
      <c r="DQ148" s="311"/>
    </row>
    <row r="149" spans="1:121" x14ac:dyDescent="0.25">
      <c r="A149" s="113" t="s">
        <v>170</v>
      </c>
      <c r="B149" s="291">
        <v>1</v>
      </c>
      <c r="C149" s="114" t="s">
        <v>235</v>
      </c>
      <c r="D149" s="114" t="s">
        <v>208</v>
      </c>
      <c r="E149" s="185">
        <f t="shared" ref="E149:E217" si="2">IF(AND($B149&lt;9,$B149&gt;0),9-$B149,0)</f>
        <v>8</v>
      </c>
      <c r="F149" s="142">
        <v>2</v>
      </c>
      <c r="G149" s="142">
        <v>2</v>
      </c>
      <c r="H149" s="142">
        <v>2</v>
      </c>
      <c r="I149" s="142">
        <v>2</v>
      </c>
      <c r="J149" s="142">
        <v>2</v>
      </c>
      <c r="K149" s="142">
        <v>2</v>
      </c>
      <c r="L149" s="142">
        <v>3</v>
      </c>
      <c r="M149" s="142">
        <v>3</v>
      </c>
      <c r="N149" s="142">
        <v>2</v>
      </c>
      <c r="O149" s="142">
        <v>3</v>
      </c>
      <c r="P149" s="142">
        <v>0</v>
      </c>
      <c r="Q149" s="290">
        <v>9.9</v>
      </c>
      <c r="R149" s="290">
        <v>9.9</v>
      </c>
      <c r="S149" s="292">
        <v>9.9</v>
      </c>
      <c r="T149" s="290">
        <v>-1E-4</v>
      </c>
      <c r="U149" s="292">
        <v>14.7</v>
      </c>
      <c r="V149" s="290">
        <v>-1E-4</v>
      </c>
      <c r="W149" s="292">
        <v>7.35</v>
      </c>
      <c r="X149" s="290">
        <v>-1E-4</v>
      </c>
      <c r="Y149" s="292">
        <v>31.95</v>
      </c>
      <c r="Z149" s="291">
        <v>1</v>
      </c>
      <c r="AB149" s="142">
        <v>2</v>
      </c>
      <c r="AC149" s="142">
        <v>2</v>
      </c>
      <c r="AD149" s="142">
        <v>2</v>
      </c>
      <c r="AE149" s="142">
        <v>2</v>
      </c>
      <c r="AF149" s="142">
        <v>2</v>
      </c>
      <c r="AG149" s="142">
        <v>2</v>
      </c>
      <c r="AH149" s="142">
        <v>3</v>
      </c>
      <c r="AI149" s="142">
        <v>3</v>
      </c>
      <c r="AJ149" s="142">
        <v>2</v>
      </c>
      <c r="AK149" s="142">
        <v>3</v>
      </c>
      <c r="AL149" s="142">
        <v>0</v>
      </c>
      <c r="AM149" s="290">
        <v>9.8000000000000007</v>
      </c>
      <c r="AN149" s="290">
        <v>9.8000000000000007</v>
      </c>
      <c r="AO149" s="292">
        <v>9.8000000000000007</v>
      </c>
      <c r="AP149" s="290">
        <v>-1E-4</v>
      </c>
      <c r="AQ149" s="292">
        <v>15.2</v>
      </c>
      <c r="AR149" s="290">
        <v>-1E-4</v>
      </c>
      <c r="AS149" s="292">
        <v>7.3</v>
      </c>
      <c r="AT149" s="290">
        <v>-1E-4</v>
      </c>
      <c r="AU149" s="292">
        <v>32.299999999999997</v>
      </c>
      <c r="AW149" s="293">
        <v>64.25</v>
      </c>
      <c r="AX149" s="291">
        <v>1</v>
      </c>
      <c r="BK149" s="290"/>
      <c r="BL149" s="290"/>
      <c r="BM149" s="292"/>
      <c r="BN149" s="290"/>
      <c r="BO149" s="292"/>
      <c r="BP149" s="290"/>
      <c r="BQ149" s="292"/>
      <c r="BR149" s="290"/>
      <c r="BS149" s="292"/>
      <c r="BU149" s="292">
        <v>64.25</v>
      </c>
      <c r="BV149" s="291">
        <v>1</v>
      </c>
      <c r="BX149" s="291">
        <v>-1</v>
      </c>
      <c r="CH149" s="291">
        <v>-1</v>
      </c>
      <c r="CI149" s="117">
        <v>0</v>
      </c>
      <c r="CJ149" s="81">
        <v>-1</v>
      </c>
      <c r="CK149" s="81">
        <v>0</v>
      </c>
      <c r="CL149" s="81">
        <v>-1</v>
      </c>
      <c r="CM149" s="81">
        <v>0</v>
      </c>
      <c r="CN149" s="117">
        <v>0</v>
      </c>
      <c r="CR149" s="291"/>
      <c r="DB149" s="291"/>
      <c r="DH149" s="79" t="s">
        <v>208</v>
      </c>
      <c r="DJ149" s="79" t="s">
        <v>393</v>
      </c>
      <c r="DK149" s="79" t="s">
        <v>444</v>
      </c>
      <c r="DL149" s="83" t="s">
        <v>504</v>
      </c>
      <c r="DM149" s="84" t="s">
        <v>509</v>
      </c>
      <c r="DN149" s="84" t="s">
        <v>504</v>
      </c>
      <c r="DO149" s="83" t="s">
        <v>503</v>
      </c>
    </row>
    <row r="150" spans="1:121" x14ac:dyDescent="0.25">
      <c r="B150" s="291">
        <v>-1</v>
      </c>
      <c r="E150" s="185">
        <f t="shared" si="2"/>
        <v>0</v>
      </c>
      <c r="F150" s="142">
        <v>3</v>
      </c>
      <c r="G150" s="142">
        <v>2</v>
      </c>
      <c r="H150" s="142">
        <v>3</v>
      </c>
      <c r="I150" s="142">
        <v>2</v>
      </c>
      <c r="J150" s="142">
        <v>3</v>
      </c>
      <c r="K150" s="142">
        <v>2</v>
      </c>
      <c r="L150" s="142">
        <v>3</v>
      </c>
      <c r="M150" s="142">
        <v>3</v>
      </c>
      <c r="N150" s="142">
        <v>3</v>
      </c>
      <c r="O150" s="142">
        <v>3</v>
      </c>
      <c r="P150" s="142">
        <v>0</v>
      </c>
      <c r="Q150" s="290">
        <v>-1E-4</v>
      </c>
      <c r="R150" s="290">
        <v>-1E-4</v>
      </c>
      <c r="S150" s="292">
        <v>-1E-4</v>
      </c>
      <c r="T150" s="290">
        <v>-1E-4</v>
      </c>
      <c r="U150" s="292">
        <v>-1E-4</v>
      </c>
      <c r="V150" s="290">
        <v>-1E-4</v>
      </c>
      <c r="W150" s="292">
        <v>-1E-4</v>
      </c>
      <c r="X150" s="290">
        <v>-1E-4</v>
      </c>
      <c r="Y150" s="292">
        <v>-1E-4</v>
      </c>
      <c r="Z150" s="291">
        <v>-1E-4</v>
      </c>
      <c r="AB150" s="142">
        <v>2</v>
      </c>
      <c r="AC150" s="142">
        <v>1</v>
      </c>
      <c r="AD150" s="142">
        <v>2</v>
      </c>
      <c r="AE150" s="142">
        <v>2</v>
      </c>
      <c r="AF150" s="142">
        <v>3</v>
      </c>
      <c r="AG150" s="142">
        <v>2</v>
      </c>
      <c r="AH150" s="142">
        <v>4</v>
      </c>
      <c r="AI150" s="142">
        <v>3</v>
      </c>
      <c r="AJ150" s="142">
        <v>3</v>
      </c>
      <c r="AK150" s="142">
        <v>3</v>
      </c>
      <c r="AL150" s="142">
        <v>1</v>
      </c>
      <c r="AM150" s="290">
        <v>-1E-4</v>
      </c>
      <c r="AN150" s="290">
        <v>-1E-4</v>
      </c>
      <c r="AO150" s="292">
        <v>-1E-4</v>
      </c>
      <c r="AP150" s="290">
        <v>-1E-4</v>
      </c>
      <c r="AQ150" s="292">
        <v>-1E-4</v>
      </c>
      <c r="AR150" s="290">
        <v>-1E-4</v>
      </c>
      <c r="AS150" s="292">
        <v>-1E-4</v>
      </c>
      <c r="AT150" s="290">
        <v>-1E-4</v>
      </c>
      <c r="AU150" s="292">
        <v>-1E-4</v>
      </c>
      <c r="AW150" s="293">
        <v>-1</v>
      </c>
      <c r="AX150" s="291">
        <v>-1</v>
      </c>
      <c r="BK150" s="290"/>
      <c r="BL150" s="290"/>
      <c r="BM150" s="292"/>
      <c r="BN150" s="290"/>
      <c r="BO150" s="292"/>
      <c r="BP150" s="290"/>
      <c r="BQ150" s="292"/>
      <c r="BR150" s="290"/>
      <c r="BS150" s="292"/>
      <c r="BU150" s="292">
        <v>-1</v>
      </c>
      <c r="BV150" s="291">
        <v>-1</v>
      </c>
      <c r="BX150" s="291">
        <v>-1</v>
      </c>
      <c r="CH150" s="291">
        <v>-1</v>
      </c>
      <c r="CI150" s="117">
        <v>0</v>
      </c>
      <c r="CJ150" s="81">
        <v>-1</v>
      </c>
      <c r="CK150" s="81">
        <v>0</v>
      </c>
      <c r="CL150" s="81">
        <v>-1</v>
      </c>
      <c r="CM150" s="81">
        <v>0</v>
      </c>
      <c r="CN150" s="117">
        <v>0</v>
      </c>
      <c r="CR150" s="291"/>
      <c r="DB150" s="291"/>
    </row>
    <row r="151" spans="1:121" x14ac:dyDescent="0.25">
      <c r="B151" s="291">
        <v>-1</v>
      </c>
      <c r="E151" s="185">
        <f t="shared" si="2"/>
        <v>0</v>
      </c>
      <c r="F151" s="142">
        <v>3</v>
      </c>
      <c r="G151" s="142">
        <v>3</v>
      </c>
      <c r="H151" s="142">
        <v>2</v>
      </c>
      <c r="I151" s="142">
        <v>2</v>
      </c>
      <c r="J151" s="142">
        <v>2</v>
      </c>
      <c r="K151" s="142">
        <v>3</v>
      </c>
      <c r="L151" s="142">
        <v>2</v>
      </c>
      <c r="M151" s="142">
        <v>2</v>
      </c>
      <c r="N151" s="142">
        <v>3</v>
      </c>
      <c r="O151" s="142">
        <v>3</v>
      </c>
      <c r="P151" s="142">
        <v>1</v>
      </c>
      <c r="Q151" s="290">
        <v>-1E-4</v>
      </c>
      <c r="R151" s="290">
        <v>-1E-4</v>
      </c>
      <c r="S151" s="292">
        <v>-1E-4</v>
      </c>
      <c r="T151" s="290">
        <v>-1E-4</v>
      </c>
      <c r="U151" s="292">
        <v>-1E-4</v>
      </c>
      <c r="V151" s="290">
        <v>-1E-4</v>
      </c>
      <c r="W151" s="292">
        <v>-1E-4</v>
      </c>
      <c r="X151" s="290">
        <v>-1E-4</v>
      </c>
      <c r="Y151" s="292">
        <v>-1E-4</v>
      </c>
      <c r="Z151" s="291">
        <v>-1E-4</v>
      </c>
      <c r="AB151" s="142">
        <v>1</v>
      </c>
      <c r="AC151" s="142">
        <v>2</v>
      </c>
      <c r="AD151" s="142">
        <v>2</v>
      </c>
      <c r="AE151" s="142">
        <v>2</v>
      </c>
      <c r="AF151" s="142">
        <v>2</v>
      </c>
      <c r="AG151" s="142">
        <v>3</v>
      </c>
      <c r="AH151" s="142">
        <v>3</v>
      </c>
      <c r="AI151" s="142">
        <v>3</v>
      </c>
      <c r="AJ151" s="142">
        <v>3</v>
      </c>
      <c r="AK151" s="142">
        <v>3</v>
      </c>
      <c r="AL151" s="142">
        <v>1</v>
      </c>
      <c r="AM151" s="290">
        <v>-1E-4</v>
      </c>
      <c r="AN151" s="290">
        <v>-1E-4</v>
      </c>
      <c r="AO151" s="292">
        <v>-1E-4</v>
      </c>
      <c r="AP151" s="290">
        <v>-1E-4</v>
      </c>
      <c r="AQ151" s="292">
        <v>-1E-4</v>
      </c>
      <c r="AR151" s="290">
        <v>-1E-4</v>
      </c>
      <c r="AS151" s="292">
        <v>-1E-4</v>
      </c>
      <c r="AT151" s="290">
        <v>-1E-4</v>
      </c>
      <c r="AU151" s="292">
        <v>-1E-4</v>
      </c>
      <c r="AW151" s="293">
        <v>-1</v>
      </c>
      <c r="AX151" s="291">
        <v>-1</v>
      </c>
      <c r="BK151" s="290"/>
      <c r="BL151" s="290"/>
      <c r="BM151" s="292"/>
      <c r="BN151" s="290"/>
      <c r="BO151" s="292"/>
      <c r="BP151" s="290"/>
      <c r="BQ151" s="292"/>
      <c r="BR151" s="290"/>
      <c r="BS151" s="292"/>
      <c r="BU151" s="292">
        <v>-1</v>
      </c>
      <c r="BV151" s="291">
        <v>-1</v>
      </c>
      <c r="BX151" s="291">
        <v>-1</v>
      </c>
      <c r="CH151" s="291">
        <v>-1</v>
      </c>
      <c r="CI151" s="117">
        <v>0</v>
      </c>
      <c r="CJ151" s="81">
        <v>-1</v>
      </c>
      <c r="CK151" s="81">
        <v>0</v>
      </c>
      <c r="CL151" s="81">
        <v>-1</v>
      </c>
      <c r="CM151" s="81">
        <v>0</v>
      </c>
      <c r="CN151" s="117">
        <v>0</v>
      </c>
      <c r="CR151" s="291"/>
      <c r="DB151" s="291"/>
    </row>
    <row r="152" spans="1:121" x14ac:dyDescent="0.25">
      <c r="B152" s="291">
        <v>-1</v>
      </c>
      <c r="E152" s="185">
        <f t="shared" si="2"/>
        <v>0</v>
      </c>
      <c r="F152" s="142">
        <v>2</v>
      </c>
      <c r="G152" s="142">
        <v>2</v>
      </c>
      <c r="H152" s="142">
        <v>2</v>
      </c>
      <c r="I152" s="142">
        <v>2</v>
      </c>
      <c r="J152" s="142">
        <v>3</v>
      </c>
      <c r="K152" s="142">
        <v>3</v>
      </c>
      <c r="L152" s="142">
        <v>4</v>
      </c>
      <c r="M152" s="142">
        <v>4</v>
      </c>
      <c r="N152" s="142">
        <v>3</v>
      </c>
      <c r="O152" s="142">
        <v>3</v>
      </c>
      <c r="P152" s="142">
        <v>0</v>
      </c>
      <c r="Q152" s="290">
        <v>-1E-4</v>
      </c>
      <c r="R152" s="290">
        <v>-1E-4</v>
      </c>
      <c r="S152" s="292">
        <v>-1E-4</v>
      </c>
      <c r="T152" s="290">
        <v>-1E-4</v>
      </c>
      <c r="U152" s="292">
        <v>-1E-4</v>
      </c>
      <c r="V152" s="290">
        <v>-1E-4</v>
      </c>
      <c r="W152" s="292">
        <v>-1E-4</v>
      </c>
      <c r="X152" s="290">
        <v>-1E-4</v>
      </c>
      <c r="Y152" s="292">
        <v>-1E-4</v>
      </c>
      <c r="Z152" s="291">
        <v>-1E-4</v>
      </c>
      <c r="AB152" s="142">
        <v>2</v>
      </c>
      <c r="AC152" s="142">
        <v>1</v>
      </c>
      <c r="AD152" s="142">
        <v>2</v>
      </c>
      <c r="AE152" s="142">
        <v>2</v>
      </c>
      <c r="AF152" s="142">
        <v>2</v>
      </c>
      <c r="AG152" s="142">
        <v>2</v>
      </c>
      <c r="AH152" s="142">
        <v>2</v>
      </c>
      <c r="AI152" s="142">
        <v>2</v>
      </c>
      <c r="AJ152" s="142">
        <v>1</v>
      </c>
      <c r="AK152" s="142">
        <v>2</v>
      </c>
      <c r="AL152" s="142">
        <v>0</v>
      </c>
      <c r="AM152" s="290">
        <v>-1E-4</v>
      </c>
      <c r="AN152" s="290">
        <v>-1E-4</v>
      </c>
      <c r="AO152" s="292">
        <v>-1E-4</v>
      </c>
      <c r="AP152" s="290">
        <v>-1E-4</v>
      </c>
      <c r="AQ152" s="292">
        <v>-1E-4</v>
      </c>
      <c r="AR152" s="290">
        <v>-1E-4</v>
      </c>
      <c r="AS152" s="292">
        <v>-1E-4</v>
      </c>
      <c r="AT152" s="290">
        <v>-1E-4</v>
      </c>
      <c r="AU152" s="292">
        <v>-1E-4</v>
      </c>
      <c r="AW152" s="293">
        <v>-1</v>
      </c>
      <c r="AX152" s="291">
        <v>-1</v>
      </c>
      <c r="BK152" s="290"/>
      <c r="BL152" s="290"/>
      <c r="BM152" s="292"/>
      <c r="BN152" s="290"/>
      <c r="BO152" s="292"/>
      <c r="BP152" s="290"/>
      <c r="BQ152" s="292"/>
      <c r="BR152" s="290"/>
      <c r="BS152" s="292"/>
      <c r="BU152" s="292">
        <v>-1</v>
      </c>
      <c r="BV152" s="291">
        <v>-1</v>
      </c>
      <c r="BX152" s="291">
        <v>-1</v>
      </c>
      <c r="CH152" s="291">
        <v>-1</v>
      </c>
      <c r="CI152" s="117">
        <v>0</v>
      </c>
      <c r="CJ152" s="81">
        <v>-1</v>
      </c>
      <c r="CK152" s="81">
        <v>0</v>
      </c>
      <c r="CL152" s="81">
        <v>-1</v>
      </c>
      <c r="CM152" s="81">
        <v>0</v>
      </c>
      <c r="CN152" s="117">
        <v>0</v>
      </c>
      <c r="CR152" s="291"/>
      <c r="DB152" s="291"/>
    </row>
    <row r="153" spans="1:121" x14ac:dyDescent="0.25">
      <c r="B153" s="291">
        <v>0</v>
      </c>
      <c r="E153" s="185">
        <f t="shared" si="2"/>
        <v>0</v>
      </c>
      <c r="F153" s="142">
        <v>0</v>
      </c>
      <c r="G153" s="142">
        <v>0</v>
      </c>
      <c r="H153" s="142">
        <v>0</v>
      </c>
      <c r="I153" s="142">
        <v>0</v>
      </c>
      <c r="J153" s="142">
        <v>0</v>
      </c>
      <c r="K153" s="142">
        <v>0</v>
      </c>
      <c r="L153" s="142">
        <v>0</v>
      </c>
      <c r="M153" s="142">
        <v>0</v>
      </c>
      <c r="N153" s="142">
        <v>0</v>
      </c>
      <c r="O153" s="142">
        <v>0</v>
      </c>
      <c r="P153" s="142">
        <v>0</v>
      </c>
      <c r="Q153" s="290">
        <v>0</v>
      </c>
      <c r="R153" s="290">
        <v>0</v>
      </c>
      <c r="S153" s="292">
        <v>0</v>
      </c>
      <c r="T153" s="290">
        <v>0</v>
      </c>
      <c r="U153" s="292">
        <v>0</v>
      </c>
      <c r="V153" s="290">
        <v>0</v>
      </c>
      <c r="W153" s="292">
        <v>0</v>
      </c>
      <c r="X153" s="290">
        <v>0</v>
      </c>
      <c r="Y153" s="292">
        <v>0</v>
      </c>
      <c r="Z153" s="291">
        <v>0</v>
      </c>
      <c r="AB153" s="142">
        <v>0</v>
      </c>
      <c r="AC153" s="142">
        <v>0</v>
      </c>
      <c r="AD153" s="142">
        <v>0</v>
      </c>
      <c r="AE153" s="142">
        <v>0</v>
      </c>
      <c r="AF153" s="142">
        <v>0</v>
      </c>
      <c r="AG153" s="142">
        <v>0</v>
      </c>
      <c r="AH153" s="142">
        <v>0</v>
      </c>
      <c r="AI153" s="142">
        <v>0</v>
      </c>
      <c r="AJ153" s="142">
        <v>0</v>
      </c>
      <c r="AK153" s="142">
        <v>0</v>
      </c>
      <c r="AL153" s="142">
        <v>0</v>
      </c>
      <c r="AM153" s="290">
        <v>0</v>
      </c>
      <c r="AN153" s="290">
        <v>0</v>
      </c>
      <c r="AO153" s="292">
        <v>0</v>
      </c>
      <c r="AP153" s="290">
        <v>0</v>
      </c>
      <c r="AQ153" s="292">
        <v>0</v>
      </c>
      <c r="AR153" s="290">
        <v>0</v>
      </c>
      <c r="AS153" s="292">
        <v>0</v>
      </c>
      <c r="AT153" s="290">
        <v>0</v>
      </c>
      <c r="AU153" s="292">
        <v>0</v>
      </c>
      <c r="AW153" s="293">
        <v>0</v>
      </c>
      <c r="AX153" s="291">
        <v>0</v>
      </c>
      <c r="BK153" s="290"/>
      <c r="BL153" s="290"/>
      <c r="BM153" s="292"/>
      <c r="BN153" s="290"/>
      <c r="BO153" s="292"/>
      <c r="BP153" s="290"/>
      <c r="BQ153" s="292"/>
      <c r="BR153" s="290"/>
      <c r="BS153" s="292"/>
      <c r="BU153" s="292">
        <v>0</v>
      </c>
      <c r="BV153" s="291">
        <v>0</v>
      </c>
      <c r="BX153" s="291">
        <v>0</v>
      </c>
      <c r="CH153" s="291">
        <v>0</v>
      </c>
      <c r="CI153" s="117">
        <v>0</v>
      </c>
      <c r="CJ153" s="81">
        <v>0</v>
      </c>
      <c r="CK153" s="81">
        <v>0</v>
      </c>
      <c r="CL153" s="81">
        <v>0</v>
      </c>
      <c r="CM153" s="81">
        <v>0</v>
      </c>
      <c r="CN153" s="117">
        <v>0</v>
      </c>
      <c r="CR153" s="291"/>
      <c r="DB153" s="291"/>
    </row>
    <row r="154" spans="1:121" x14ac:dyDescent="0.25">
      <c r="A154" s="113" t="s">
        <v>170</v>
      </c>
      <c r="B154" s="291">
        <v>2</v>
      </c>
      <c r="C154" s="114" t="s">
        <v>236</v>
      </c>
      <c r="D154" s="114" t="s">
        <v>203</v>
      </c>
      <c r="E154" s="185">
        <f t="shared" si="2"/>
        <v>7</v>
      </c>
      <c r="F154" s="142">
        <v>3</v>
      </c>
      <c r="G154" s="142">
        <v>3</v>
      </c>
      <c r="H154" s="142">
        <v>3</v>
      </c>
      <c r="I154" s="142">
        <v>3</v>
      </c>
      <c r="J154" s="142">
        <v>3</v>
      </c>
      <c r="K154" s="142">
        <v>3</v>
      </c>
      <c r="L154" s="142">
        <v>3</v>
      </c>
      <c r="M154" s="142">
        <v>4</v>
      </c>
      <c r="N154" s="142">
        <v>3</v>
      </c>
      <c r="O154" s="142">
        <v>3</v>
      </c>
      <c r="P154" s="142">
        <v>0</v>
      </c>
      <c r="Q154" s="290">
        <v>9.8000000000000007</v>
      </c>
      <c r="R154" s="290">
        <v>9.8000000000000007</v>
      </c>
      <c r="S154" s="292">
        <v>9.8000000000000007</v>
      </c>
      <c r="T154" s="290">
        <v>-1E-4</v>
      </c>
      <c r="U154" s="292">
        <v>13.5</v>
      </c>
      <c r="V154" s="290">
        <v>-1E-4</v>
      </c>
      <c r="W154" s="292">
        <v>8.4499999999999993</v>
      </c>
      <c r="X154" s="290">
        <v>-1E-4</v>
      </c>
      <c r="Y154" s="292">
        <v>31.75</v>
      </c>
      <c r="Z154" s="291">
        <v>2</v>
      </c>
      <c r="AB154" s="142">
        <v>2</v>
      </c>
      <c r="AC154" s="142">
        <v>3</v>
      </c>
      <c r="AD154" s="142">
        <v>3</v>
      </c>
      <c r="AE154" s="142">
        <v>3</v>
      </c>
      <c r="AF154" s="142">
        <v>3</v>
      </c>
      <c r="AG154" s="142">
        <v>3</v>
      </c>
      <c r="AH154" s="142">
        <v>3</v>
      </c>
      <c r="AI154" s="142">
        <v>3</v>
      </c>
      <c r="AJ154" s="142">
        <v>3</v>
      </c>
      <c r="AK154" s="142">
        <v>4</v>
      </c>
      <c r="AL154" s="142">
        <v>1</v>
      </c>
      <c r="AM154" s="290">
        <v>9.8000000000000007</v>
      </c>
      <c r="AN154" s="290">
        <v>9.8000000000000007</v>
      </c>
      <c r="AO154" s="292">
        <v>9.8000000000000007</v>
      </c>
      <c r="AP154" s="290">
        <v>-1E-4</v>
      </c>
      <c r="AQ154" s="292">
        <v>13.5</v>
      </c>
      <c r="AR154" s="290">
        <v>-1E-4</v>
      </c>
      <c r="AS154" s="292">
        <v>8.3699999999999992</v>
      </c>
      <c r="AT154" s="290">
        <v>-1E-4</v>
      </c>
      <c r="AU154" s="292">
        <v>31.67</v>
      </c>
      <c r="AW154" s="293">
        <v>63.42</v>
      </c>
      <c r="AX154" s="291">
        <v>2</v>
      </c>
      <c r="BK154" s="290"/>
      <c r="BL154" s="290"/>
      <c r="BM154" s="292"/>
      <c r="BN154" s="290"/>
      <c r="BO154" s="292"/>
      <c r="BP154" s="290"/>
      <c r="BQ154" s="292"/>
      <c r="BR154" s="290"/>
      <c r="BS154" s="292"/>
      <c r="BU154" s="292">
        <v>63.42</v>
      </c>
      <c r="BV154" s="291">
        <v>2</v>
      </c>
      <c r="BX154" s="291">
        <v>-1</v>
      </c>
      <c r="CH154" s="291">
        <v>-1</v>
      </c>
      <c r="CI154" s="117">
        <v>0</v>
      </c>
      <c r="CJ154" s="81">
        <v>-1</v>
      </c>
      <c r="CK154" s="81">
        <v>0</v>
      </c>
      <c r="CL154" s="81">
        <v>-1</v>
      </c>
      <c r="CM154" s="81">
        <v>0</v>
      </c>
      <c r="CN154" s="117">
        <v>0</v>
      </c>
      <c r="CR154" s="291"/>
      <c r="DB154" s="291"/>
      <c r="DH154" s="79" t="s">
        <v>203</v>
      </c>
      <c r="DJ154" s="79" t="s">
        <v>393</v>
      </c>
      <c r="DK154" s="79" t="s">
        <v>444</v>
      </c>
      <c r="DL154" s="83" t="s">
        <v>504</v>
      </c>
      <c r="DM154" s="84" t="s">
        <v>509</v>
      </c>
      <c r="DN154" s="84" t="s">
        <v>505</v>
      </c>
      <c r="DO154" s="83" t="s">
        <v>503</v>
      </c>
    </row>
    <row r="155" spans="1:121" x14ac:dyDescent="0.25">
      <c r="B155" s="291">
        <v>-1</v>
      </c>
      <c r="E155" s="185">
        <f t="shared" si="2"/>
        <v>0</v>
      </c>
      <c r="F155" s="142">
        <v>3</v>
      </c>
      <c r="G155" s="142">
        <v>4</v>
      </c>
      <c r="H155" s="142">
        <v>3</v>
      </c>
      <c r="I155" s="142">
        <v>3</v>
      </c>
      <c r="J155" s="142">
        <v>2</v>
      </c>
      <c r="K155" s="142">
        <v>3</v>
      </c>
      <c r="L155" s="142">
        <v>4</v>
      </c>
      <c r="M155" s="142">
        <v>4</v>
      </c>
      <c r="N155" s="142">
        <v>3</v>
      </c>
      <c r="O155" s="142">
        <v>4</v>
      </c>
      <c r="P155" s="142">
        <v>1</v>
      </c>
      <c r="Q155" s="290">
        <v>-1E-4</v>
      </c>
      <c r="R155" s="290">
        <v>-1E-4</v>
      </c>
      <c r="S155" s="292">
        <v>-1E-4</v>
      </c>
      <c r="T155" s="290">
        <v>-1E-4</v>
      </c>
      <c r="U155" s="292">
        <v>-1E-4</v>
      </c>
      <c r="V155" s="290">
        <v>-1E-4</v>
      </c>
      <c r="W155" s="292">
        <v>-1E-4</v>
      </c>
      <c r="X155" s="290">
        <v>-1E-4</v>
      </c>
      <c r="Y155" s="292">
        <v>-1E-4</v>
      </c>
      <c r="Z155" s="291">
        <v>-1E-4</v>
      </c>
      <c r="AB155" s="142">
        <v>3</v>
      </c>
      <c r="AC155" s="142">
        <v>4</v>
      </c>
      <c r="AD155" s="142">
        <v>3</v>
      </c>
      <c r="AE155" s="142">
        <v>2</v>
      </c>
      <c r="AF155" s="142">
        <v>3</v>
      </c>
      <c r="AG155" s="142">
        <v>3</v>
      </c>
      <c r="AH155" s="142">
        <v>4</v>
      </c>
      <c r="AI155" s="142">
        <v>4</v>
      </c>
      <c r="AJ155" s="142">
        <v>3</v>
      </c>
      <c r="AK155" s="142">
        <v>4</v>
      </c>
      <c r="AL155" s="142">
        <v>2</v>
      </c>
      <c r="AM155" s="290">
        <v>-1E-4</v>
      </c>
      <c r="AN155" s="290">
        <v>-1E-4</v>
      </c>
      <c r="AO155" s="292">
        <v>-1E-4</v>
      </c>
      <c r="AP155" s="290">
        <v>-1E-4</v>
      </c>
      <c r="AQ155" s="292">
        <v>-1E-4</v>
      </c>
      <c r="AR155" s="290">
        <v>-1E-4</v>
      </c>
      <c r="AS155" s="292">
        <v>-1E-4</v>
      </c>
      <c r="AT155" s="290">
        <v>-1E-4</v>
      </c>
      <c r="AU155" s="292">
        <v>-1E-4</v>
      </c>
      <c r="AW155" s="293">
        <v>-1</v>
      </c>
      <c r="AX155" s="291">
        <v>-1</v>
      </c>
      <c r="BK155" s="290"/>
      <c r="BL155" s="290"/>
      <c r="BM155" s="292"/>
      <c r="BN155" s="290"/>
      <c r="BO155" s="292"/>
      <c r="BP155" s="290"/>
      <c r="BQ155" s="292"/>
      <c r="BR155" s="290"/>
      <c r="BS155" s="292"/>
      <c r="BU155" s="292">
        <v>-1</v>
      </c>
      <c r="BV155" s="291">
        <v>-1</v>
      </c>
      <c r="BX155" s="291">
        <v>-1</v>
      </c>
      <c r="CH155" s="291">
        <v>-1</v>
      </c>
      <c r="CI155" s="117">
        <v>0</v>
      </c>
      <c r="CJ155" s="81">
        <v>-1</v>
      </c>
      <c r="CK155" s="81">
        <v>0</v>
      </c>
      <c r="CL155" s="81">
        <v>-1</v>
      </c>
      <c r="CM155" s="81">
        <v>0</v>
      </c>
      <c r="CN155" s="117">
        <v>0</v>
      </c>
      <c r="CR155" s="291"/>
      <c r="DB155" s="291"/>
    </row>
    <row r="156" spans="1:121" x14ac:dyDescent="0.25">
      <c r="B156" s="291">
        <v>-1</v>
      </c>
      <c r="E156" s="185">
        <f t="shared" si="2"/>
        <v>0</v>
      </c>
      <c r="F156" s="142">
        <v>3</v>
      </c>
      <c r="G156" s="142">
        <v>4</v>
      </c>
      <c r="H156" s="142">
        <v>3</v>
      </c>
      <c r="I156" s="142">
        <v>3</v>
      </c>
      <c r="J156" s="142">
        <v>3</v>
      </c>
      <c r="K156" s="142">
        <v>3</v>
      </c>
      <c r="L156" s="142">
        <v>4</v>
      </c>
      <c r="M156" s="142">
        <v>4</v>
      </c>
      <c r="N156" s="142">
        <v>4</v>
      </c>
      <c r="O156" s="142">
        <v>4</v>
      </c>
      <c r="P156" s="142">
        <v>2</v>
      </c>
      <c r="Q156" s="290">
        <v>-1E-4</v>
      </c>
      <c r="R156" s="290">
        <v>-1E-4</v>
      </c>
      <c r="S156" s="292">
        <v>-1E-4</v>
      </c>
      <c r="T156" s="290">
        <v>-1E-4</v>
      </c>
      <c r="U156" s="292">
        <v>-1E-4</v>
      </c>
      <c r="V156" s="290">
        <v>-1E-4</v>
      </c>
      <c r="W156" s="292">
        <v>-1E-4</v>
      </c>
      <c r="X156" s="290">
        <v>-1E-4</v>
      </c>
      <c r="Y156" s="292">
        <v>-1E-4</v>
      </c>
      <c r="Z156" s="291">
        <v>-1E-4</v>
      </c>
      <c r="AB156" s="142">
        <v>3</v>
      </c>
      <c r="AC156" s="142">
        <v>4</v>
      </c>
      <c r="AD156" s="142">
        <v>3</v>
      </c>
      <c r="AE156" s="142">
        <v>3</v>
      </c>
      <c r="AF156" s="142">
        <v>3</v>
      </c>
      <c r="AG156" s="142">
        <v>3</v>
      </c>
      <c r="AH156" s="142">
        <v>3</v>
      </c>
      <c r="AI156" s="142">
        <v>4</v>
      </c>
      <c r="AJ156" s="142">
        <v>3</v>
      </c>
      <c r="AK156" s="142">
        <v>4</v>
      </c>
      <c r="AL156" s="142">
        <v>1</v>
      </c>
      <c r="AM156" s="290">
        <v>-1E-4</v>
      </c>
      <c r="AN156" s="290">
        <v>-1E-4</v>
      </c>
      <c r="AO156" s="292">
        <v>-1E-4</v>
      </c>
      <c r="AP156" s="290">
        <v>-1E-4</v>
      </c>
      <c r="AQ156" s="292">
        <v>-1E-4</v>
      </c>
      <c r="AR156" s="290">
        <v>-1E-4</v>
      </c>
      <c r="AS156" s="292">
        <v>-1E-4</v>
      </c>
      <c r="AT156" s="290">
        <v>-1E-4</v>
      </c>
      <c r="AU156" s="292">
        <v>-1E-4</v>
      </c>
      <c r="AW156" s="293">
        <v>-1</v>
      </c>
      <c r="AX156" s="291">
        <v>-1</v>
      </c>
      <c r="BK156" s="290"/>
      <c r="BL156" s="290"/>
      <c r="BM156" s="292"/>
      <c r="BN156" s="290"/>
      <c r="BO156" s="292"/>
      <c r="BP156" s="290"/>
      <c r="BQ156" s="292"/>
      <c r="BR156" s="290"/>
      <c r="BS156" s="292"/>
      <c r="BU156" s="292">
        <v>-1</v>
      </c>
      <c r="BV156" s="291">
        <v>-1</v>
      </c>
      <c r="BX156" s="291">
        <v>-1</v>
      </c>
      <c r="CH156" s="291">
        <v>-1</v>
      </c>
      <c r="CI156" s="117">
        <v>0</v>
      </c>
      <c r="CJ156" s="81">
        <v>-1</v>
      </c>
      <c r="CK156" s="81">
        <v>0</v>
      </c>
      <c r="CL156" s="81">
        <v>-1</v>
      </c>
      <c r="CM156" s="81">
        <v>0</v>
      </c>
      <c r="CN156" s="117">
        <v>0</v>
      </c>
      <c r="CR156" s="291"/>
      <c r="DB156" s="291"/>
    </row>
    <row r="157" spans="1:121" x14ac:dyDescent="0.25">
      <c r="B157" s="291">
        <v>-1</v>
      </c>
      <c r="E157" s="185">
        <f t="shared" si="2"/>
        <v>0</v>
      </c>
      <c r="F157" s="142">
        <v>2</v>
      </c>
      <c r="G157" s="142">
        <v>4</v>
      </c>
      <c r="H157" s="142">
        <v>3</v>
      </c>
      <c r="I157" s="142">
        <v>3</v>
      </c>
      <c r="J157" s="142">
        <v>4</v>
      </c>
      <c r="K157" s="142">
        <v>3</v>
      </c>
      <c r="L157" s="142">
        <v>2</v>
      </c>
      <c r="M157" s="142">
        <v>3</v>
      </c>
      <c r="N157" s="142">
        <v>3</v>
      </c>
      <c r="O157" s="142">
        <v>3</v>
      </c>
      <c r="P157" s="142">
        <v>0</v>
      </c>
      <c r="Q157" s="290">
        <v>-1E-4</v>
      </c>
      <c r="R157" s="290">
        <v>-1E-4</v>
      </c>
      <c r="S157" s="292">
        <v>-1E-4</v>
      </c>
      <c r="T157" s="290">
        <v>-1E-4</v>
      </c>
      <c r="U157" s="292">
        <v>-1E-4</v>
      </c>
      <c r="V157" s="290">
        <v>-1E-4</v>
      </c>
      <c r="W157" s="292">
        <v>-1E-4</v>
      </c>
      <c r="X157" s="290">
        <v>-1E-4</v>
      </c>
      <c r="Y157" s="292">
        <v>-1E-4</v>
      </c>
      <c r="Z157" s="291">
        <v>-1E-4</v>
      </c>
      <c r="AB157" s="142">
        <v>2</v>
      </c>
      <c r="AC157" s="142">
        <v>3</v>
      </c>
      <c r="AD157" s="142">
        <v>2</v>
      </c>
      <c r="AE157" s="142">
        <v>2</v>
      </c>
      <c r="AF157" s="142">
        <v>3</v>
      </c>
      <c r="AG157" s="142">
        <v>3</v>
      </c>
      <c r="AH157" s="142">
        <v>3</v>
      </c>
      <c r="AI157" s="142">
        <v>3</v>
      </c>
      <c r="AJ157" s="142">
        <v>4</v>
      </c>
      <c r="AK157" s="142">
        <v>4</v>
      </c>
      <c r="AL157" s="142">
        <v>1</v>
      </c>
      <c r="AM157" s="290">
        <v>-1E-4</v>
      </c>
      <c r="AN157" s="290">
        <v>-1E-4</v>
      </c>
      <c r="AO157" s="292">
        <v>-1E-4</v>
      </c>
      <c r="AP157" s="290">
        <v>-1E-4</v>
      </c>
      <c r="AQ157" s="292">
        <v>-1E-4</v>
      </c>
      <c r="AR157" s="290">
        <v>-1E-4</v>
      </c>
      <c r="AS157" s="292">
        <v>-1E-4</v>
      </c>
      <c r="AT157" s="290">
        <v>-1E-4</v>
      </c>
      <c r="AU157" s="292">
        <v>-1E-4</v>
      </c>
      <c r="AW157" s="293">
        <v>-1</v>
      </c>
      <c r="AX157" s="291">
        <v>-1</v>
      </c>
      <c r="BK157" s="290"/>
      <c r="BL157" s="290"/>
      <c r="BM157" s="292"/>
      <c r="BN157" s="290"/>
      <c r="BO157" s="292"/>
      <c r="BP157" s="290"/>
      <c r="BQ157" s="292"/>
      <c r="BR157" s="290"/>
      <c r="BS157" s="292"/>
      <c r="BU157" s="292">
        <v>-1</v>
      </c>
      <c r="BV157" s="291">
        <v>-1</v>
      </c>
      <c r="BX157" s="291">
        <v>-1</v>
      </c>
      <c r="CH157" s="291">
        <v>-1</v>
      </c>
      <c r="CI157" s="117">
        <v>0</v>
      </c>
      <c r="CJ157" s="81">
        <v>-1</v>
      </c>
      <c r="CK157" s="81">
        <v>0</v>
      </c>
      <c r="CL157" s="81">
        <v>-1</v>
      </c>
      <c r="CM157" s="81">
        <v>0</v>
      </c>
      <c r="CN157" s="117">
        <v>0</v>
      </c>
      <c r="CR157" s="291"/>
      <c r="DB157" s="291"/>
    </row>
    <row r="158" spans="1:121" x14ac:dyDescent="0.25">
      <c r="B158" s="291">
        <v>0</v>
      </c>
      <c r="E158" s="185">
        <f t="shared" si="2"/>
        <v>0</v>
      </c>
      <c r="F158" s="142">
        <v>0</v>
      </c>
      <c r="G158" s="142">
        <v>0</v>
      </c>
      <c r="H158" s="142">
        <v>0</v>
      </c>
      <c r="I158" s="142">
        <v>0</v>
      </c>
      <c r="J158" s="142">
        <v>0</v>
      </c>
      <c r="K158" s="142">
        <v>0</v>
      </c>
      <c r="L158" s="142">
        <v>0</v>
      </c>
      <c r="M158" s="142">
        <v>0</v>
      </c>
      <c r="N158" s="142">
        <v>0</v>
      </c>
      <c r="O158" s="142">
        <v>0</v>
      </c>
      <c r="P158" s="142">
        <v>0</v>
      </c>
      <c r="Q158" s="290">
        <v>0</v>
      </c>
      <c r="R158" s="290">
        <v>0</v>
      </c>
      <c r="S158" s="292">
        <v>0</v>
      </c>
      <c r="T158" s="290">
        <v>0</v>
      </c>
      <c r="U158" s="292">
        <v>0</v>
      </c>
      <c r="V158" s="290">
        <v>0</v>
      </c>
      <c r="W158" s="292">
        <v>0</v>
      </c>
      <c r="X158" s="290">
        <v>0</v>
      </c>
      <c r="Y158" s="292">
        <v>0</v>
      </c>
      <c r="Z158" s="291">
        <v>0</v>
      </c>
      <c r="AB158" s="142">
        <v>0</v>
      </c>
      <c r="AC158" s="142">
        <v>0</v>
      </c>
      <c r="AD158" s="142">
        <v>0</v>
      </c>
      <c r="AE158" s="142">
        <v>0</v>
      </c>
      <c r="AF158" s="142">
        <v>0</v>
      </c>
      <c r="AG158" s="142">
        <v>0</v>
      </c>
      <c r="AH158" s="142">
        <v>0</v>
      </c>
      <c r="AI158" s="142">
        <v>0</v>
      </c>
      <c r="AJ158" s="142">
        <v>0</v>
      </c>
      <c r="AK158" s="142">
        <v>0</v>
      </c>
      <c r="AL158" s="142">
        <v>0</v>
      </c>
      <c r="AM158" s="290">
        <v>0</v>
      </c>
      <c r="AN158" s="290">
        <v>0</v>
      </c>
      <c r="AO158" s="292">
        <v>0</v>
      </c>
      <c r="AP158" s="290">
        <v>0</v>
      </c>
      <c r="AQ158" s="292">
        <v>0</v>
      </c>
      <c r="AR158" s="290">
        <v>0</v>
      </c>
      <c r="AS158" s="292">
        <v>0</v>
      </c>
      <c r="AT158" s="290">
        <v>0</v>
      </c>
      <c r="AU158" s="292">
        <v>0</v>
      </c>
      <c r="AW158" s="293">
        <v>0</v>
      </c>
      <c r="AX158" s="291">
        <v>0</v>
      </c>
      <c r="BK158" s="290"/>
      <c r="BL158" s="290"/>
      <c r="BM158" s="292"/>
      <c r="BN158" s="290"/>
      <c r="BO158" s="292"/>
      <c r="BP158" s="290"/>
      <c r="BQ158" s="292"/>
      <c r="BR158" s="290"/>
      <c r="BS158" s="292"/>
      <c r="BU158" s="292">
        <v>0</v>
      </c>
      <c r="BV158" s="291">
        <v>0</v>
      </c>
      <c r="BX158" s="291">
        <v>0</v>
      </c>
      <c r="CH158" s="291">
        <v>0</v>
      </c>
      <c r="CI158" s="117">
        <v>0</v>
      </c>
      <c r="CJ158" s="81">
        <v>0</v>
      </c>
      <c r="CK158" s="81">
        <v>0</v>
      </c>
      <c r="CL158" s="81">
        <v>0</v>
      </c>
      <c r="CM158" s="81">
        <v>0</v>
      </c>
      <c r="CN158" s="117">
        <v>0</v>
      </c>
      <c r="CR158" s="291"/>
      <c r="DB158" s="291"/>
    </row>
    <row r="159" spans="1:121" x14ac:dyDescent="0.25">
      <c r="A159" s="113" t="s">
        <v>170</v>
      </c>
      <c r="B159" s="291">
        <v>0</v>
      </c>
      <c r="C159" s="114" t="s">
        <v>237</v>
      </c>
      <c r="D159" s="114" t="s">
        <v>203</v>
      </c>
      <c r="E159" s="185">
        <f t="shared" si="2"/>
        <v>0</v>
      </c>
      <c r="F159" s="142">
        <v>0</v>
      </c>
      <c r="G159" s="142">
        <v>0</v>
      </c>
      <c r="H159" s="142">
        <v>0</v>
      </c>
      <c r="I159" s="142">
        <v>0</v>
      </c>
      <c r="J159" s="142">
        <v>0</v>
      </c>
      <c r="K159" s="142">
        <v>0</v>
      </c>
      <c r="L159" s="142">
        <v>0</v>
      </c>
      <c r="M159" s="142">
        <v>0</v>
      </c>
      <c r="N159" s="142">
        <v>0</v>
      </c>
      <c r="O159" s="142">
        <v>0</v>
      </c>
      <c r="P159" s="142">
        <v>0</v>
      </c>
      <c r="Q159" s="290">
        <v>-1E-4</v>
      </c>
      <c r="R159" s="290">
        <v>-1E-4</v>
      </c>
      <c r="S159" s="292">
        <v>-1E-4</v>
      </c>
      <c r="T159" s="290">
        <v>-1E-4</v>
      </c>
      <c r="U159" s="292">
        <v>0</v>
      </c>
      <c r="V159" s="290">
        <v>-1E-4</v>
      </c>
      <c r="W159" s="292">
        <v>-1E-4</v>
      </c>
      <c r="X159" s="290">
        <v>-1E-4</v>
      </c>
      <c r="Y159" s="292">
        <v>0</v>
      </c>
      <c r="Z159" s="291">
        <v>0</v>
      </c>
      <c r="AB159" s="142">
        <v>0</v>
      </c>
      <c r="AC159" s="142">
        <v>0</v>
      </c>
      <c r="AD159" s="142">
        <v>0</v>
      </c>
      <c r="AE159" s="142">
        <v>0</v>
      </c>
      <c r="AF159" s="142">
        <v>0</v>
      </c>
      <c r="AG159" s="142">
        <v>0</v>
      </c>
      <c r="AH159" s="142">
        <v>0</v>
      </c>
      <c r="AI159" s="142">
        <v>0</v>
      </c>
      <c r="AJ159" s="142">
        <v>0</v>
      </c>
      <c r="AK159" s="142">
        <v>0</v>
      </c>
      <c r="AL159" s="142">
        <v>0</v>
      </c>
      <c r="AM159" s="290">
        <v>-1E-4</v>
      </c>
      <c r="AN159" s="290">
        <v>-1E-4</v>
      </c>
      <c r="AO159" s="292">
        <v>-1E-4</v>
      </c>
      <c r="AP159" s="290">
        <v>-1E-4</v>
      </c>
      <c r="AQ159" s="292">
        <v>0</v>
      </c>
      <c r="AR159" s="290">
        <v>-1E-4</v>
      </c>
      <c r="AS159" s="292">
        <v>-1E-4</v>
      </c>
      <c r="AT159" s="290">
        <v>-1E-4</v>
      </c>
      <c r="AU159" s="292">
        <v>0</v>
      </c>
      <c r="AW159" s="293">
        <v>0</v>
      </c>
      <c r="AX159" s="291">
        <v>0</v>
      </c>
      <c r="BK159" s="290"/>
      <c r="BL159" s="290"/>
      <c r="BM159" s="292"/>
      <c r="BN159" s="290"/>
      <c r="BO159" s="292"/>
      <c r="BP159" s="290"/>
      <c r="BQ159" s="292"/>
      <c r="BR159" s="290"/>
      <c r="BS159" s="292"/>
      <c r="BU159" s="292">
        <v>0</v>
      </c>
      <c r="BV159" s="291">
        <v>0</v>
      </c>
      <c r="BX159" s="291">
        <v>-1</v>
      </c>
      <c r="CH159" s="291">
        <v>-1</v>
      </c>
      <c r="CI159" s="117">
        <v>0</v>
      </c>
      <c r="CJ159" s="81">
        <v>-1</v>
      </c>
      <c r="CK159" s="81">
        <v>0</v>
      </c>
      <c r="CL159" s="81">
        <v>-1</v>
      </c>
      <c r="CM159" s="81">
        <v>0</v>
      </c>
      <c r="CN159" s="117">
        <v>0</v>
      </c>
      <c r="CR159" s="291"/>
      <c r="DB159" s="291"/>
      <c r="DH159" s="79" t="s">
        <v>203</v>
      </c>
      <c r="DJ159" s="79" t="s">
        <v>394</v>
      </c>
      <c r="DK159" s="79" t="s">
        <v>444</v>
      </c>
      <c r="DL159" s="83" t="s">
        <v>504</v>
      </c>
      <c r="DM159" s="84" t="s">
        <v>509</v>
      </c>
      <c r="DN159" s="84" t="s">
        <v>503</v>
      </c>
      <c r="DO159" s="83" t="s">
        <v>503</v>
      </c>
    </row>
    <row r="160" spans="1:121" x14ac:dyDescent="0.25">
      <c r="B160" s="291"/>
      <c r="Q160" s="290"/>
      <c r="R160" s="290"/>
      <c r="S160" s="292"/>
      <c r="T160" s="290"/>
      <c r="U160" s="292"/>
      <c r="V160" s="290"/>
      <c r="W160" s="292"/>
      <c r="X160" s="290"/>
      <c r="Y160" s="292"/>
      <c r="Z160" s="291"/>
      <c r="AM160" s="290"/>
      <c r="AN160" s="290"/>
      <c r="AO160" s="292"/>
      <c r="AP160" s="290"/>
      <c r="AQ160" s="292"/>
      <c r="AR160" s="290"/>
      <c r="AS160" s="292"/>
      <c r="AT160" s="290"/>
      <c r="AU160" s="292"/>
      <c r="AW160" s="293"/>
      <c r="AX160" s="291"/>
      <c r="BK160" s="290"/>
      <c r="BL160" s="290"/>
      <c r="BM160" s="292"/>
      <c r="BN160" s="290"/>
      <c r="BO160" s="292"/>
      <c r="BP160" s="290"/>
      <c r="BQ160" s="292"/>
      <c r="BR160" s="290"/>
      <c r="BS160" s="292"/>
      <c r="BU160" s="292"/>
      <c r="BV160" s="291"/>
      <c r="BX160" s="291"/>
      <c r="CH160" s="291"/>
      <c r="CR160" s="291"/>
      <c r="DB160" s="291"/>
    </row>
    <row r="161" spans="1:121" s="310" customFormat="1" x14ac:dyDescent="0.25">
      <c r="A161" s="297"/>
      <c r="B161" s="298">
        <v>0</v>
      </c>
      <c r="C161" s="299"/>
      <c r="D161" s="299"/>
      <c r="E161" s="300">
        <f t="shared" si="2"/>
        <v>0</v>
      </c>
      <c r="F161" s="301">
        <v>0</v>
      </c>
      <c r="G161" s="301">
        <v>0</v>
      </c>
      <c r="H161" s="301">
        <v>0</v>
      </c>
      <c r="I161" s="301">
        <v>0</v>
      </c>
      <c r="J161" s="301">
        <v>0</v>
      </c>
      <c r="K161" s="301">
        <v>0</v>
      </c>
      <c r="L161" s="301">
        <v>0</v>
      </c>
      <c r="M161" s="301">
        <v>0</v>
      </c>
      <c r="N161" s="301">
        <v>0</v>
      </c>
      <c r="O161" s="301">
        <v>0</v>
      </c>
      <c r="P161" s="301">
        <v>0</v>
      </c>
      <c r="Q161" s="302">
        <v>0</v>
      </c>
      <c r="R161" s="302">
        <v>0</v>
      </c>
      <c r="S161" s="303">
        <v>0</v>
      </c>
      <c r="T161" s="302">
        <v>0</v>
      </c>
      <c r="U161" s="303">
        <v>0</v>
      </c>
      <c r="V161" s="302">
        <v>0</v>
      </c>
      <c r="W161" s="303">
        <v>0</v>
      </c>
      <c r="X161" s="302">
        <v>0</v>
      </c>
      <c r="Y161" s="303">
        <v>0</v>
      </c>
      <c r="Z161" s="298">
        <v>0</v>
      </c>
      <c r="AA161" s="304"/>
      <c r="AB161" s="301">
        <v>0</v>
      </c>
      <c r="AC161" s="301">
        <v>0</v>
      </c>
      <c r="AD161" s="301">
        <v>0</v>
      </c>
      <c r="AE161" s="301">
        <v>0</v>
      </c>
      <c r="AF161" s="301">
        <v>0</v>
      </c>
      <c r="AG161" s="301">
        <v>0</v>
      </c>
      <c r="AH161" s="301">
        <v>0</v>
      </c>
      <c r="AI161" s="301">
        <v>0</v>
      </c>
      <c r="AJ161" s="301">
        <v>0</v>
      </c>
      <c r="AK161" s="301">
        <v>0</v>
      </c>
      <c r="AL161" s="301">
        <v>0</v>
      </c>
      <c r="AM161" s="302">
        <v>0</v>
      </c>
      <c r="AN161" s="302">
        <v>0</v>
      </c>
      <c r="AO161" s="303">
        <v>0</v>
      </c>
      <c r="AP161" s="302">
        <v>0</v>
      </c>
      <c r="AQ161" s="303">
        <v>0</v>
      </c>
      <c r="AR161" s="302">
        <v>0</v>
      </c>
      <c r="AS161" s="303">
        <v>0</v>
      </c>
      <c r="AT161" s="302">
        <v>0</v>
      </c>
      <c r="AU161" s="303">
        <v>0</v>
      </c>
      <c r="AV161" s="304"/>
      <c r="AW161" s="305">
        <v>0</v>
      </c>
      <c r="AX161" s="298">
        <v>0</v>
      </c>
      <c r="AY161" s="306"/>
      <c r="AZ161" s="301"/>
      <c r="BA161" s="301"/>
      <c r="BB161" s="301"/>
      <c r="BC161" s="301"/>
      <c r="BD161" s="301"/>
      <c r="BE161" s="301"/>
      <c r="BF161" s="301"/>
      <c r="BG161" s="301"/>
      <c r="BH161" s="301"/>
      <c r="BI161" s="301"/>
      <c r="BJ161" s="301"/>
      <c r="BK161" s="302"/>
      <c r="BL161" s="302"/>
      <c r="BM161" s="303"/>
      <c r="BN161" s="302"/>
      <c r="BO161" s="303"/>
      <c r="BP161" s="302"/>
      <c r="BQ161" s="303"/>
      <c r="BR161" s="302"/>
      <c r="BS161" s="303"/>
      <c r="BT161" s="306"/>
      <c r="BU161" s="303">
        <v>0</v>
      </c>
      <c r="BV161" s="298">
        <v>0</v>
      </c>
      <c r="BW161" s="306"/>
      <c r="BX161" s="298">
        <v>0</v>
      </c>
      <c r="BY161" s="307"/>
      <c r="BZ161" s="308"/>
      <c r="CA161" s="308"/>
      <c r="CB161" s="308"/>
      <c r="CC161" s="308"/>
      <c r="CD161" s="309"/>
      <c r="CG161" s="307"/>
      <c r="CH161" s="298">
        <v>0</v>
      </c>
      <c r="CI161" s="309">
        <v>0</v>
      </c>
      <c r="CJ161" s="308">
        <v>0</v>
      </c>
      <c r="CK161" s="308">
        <v>0</v>
      </c>
      <c r="CL161" s="308">
        <v>0</v>
      </c>
      <c r="CM161" s="308">
        <v>0</v>
      </c>
      <c r="CN161" s="309">
        <v>0</v>
      </c>
      <c r="CQ161" s="307"/>
      <c r="CR161" s="298"/>
      <c r="CS161" s="309"/>
      <c r="CT161" s="308"/>
      <c r="CU161" s="308"/>
      <c r="CV161" s="308"/>
      <c r="CW161" s="308"/>
      <c r="CX161" s="309"/>
      <c r="DA161" s="307"/>
      <c r="DB161" s="298"/>
      <c r="DC161" s="306"/>
      <c r="DI161" s="311"/>
      <c r="DL161" s="307"/>
      <c r="DM161" s="312"/>
      <c r="DN161" s="312"/>
      <c r="DO161" s="307"/>
      <c r="DP161" s="313"/>
      <c r="DQ161" s="311"/>
    </row>
    <row r="162" spans="1:121" x14ac:dyDescent="0.25">
      <c r="A162" s="113" t="s">
        <v>171</v>
      </c>
      <c r="B162" s="291">
        <v>1</v>
      </c>
      <c r="C162" s="114" t="s">
        <v>238</v>
      </c>
      <c r="D162" s="114" t="s">
        <v>208</v>
      </c>
      <c r="E162" s="185">
        <f t="shared" si="2"/>
        <v>8</v>
      </c>
      <c r="F162" s="142">
        <v>1</v>
      </c>
      <c r="G162" s="142">
        <v>2</v>
      </c>
      <c r="H162" s="142">
        <v>1</v>
      </c>
      <c r="I162" s="142">
        <v>2</v>
      </c>
      <c r="J162" s="142">
        <v>1</v>
      </c>
      <c r="K162" s="142">
        <v>2</v>
      </c>
      <c r="L162" s="142">
        <v>2</v>
      </c>
      <c r="M162" s="142">
        <v>2</v>
      </c>
      <c r="N162" s="142">
        <v>2</v>
      </c>
      <c r="O162" s="142">
        <v>3</v>
      </c>
      <c r="P162" s="142">
        <v>1</v>
      </c>
      <c r="Q162" s="290">
        <v>9.9</v>
      </c>
      <c r="R162" s="290">
        <v>9.9</v>
      </c>
      <c r="S162" s="292">
        <v>9.9</v>
      </c>
      <c r="T162" s="290">
        <v>-1E-4</v>
      </c>
      <c r="U162" s="292">
        <v>15</v>
      </c>
      <c r="V162" s="290">
        <v>-1E-4</v>
      </c>
      <c r="W162" s="292">
        <v>8.48</v>
      </c>
      <c r="X162" s="290">
        <v>-1E-4</v>
      </c>
      <c r="Y162" s="292">
        <v>33.380000000000003</v>
      </c>
      <c r="Z162" s="291">
        <v>2</v>
      </c>
      <c r="AB162" s="142">
        <v>2</v>
      </c>
      <c r="AC162" s="142">
        <v>2</v>
      </c>
      <c r="AD162" s="142">
        <v>2</v>
      </c>
      <c r="AE162" s="142">
        <v>2</v>
      </c>
      <c r="AF162" s="142">
        <v>2</v>
      </c>
      <c r="AG162" s="142">
        <v>2</v>
      </c>
      <c r="AH162" s="142">
        <v>3</v>
      </c>
      <c r="AI162" s="142">
        <v>3</v>
      </c>
      <c r="AJ162" s="142">
        <v>2</v>
      </c>
      <c r="AK162" s="142">
        <v>2</v>
      </c>
      <c r="AL162" s="142">
        <v>0</v>
      </c>
      <c r="AM162" s="290">
        <v>9.9</v>
      </c>
      <c r="AN162" s="290">
        <v>9.9</v>
      </c>
      <c r="AO162" s="292">
        <v>9.9</v>
      </c>
      <c r="AP162" s="290">
        <v>-1E-4</v>
      </c>
      <c r="AQ162" s="292">
        <v>15.3</v>
      </c>
      <c r="AR162" s="290">
        <v>-1E-4</v>
      </c>
      <c r="AS162" s="292">
        <v>8.2899999999999991</v>
      </c>
      <c r="AT162" s="290">
        <v>-1E-4</v>
      </c>
      <c r="AU162" s="292">
        <v>33.49</v>
      </c>
      <c r="AW162" s="293">
        <v>66.87</v>
      </c>
      <c r="AX162" s="291">
        <v>1</v>
      </c>
      <c r="BK162" s="290"/>
      <c r="BL162" s="290"/>
      <c r="BM162" s="292"/>
      <c r="BN162" s="290"/>
      <c r="BO162" s="292"/>
      <c r="BP162" s="290"/>
      <c r="BQ162" s="292"/>
      <c r="BR162" s="290"/>
      <c r="BS162" s="292"/>
      <c r="BU162" s="292">
        <v>66.87</v>
      </c>
      <c r="BV162" s="291">
        <v>1</v>
      </c>
      <c r="BX162" s="291">
        <v>-1</v>
      </c>
      <c r="CH162" s="291">
        <v>-1</v>
      </c>
      <c r="CI162" s="117">
        <v>0</v>
      </c>
      <c r="CJ162" s="81">
        <v>-1</v>
      </c>
      <c r="CK162" s="81">
        <v>0</v>
      </c>
      <c r="CL162" s="81">
        <v>-1</v>
      </c>
      <c r="CM162" s="81">
        <v>0</v>
      </c>
      <c r="CN162" s="117">
        <v>0</v>
      </c>
      <c r="CR162" s="291"/>
      <c r="DB162" s="291"/>
      <c r="DH162" s="79" t="s">
        <v>208</v>
      </c>
      <c r="DJ162" s="79" t="s">
        <v>395</v>
      </c>
      <c r="DK162" s="79" t="s">
        <v>445</v>
      </c>
      <c r="DL162" s="83" t="s">
        <v>504</v>
      </c>
      <c r="DM162" s="84" t="s">
        <v>509</v>
      </c>
      <c r="DN162" s="84" t="s">
        <v>127</v>
      </c>
      <c r="DO162" s="83" t="s">
        <v>503</v>
      </c>
    </row>
    <row r="163" spans="1:121" x14ac:dyDescent="0.25">
      <c r="B163" s="291">
        <v>-1</v>
      </c>
      <c r="E163" s="185">
        <f t="shared" si="2"/>
        <v>0</v>
      </c>
      <c r="F163" s="142">
        <v>2</v>
      </c>
      <c r="G163" s="142">
        <v>2</v>
      </c>
      <c r="H163" s="142">
        <v>3</v>
      </c>
      <c r="I163" s="142">
        <v>3</v>
      </c>
      <c r="J163" s="142">
        <v>2</v>
      </c>
      <c r="K163" s="142">
        <v>2</v>
      </c>
      <c r="L163" s="142">
        <v>2</v>
      </c>
      <c r="M163" s="142">
        <v>2</v>
      </c>
      <c r="N163" s="142">
        <v>3</v>
      </c>
      <c r="O163" s="142">
        <v>4</v>
      </c>
      <c r="P163" s="142">
        <v>0</v>
      </c>
      <c r="Q163" s="290">
        <v>-1E-4</v>
      </c>
      <c r="R163" s="290">
        <v>-1E-4</v>
      </c>
      <c r="S163" s="292">
        <v>-1E-4</v>
      </c>
      <c r="T163" s="290">
        <v>-1E-4</v>
      </c>
      <c r="U163" s="292">
        <v>-1E-4</v>
      </c>
      <c r="V163" s="290">
        <v>-1E-4</v>
      </c>
      <c r="W163" s="292">
        <v>-1E-4</v>
      </c>
      <c r="X163" s="290">
        <v>-1E-4</v>
      </c>
      <c r="Y163" s="292">
        <v>-1E-4</v>
      </c>
      <c r="Z163" s="291">
        <v>-1E-4</v>
      </c>
      <c r="AB163" s="142">
        <v>2</v>
      </c>
      <c r="AC163" s="142">
        <v>1</v>
      </c>
      <c r="AD163" s="142">
        <v>2</v>
      </c>
      <c r="AE163" s="142">
        <v>3</v>
      </c>
      <c r="AF163" s="142">
        <v>3</v>
      </c>
      <c r="AG163" s="142">
        <v>2</v>
      </c>
      <c r="AH163" s="142">
        <v>3</v>
      </c>
      <c r="AI163" s="142">
        <v>3</v>
      </c>
      <c r="AJ163" s="142">
        <v>3</v>
      </c>
      <c r="AK163" s="142">
        <v>4</v>
      </c>
      <c r="AL163" s="142">
        <v>0</v>
      </c>
      <c r="AM163" s="290">
        <v>-1E-4</v>
      </c>
      <c r="AN163" s="290">
        <v>-1E-4</v>
      </c>
      <c r="AO163" s="292">
        <v>-1E-4</v>
      </c>
      <c r="AP163" s="290">
        <v>-1E-4</v>
      </c>
      <c r="AQ163" s="292">
        <v>-1E-4</v>
      </c>
      <c r="AR163" s="290">
        <v>-1E-4</v>
      </c>
      <c r="AS163" s="292">
        <v>-1E-4</v>
      </c>
      <c r="AT163" s="290">
        <v>-1E-4</v>
      </c>
      <c r="AU163" s="292">
        <v>-1E-4</v>
      </c>
      <c r="AW163" s="293">
        <v>-1</v>
      </c>
      <c r="AX163" s="291">
        <v>-1</v>
      </c>
      <c r="BK163" s="290"/>
      <c r="BL163" s="290"/>
      <c r="BM163" s="292"/>
      <c r="BN163" s="290"/>
      <c r="BO163" s="292"/>
      <c r="BP163" s="290"/>
      <c r="BQ163" s="292"/>
      <c r="BR163" s="290"/>
      <c r="BS163" s="292"/>
      <c r="BU163" s="292">
        <v>-1</v>
      </c>
      <c r="BV163" s="291">
        <v>-1</v>
      </c>
      <c r="BX163" s="291">
        <v>-1</v>
      </c>
      <c r="CH163" s="291">
        <v>-1</v>
      </c>
      <c r="CI163" s="117">
        <v>0</v>
      </c>
      <c r="CJ163" s="81">
        <v>-1</v>
      </c>
      <c r="CK163" s="81">
        <v>0</v>
      </c>
      <c r="CL163" s="81">
        <v>-1</v>
      </c>
      <c r="CM163" s="81">
        <v>0</v>
      </c>
      <c r="CN163" s="117">
        <v>0</v>
      </c>
      <c r="CR163" s="291"/>
      <c r="DB163" s="291"/>
    </row>
    <row r="164" spans="1:121" x14ac:dyDescent="0.25">
      <c r="B164" s="291">
        <v>-1</v>
      </c>
      <c r="E164" s="185">
        <f t="shared" si="2"/>
        <v>0</v>
      </c>
      <c r="F164" s="142">
        <v>2</v>
      </c>
      <c r="G164" s="142">
        <v>2</v>
      </c>
      <c r="H164" s="142">
        <v>2</v>
      </c>
      <c r="I164" s="142">
        <v>2</v>
      </c>
      <c r="J164" s="142">
        <v>2</v>
      </c>
      <c r="K164" s="142">
        <v>3</v>
      </c>
      <c r="L164" s="142">
        <v>3</v>
      </c>
      <c r="M164" s="142">
        <v>3</v>
      </c>
      <c r="N164" s="142">
        <v>3</v>
      </c>
      <c r="O164" s="142">
        <v>3</v>
      </c>
      <c r="P164" s="142">
        <v>0</v>
      </c>
      <c r="Q164" s="290">
        <v>-1E-4</v>
      </c>
      <c r="R164" s="290">
        <v>-1E-4</v>
      </c>
      <c r="S164" s="292">
        <v>-1E-4</v>
      </c>
      <c r="T164" s="290">
        <v>-1E-4</v>
      </c>
      <c r="U164" s="292">
        <v>-1E-4</v>
      </c>
      <c r="V164" s="290">
        <v>-1E-4</v>
      </c>
      <c r="W164" s="292">
        <v>-1E-4</v>
      </c>
      <c r="X164" s="290">
        <v>-1E-4</v>
      </c>
      <c r="Y164" s="292">
        <v>-1E-4</v>
      </c>
      <c r="Z164" s="291">
        <v>-1E-4</v>
      </c>
      <c r="AB164" s="142">
        <v>1</v>
      </c>
      <c r="AC164" s="142">
        <v>2</v>
      </c>
      <c r="AD164" s="142">
        <v>2</v>
      </c>
      <c r="AE164" s="142">
        <v>2</v>
      </c>
      <c r="AF164" s="142">
        <v>2</v>
      </c>
      <c r="AG164" s="142">
        <v>2</v>
      </c>
      <c r="AH164" s="142">
        <v>3</v>
      </c>
      <c r="AI164" s="142">
        <v>3</v>
      </c>
      <c r="AJ164" s="142">
        <v>3</v>
      </c>
      <c r="AK164" s="142">
        <v>3</v>
      </c>
      <c r="AL164" s="142">
        <v>1</v>
      </c>
      <c r="AM164" s="290">
        <v>-1E-4</v>
      </c>
      <c r="AN164" s="290">
        <v>-1E-4</v>
      </c>
      <c r="AO164" s="292">
        <v>-1E-4</v>
      </c>
      <c r="AP164" s="290">
        <v>-1E-4</v>
      </c>
      <c r="AQ164" s="292">
        <v>-1E-4</v>
      </c>
      <c r="AR164" s="290">
        <v>-1E-4</v>
      </c>
      <c r="AS164" s="292">
        <v>-1E-4</v>
      </c>
      <c r="AT164" s="290">
        <v>-1E-4</v>
      </c>
      <c r="AU164" s="292">
        <v>-1E-4</v>
      </c>
      <c r="AW164" s="293">
        <v>-1</v>
      </c>
      <c r="AX164" s="291">
        <v>-1</v>
      </c>
      <c r="BK164" s="290"/>
      <c r="BL164" s="290"/>
      <c r="BM164" s="292"/>
      <c r="BN164" s="290"/>
      <c r="BO164" s="292"/>
      <c r="BP164" s="290"/>
      <c r="BQ164" s="292"/>
      <c r="BR164" s="290"/>
      <c r="BS164" s="292"/>
      <c r="BU164" s="292">
        <v>-1</v>
      </c>
      <c r="BV164" s="291">
        <v>-1</v>
      </c>
      <c r="BX164" s="291">
        <v>-1</v>
      </c>
      <c r="CH164" s="291">
        <v>-1</v>
      </c>
      <c r="CI164" s="117">
        <v>0</v>
      </c>
      <c r="CJ164" s="81">
        <v>-1</v>
      </c>
      <c r="CK164" s="81">
        <v>0</v>
      </c>
      <c r="CL164" s="81">
        <v>-1</v>
      </c>
      <c r="CM164" s="81">
        <v>0</v>
      </c>
      <c r="CN164" s="117">
        <v>0</v>
      </c>
      <c r="CR164" s="291"/>
      <c r="DB164" s="291"/>
    </row>
    <row r="165" spans="1:121" x14ac:dyDescent="0.25">
      <c r="B165" s="291">
        <v>-1</v>
      </c>
      <c r="E165" s="185">
        <f t="shared" si="2"/>
        <v>0</v>
      </c>
      <c r="F165" s="142">
        <v>2</v>
      </c>
      <c r="G165" s="142">
        <v>2</v>
      </c>
      <c r="H165" s="142">
        <v>2</v>
      </c>
      <c r="I165" s="142">
        <v>2</v>
      </c>
      <c r="J165" s="142">
        <v>2</v>
      </c>
      <c r="K165" s="142">
        <v>2</v>
      </c>
      <c r="L165" s="142">
        <v>3</v>
      </c>
      <c r="M165" s="142">
        <v>3</v>
      </c>
      <c r="N165" s="142">
        <v>3</v>
      </c>
      <c r="O165" s="142">
        <v>4</v>
      </c>
      <c r="P165" s="142">
        <v>0</v>
      </c>
      <c r="Q165" s="290">
        <v>-1E-4</v>
      </c>
      <c r="R165" s="290">
        <v>-1E-4</v>
      </c>
      <c r="S165" s="292">
        <v>-1E-4</v>
      </c>
      <c r="T165" s="290">
        <v>-1E-4</v>
      </c>
      <c r="U165" s="292">
        <v>-1E-4</v>
      </c>
      <c r="V165" s="290">
        <v>-1E-4</v>
      </c>
      <c r="W165" s="292">
        <v>-1E-4</v>
      </c>
      <c r="X165" s="290">
        <v>-1E-4</v>
      </c>
      <c r="Y165" s="292">
        <v>-1E-4</v>
      </c>
      <c r="Z165" s="291">
        <v>-1E-4</v>
      </c>
      <c r="AB165" s="142">
        <v>1</v>
      </c>
      <c r="AC165" s="142">
        <v>1</v>
      </c>
      <c r="AD165" s="142">
        <v>2</v>
      </c>
      <c r="AE165" s="142">
        <v>2</v>
      </c>
      <c r="AF165" s="142">
        <v>2</v>
      </c>
      <c r="AG165" s="142">
        <v>2</v>
      </c>
      <c r="AH165" s="142">
        <v>3</v>
      </c>
      <c r="AI165" s="142">
        <v>3</v>
      </c>
      <c r="AJ165" s="142">
        <v>4</v>
      </c>
      <c r="AK165" s="142">
        <v>3</v>
      </c>
      <c r="AL165" s="142">
        <v>0</v>
      </c>
      <c r="AM165" s="290">
        <v>-1E-4</v>
      </c>
      <c r="AN165" s="290">
        <v>-1E-4</v>
      </c>
      <c r="AO165" s="292">
        <v>-1E-4</v>
      </c>
      <c r="AP165" s="290">
        <v>-1E-4</v>
      </c>
      <c r="AQ165" s="292">
        <v>-1E-4</v>
      </c>
      <c r="AR165" s="290">
        <v>-1E-4</v>
      </c>
      <c r="AS165" s="292">
        <v>-1E-4</v>
      </c>
      <c r="AT165" s="290">
        <v>-1E-4</v>
      </c>
      <c r="AU165" s="292">
        <v>-1E-4</v>
      </c>
      <c r="AW165" s="293">
        <v>-1</v>
      </c>
      <c r="AX165" s="291">
        <v>-1</v>
      </c>
      <c r="BK165" s="290"/>
      <c r="BL165" s="290"/>
      <c r="BM165" s="292"/>
      <c r="BN165" s="290"/>
      <c r="BO165" s="292"/>
      <c r="BP165" s="290"/>
      <c r="BQ165" s="292"/>
      <c r="BR165" s="290"/>
      <c r="BS165" s="292"/>
      <c r="BU165" s="292">
        <v>-1</v>
      </c>
      <c r="BV165" s="291">
        <v>-1</v>
      </c>
      <c r="BX165" s="291">
        <v>-1</v>
      </c>
      <c r="CH165" s="291">
        <v>-1</v>
      </c>
      <c r="CI165" s="117">
        <v>0</v>
      </c>
      <c r="CJ165" s="81">
        <v>-1</v>
      </c>
      <c r="CK165" s="81">
        <v>0</v>
      </c>
      <c r="CL165" s="81">
        <v>-1</v>
      </c>
      <c r="CM165" s="81">
        <v>0</v>
      </c>
      <c r="CN165" s="117">
        <v>0</v>
      </c>
      <c r="CR165" s="291"/>
      <c r="DB165" s="291"/>
    </row>
    <row r="166" spans="1:121" x14ac:dyDescent="0.25">
      <c r="B166" s="291">
        <v>0</v>
      </c>
      <c r="E166" s="185">
        <f t="shared" si="2"/>
        <v>0</v>
      </c>
      <c r="F166" s="142">
        <v>0</v>
      </c>
      <c r="G166" s="142">
        <v>0</v>
      </c>
      <c r="H166" s="142">
        <v>0</v>
      </c>
      <c r="I166" s="142">
        <v>0</v>
      </c>
      <c r="J166" s="142">
        <v>0</v>
      </c>
      <c r="K166" s="142">
        <v>0</v>
      </c>
      <c r="L166" s="142">
        <v>0</v>
      </c>
      <c r="M166" s="142">
        <v>0</v>
      </c>
      <c r="N166" s="142">
        <v>0</v>
      </c>
      <c r="O166" s="142">
        <v>0</v>
      </c>
      <c r="P166" s="142">
        <v>0</v>
      </c>
      <c r="Q166" s="290">
        <v>0</v>
      </c>
      <c r="R166" s="290">
        <v>0</v>
      </c>
      <c r="S166" s="292">
        <v>0</v>
      </c>
      <c r="T166" s="290">
        <v>0</v>
      </c>
      <c r="U166" s="292">
        <v>0</v>
      </c>
      <c r="V166" s="290">
        <v>0</v>
      </c>
      <c r="W166" s="292">
        <v>0</v>
      </c>
      <c r="X166" s="290">
        <v>0</v>
      </c>
      <c r="Y166" s="292">
        <v>0</v>
      </c>
      <c r="Z166" s="291">
        <v>0</v>
      </c>
      <c r="AB166" s="142">
        <v>0</v>
      </c>
      <c r="AC166" s="142">
        <v>0</v>
      </c>
      <c r="AD166" s="142">
        <v>0</v>
      </c>
      <c r="AE166" s="142">
        <v>0</v>
      </c>
      <c r="AF166" s="142">
        <v>0</v>
      </c>
      <c r="AG166" s="142">
        <v>0</v>
      </c>
      <c r="AH166" s="142">
        <v>0</v>
      </c>
      <c r="AI166" s="142">
        <v>0</v>
      </c>
      <c r="AJ166" s="142">
        <v>0</v>
      </c>
      <c r="AK166" s="142">
        <v>0</v>
      </c>
      <c r="AL166" s="142">
        <v>0</v>
      </c>
      <c r="AM166" s="290">
        <v>0</v>
      </c>
      <c r="AN166" s="290">
        <v>0</v>
      </c>
      <c r="AO166" s="292">
        <v>0</v>
      </c>
      <c r="AP166" s="290">
        <v>0</v>
      </c>
      <c r="AQ166" s="292">
        <v>0</v>
      </c>
      <c r="AR166" s="290">
        <v>0</v>
      </c>
      <c r="AS166" s="292">
        <v>0</v>
      </c>
      <c r="AT166" s="290">
        <v>0</v>
      </c>
      <c r="AU166" s="292">
        <v>0</v>
      </c>
      <c r="AW166" s="293">
        <v>0</v>
      </c>
      <c r="AX166" s="291">
        <v>0</v>
      </c>
      <c r="BK166" s="290"/>
      <c r="BL166" s="290"/>
      <c r="BM166" s="292"/>
      <c r="BN166" s="290"/>
      <c r="BO166" s="292"/>
      <c r="BP166" s="290"/>
      <c r="BQ166" s="292"/>
      <c r="BR166" s="290"/>
      <c r="BS166" s="292"/>
      <c r="BU166" s="292">
        <v>0</v>
      </c>
      <c r="BV166" s="291">
        <v>0</v>
      </c>
      <c r="BX166" s="291">
        <v>0</v>
      </c>
      <c r="CH166" s="291">
        <v>0</v>
      </c>
      <c r="CI166" s="117">
        <v>0</v>
      </c>
      <c r="CJ166" s="81">
        <v>0</v>
      </c>
      <c r="CK166" s="81">
        <v>0</v>
      </c>
      <c r="CL166" s="81">
        <v>0</v>
      </c>
      <c r="CM166" s="81">
        <v>0</v>
      </c>
      <c r="CN166" s="117">
        <v>0</v>
      </c>
      <c r="CR166" s="291"/>
      <c r="DB166" s="291"/>
    </row>
    <row r="167" spans="1:121" x14ac:dyDescent="0.25">
      <c r="A167" s="113" t="s">
        <v>171</v>
      </c>
      <c r="B167" s="291">
        <v>2</v>
      </c>
      <c r="C167" s="114" t="s">
        <v>239</v>
      </c>
      <c r="D167" s="114" t="s">
        <v>205</v>
      </c>
      <c r="E167" s="185">
        <f t="shared" si="2"/>
        <v>7</v>
      </c>
      <c r="F167" s="142">
        <v>2</v>
      </c>
      <c r="G167" s="142">
        <v>2</v>
      </c>
      <c r="H167" s="142">
        <v>2</v>
      </c>
      <c r="I167" s="142">
        <v>2</v>
      </c>
      <c r="J167" s="142">
        <v>2</v>
      </c>
      <c r="K167" s="142">
        <v>3</v>
      </c>
      <c r="L167" s="142">
        <v>3</v>
      </c>
      <c r="M167" s="142">
        <v>3</v>
      </c>
      <c r="N167" s="142">
        <v>3</v>
      </c>
      <c r="O167" s="142">
        <v>3</v>
      </c>
      <c r="P167" s="142">
        <v>0</v>
      </c>
      <c r="Q167" s="290">
        <v>9.5</v>
      </c>
      <c r="R167" s="290">
        <v>9.5</v>
      </c>
      <c r="S167" s="292">
        <v>9.5</v>
      </c>
      <c r="T167" s="290">
        <v>-1E-4</v>
      </c>
      <c r="U167" s="292">
        <v>14.8</v>
      </c>
      <c r="V167" s="290">
        <v>-1E-4</v>
      </c>
      <c r="W167" s="292">
        <v>9.8000000000000007</v>
      </c>
      <c r="X167" s="290">
        <v>-1E-4</v>
      </c>
      <c r="Y167" s="292">
        <v>34.1</v>
      </c>
      <c r="Z167" s="291">
        <v>1</v>
      </c>
      <c r="AB167" s="142">
        <v>3</v>
      </c>
      <c r="AC167" s="142">
        <v>2</v>
      </c>
      <c r="AD167" s="142">
        <v>2</v>
      </c>
      <c r="AE167" s="142">
        <v>2</v>
      </c>
      <c r="AF167" s="142">
        <v>2</v>
      </c>
      <c r="AG167" s="142">
        <v>2</v>
      </c>
      <c r="AH167" s="142">
        <v>3</v>
      </c>
      <c r="AI167" s="142">
        <v>3</v>
      </c>
      <c r="AJ167" s="142">
        <v>3</v>
      </c>
      <c r="AK167" s="142">
        <v>3</v>
      </c>
      <c r="AL167" s="142">
        <v>5</v>
      </c>
      <c r="AM167" s="290">
        <v>9.9</v>
      </c>
      <c r="AN167" s="290">
        <v>9.9</v>
      </c>
      <c r="AO167" s="292">
        <v>9.9</v>
      </c>
      <c r="AP167" s="290">
        <v>-1E-4</v>
      </c>
      <c r="AQ167" s="292">
        <v>13</v>
      </c>
      <c r="AR167" s="290">
        <v>-1E-4</v>
      </c>
      <c r="AS167" s="292">
        <v>9.6300000000000008</v>
      </c>
      <c r="AT167" s="290">
        <v>-1E-4</v>
      </c>
      <c r="AU167" s="292">
        <v>32.53</v>
      </c>
      <c r="AW167" s="293">
        <v>66.63</v>
      </c>
      <c r="AX167" s="291">
        <v>2</v>
      </c>
      <c r="BK167" s="290"/>
      <c r="BL167" s="290"/>
      <c r="BM167" s="292"/>
      <c r="BN167" s="290"/>
      <c r="BO167" s="292"/>
      <c r="BP167" s="290"/>
      <c r="BQ167" s="292"/>
      <c r="BR167" s="290"/>
      <c r="BS167" s="292"/>
      <c r="BU167" s="292">
        <v>66.63</v>
      </c>
      <c r="BV167" s="291">
        <v>2</v>
      </c>
      <c r="BX167" s="291">
        <v>-1</v>
      </c>
      <c r="CH167" s="291">
        <v>-1</v>
      </c>
      <c r="CI167" s="117">
        <v>0</v>
      </c>
      <c r="CJ167" s="81">
        <v>-1</v>
      </c>
      <c r="CK167" s="81">
        <v>0</v>
      </c>
      <c r="CL167" s="81">
        <v>-1</v>
      </c>
      <c r="CM167" s="81">
        <v>0</v>
      </c>
      <c r="CN167" s="117">
        <v>0</v>
      </c>
      <c r="CR167" s="291"/>
      <c r="DB167" s="291"/>
      <c r="DH167" s="79" t="s">
        <v>205</v>
      </c>
      <c r="DJ167" s="79" t="s">
        <v>396</v>
      </c>
      <c r="DK167" s="79" t="s">
        <v>445</v>
      </c>
      <c r="DL167" s="83" t="s">
        <v>504</v>
      </c>
      <c r="DM167" s="84" t="s">
        <v>509</v>
      </c>
      <c r="DN167" s="84" t="s">
        <v>503</v>
      </c>
      <c r="DO167" s="83" t="s">
        <v>503</v>
      </c>
    </row>
    <row r="168" spans="1:121" x14ac:dyDescent="0.25">
      <c r="B168" s="291">
        <v>-1</v>
      </c>
      <c r="E168" s="185">
        <f t="shared" si="2"/>
        <v>0</v>
      </c>
      <c r="F168" s="142">
        <v>2</v>
      </c>
      <c r="G168" s="142">
        <v>2</v>
      </c>
      <c r="H168" s="142">
        <v>3</v>
      </c>
      <c r="I168" s="142">
        <v>2</v>
      </c>
      <c r="J168" s="142">
        <v>2</v>
      </c>
      <c r="K168" s="142">
        <v>3</v>
      </c>
      <c r="L168" s="142">
        <v>4</v>
      </c>
      <c r="M168" s="142">
        <v>3</v>
      </c>
      <c r="N168" s="142">
        <v>3</v>
      </c>
      <c r="O168" s="142">
        <v>3</v>
      </c>
      <c r="P168" s="142">
        <v>0</v>
      </c>
      <c r="Q168" s="290">
        <v>-1E-4</v>
      </c>
      <c r="R168" s="290">
        <v>-1E-4</v>
      </c>
      <c r="S168" s="292">
        <v>-1E-4</v>
      </c>
      <c r="T168" s="290">
        <v>-1E-4</v>
      </c>
      <c r="U168" s="292">
        <v>-1E-4</v>
      </c>
      <c r="V168" s="290">
        <v>-1E-4</v>
      </c>
      <c r="W168" s="292">
        <v>-1E-4</v>
      </c>
      <c r="X168" s="290">
        <v>-1E-4</v>
      </c>
      <c r="Y168" s="292">
        <v>-1E-4</v>
      </c>
      <c r="Z168" s="291">
        <v>-1E-4</v>
      </c>
      <c r="AB168" s="142">
        <v>4</v>
      </c>
      <c r="AC168" s="142">
        <v>4</v>
      </c>
      <c r="AD168" s="142">
        <v>2</v>
      </c>
      <c r="AE168" s="142">
        <v>3</v>
      </c>
      <c r="AF168" s="142">
        <v>3</v>
      </c>
      <c r="AG168" s="142">
        <v>3</v>
      </c>
      <c r="AH168" s="142">
        <v>3</v>
      </c>
      <c r="AI168" s="142">
        <v>2</v>
      </c>
      <c r="AJ168" s="142">
        <v>3</v>
      </c>
      <c r="AK168" s="142">
        <v>4</v>
      </c>
      <c r="AL168" s="142">
        <v>5</v>
      </c>
      <c r="AM168" s="290">
        <v>-1E-4</v>
      </c>
      <c r="AN168" s="290">
        <v>-1E-4</v>
      </c>
      <c r="AO168" s="292">
        <v>-1E-4</v>
      </c>
      <c r="AP168" s="290">
        <v>-1E-4</v>
      </c>
      <c r="AQ168" s="292">
        <v>-1E-4</v>
      </c>
      <c r="AR168" s="290">
        <v>-1E-4</v>
      </c>
      <c r="AS168" s="292">
        <v>-1E-4</v>
      </c>
      <c r="AT168" s="290">
        <v>-1E-4</v>
      </c>
      <c r="AU168" s="292">
        <v>-1E-4</v>
      </c>
      <c r="AW168" s="293">
        <v>-1</v>
      </c>
      <c r="AX168" s="291">
        <v>-1</v>
      </c>
      <c r="BK168" s="290"/>
      <c r="BL168" s="290"/>
      <c r="BM168" s="292"/>
      <c r="BN168" s="290"/>
      <c r="BO168" s="292"/>
      <c r="BP168" s="290"/>
      <c r="BQ168" s="292"/>
      <c r="BR168" s="290"/>
      <c r="BS168" s="292"/>
      <c r="BU168" s="292">
        <v>-1</v>
      </c>
      <c r="BV168" s="291">
        <v>-1</v>
      </c>
      <c r="BX168" s="291">
        <v>-1</v>
      </c>
      <c r="CH168" s="291">
        <v>-1</v>
      </c>
      <c r="CI168" s="117">
        <v>0</v>
      </c>
      <c r="CJ168" s="81">
        <v>-1</v>
      </c>
      <c r="CK168" s="81">
        <v>0</v>
      </c>
      <c r="CL168" s="81">
        <v>-1</v>
      </c>
      <c r="CM168" s="81">
        <v>0</v>
      </c>
      <c r="CN168" s="117">
        <v>0</v>
      </c>
      <c r="CR168" s="291"/>
      <c r="DB168" s="291"/>
    </row>
    <row r="169" spans="1:121" x14ac:dyDescent="0.25">
      <c r="B169" s="291">
        <v>-1</v>
      </c>
      <c r="E169" s="185">
        <f t="shared" si="2"/>
        <v>0</v>
      </c>
      <c r="F169" s="142">
        <v>2</v>
      </c>
      <c r="G169" s="142">
        <v>3</v>
      </c>
      <c r="H169" s="142">
        <v>2</v>
      </c>
      <c r="I169" s="142">
        <v>2</v>
      </c>
      <c r="J169" s="142">
        <v>2</v>
      </c>
      <c r="K169" s="142">
        <v>3</v>
      </c>
      <c r="L169" s="142">
        <v>4</v>
      </c>
      <c r="M169" s="142">
        <v>4</v>
      </c>
      <c r="N169" s="142">
        <v>4</v>
      </c>
      <c r="O169" s="142">
        <v>4</v>
      </c>
      <c r="P169" s="142">
        <v>0</v>
      </c>
      <c r="Q169" s="290">
        <v>-1E-4</v>
      </c>
      <c r="R169" s="290">
        <v>-1E-4</v>
      </c>
      <c r="S169" s="292">
        <v>-1E-4</v>
      </c>
      <c r="T169" s="290">
        <v>-1E-4</v>
      </c>
      <c r="U169" s="292">
        <v>-1E-4</v>
      </c>
      <c r="V169" s="290">
        <v>-1E-4</v>
      </c>
      <c r="W169" s="292">
        <v>-1E-4</v>
      </c>
      <c r="X169" s="290">
        <v>-1E-4</v>
      </c>
      <c r="Y169" s="292">
        <v>-1E-4</v>
      </c>
      <c r="Z169" s="291">
        <v>-1E-4</v>
      </c>
      <c r="AB169" s="142">
        <v>3</v>
      </c>
      <c r="AC169" s="142">
        <v>3</v>
      </c>
      <c r="AD169" s="142">
        <v>3</v>
      </c>
      <c r="AE169" s="142">
        <v>3</v>
      </c>
      <c r="AF169" s="142">
        <v>2</v>
      </c>
      <c r="AG169" s="142">
        <v>2</v>
      </c>
      <c r="AH169" s="142">
        <v>4</v>
      </c>
      <c r="AI169" s="142">
        <v>4</v>
      </c>
      <c r="AJ169" s="142">
        <v>4</v>
      </c>
      <c r="AK169" s="142">
        <v>3</v>
      </c>
      <c r="AL169" s="142">
        <v>5</v>
      </c>
      <c r="AM169" s="290">
        <v>-1E-4</v>
      </c>
      <c r="AN169" s="290">
        <v>-1E-4</v>
      </c>
      <c r="AO169" s="292">
        <v>-1E-4</v>
      </c>
      <c r="AP169" s="290">
        <v>-1E-4</v>
      </c>
      <c r="AQ169" s="292">
        <v>-1E-4</v>
      </c>
      <c r="AR169" s="290">
        <v>-1E-4</v>
      </c>
      <c r="AS169" s="292">
        <v>-1E-4</v>
      </c>
      <c r="AT169" s="290">
        <v>-1E-4</v>
      </c>
      <c r="AU169" s="292">
        <v>-1E-4</v>
      </c>
      <c r="AW169" s="293">
        <v>-1</v>
      </c>
      <c r="AX169" s="291">
        <v>-1</v>
      </c>
      <c r="BK169" s="290"/>
      <c r="BL169" s="290"/>
      <c r="BM169" s="292"/>
      <c r="BN169" s="290"/>
      <c r="BO169" s="292"/>
      <c r="BP169" s="290"/>
      <c r="BQ169" s="292"/>
      <c r="BR169" s="290"/>
      <c r="BS169" s="292"/>
      <c r="BU169" s="292">
        <v>-1</v>
      </c>
      <c r="BV169" s="291">
        <v>-1</v>
      </c>
      <c r="BX169" s="291">
        <v>-1</v>
      </c>
      <c r="CH169" s="291">
        <v>-1</v>
      </c>
      <c r="CI169" s="117">
        <v>0</v>
      </c>
      <c r="CJ169" s="81">
        <v>-1</v>
      </c>
      <c r="CK169" s="81">
        <v>0</v>
      </c>
      <c r="CL169" s="81">
        <v>-1</v>
      </c>
      <c r="CM169" s="81">
        <v>0</v>
      </c>
      <c r="CN169" s="117">
        <v>0</v>
      </c>
      <c r="CR169" s="291"/>
      <c r="DB169" s="291"/>
    </row>
    <row r="170" spans="1:121" x14ac:dyDescent="0.25">
      <c r="B170" s="291">
        <v>-1</v>
      </c>
      <c r="E170" s="185">
        <f t="shared" si="2"/>
        <v>0</v>
      </c>
      <c r="F170" s="142">
        <v>2</v>
      </c>
      <c r="G170" s="142">
        <v>2</v>
      </c>
      <c r="H170" s="142">
        <v>2</v>
      </c>
      <c r="I170" s="142">
        <v>2</v>
      </c>
      <c r="J170" s="142">
        <v>2</v>
      </c>
      <c r="K170" s="142">
        <v>2</v>
      </c>
      <c r="L170" s="142">
        <v>3</v>
      </c>
      <c r="M170" s="142">
        <v>3</v>
      </c>
      <c r="N170" s="142">
        <v>3</v>
      </c>
      <c r="O170" s="142">
        <v>2</v>
      </c>
      <c r="P170" s="142">
        <v>0</v>
      </c>
      <c r="Q170" s="290">
        <v>-1E-4</v>
      </c>
      <c r="R170" s="290">
        <v>-1E-4</v>
      </c>
      <c r="S170" s="292">
        <v>-1E-4</v>
      </c>
      <c r="T170" s="290">
        <v>-1E-4</v>
      </c>
      <c r="U170" s="292">
        <v>-1E-4</v>
      </c>
      <c r="V170" s="290">
        <v>-1E-4</v>
      </c>
      <c r="W170" s="292">
        <v>-1E-4</v>
      </c>
      <c r="X170" s="290">
        <v>-1E-4</v>
      </c>
      <c r="Y170" s="292">
        <v>-1E-4</v>
      </c>
      <c r="Z170" s="291">
        <v>-1E-4</v>
      </c>
      <c r="AB170" s="142">
        <v>3</v>
      </c>
      <c r="AC170" s="142">
        <v>2</v>
      </c>
      <c r="AD170" s="142">
        <v>2</v>
      </c>
      <c r="AE170" s="142">
        <v>3</v>
      </c>
      <c r="AF170" s="142">
        <v>3</v>
      </c>
      <c r="AG170" s="142">
        <v>3</v>
      </c>
      <c r="AH170" s="142">
        <v>3</v>
      </c>
      <c r="AI170" s="142">
        <v>3</v>
      </c>
      <c r="AJ170" s="142">
        <v>3</v>
      </c>
      <c r="AK170" s="142">
        <v>4</v>
      </c>
      <c r="AL170" s="142">
        <v>5</v>
      </c>
      <c r="AM170" s="290">
        <v>-1E-4</v>
      </c>
      <c r="AN170" s="290">
        <v>-1E-4</v>
      </c>
      <c r="AO170" s="292">
        <v>-1E-4</v>
      </c>
      <c r="AP170" s="290">
        <v>-1E-4</v>
      </c>
      <c r="AQ170" s="292">
        <v>-1E-4</v>
      </c>
      <c r="AR170" s="290">
        <v>-1E-4</v>
      </c>
      <c r="AS170" s="292">
        <v>-1E-4</v>
      </c>
      <c r="AT170" s="290">
        <v>-1E-4</v>
      </c>
      <c r="AU170" s="292">
        <v>-1E-4</v>
      </c>
      <c r="AW170" s="293">
        <v>-1</v>
      </c>
      <c r="AX170" s="291">
        <v>-1</v>
      </c>
      <c r="BK170" s="290"/>
      <c r="BL170" s="290"/>
      <c r="BM170" s="292"/>
      <c r="BN170" s="290"/>
      <c r="BO170" s="292"/>
      <c r="BP170" s="290"/>
      <c r="BQ170" s="292"/>
      <c r="BR170" s="290"/>
      <c r="BS170" s="292"/>
      <c r="BU170" s="292">
        <v>-1</v>
      </c>
      <c r="BV170" s="291">
        <v>-1</v>
      </c>
      <c r="BX170" s="291">
        <v>-1</v>
      </c>
      <c r="CH170" s="291">
        <v>-1</v>
      </c>
      <c r="CI170" s="117">
        <v>0</v>
      </c>
      <c r="CJ170" s="81">
        <v>-1</v>
      </c>
      <c r="CK170" s="81">
        <v>0</v>
      </c>
      <c r="CL170" s="81">
        <v>-1</v>
      </c>
      <c r="CM170" s="81">
        <v>0</v>
      </c>
      <c r="CN170" s="117">
        <v>0</v>
      </c>
      <c r="CR170" s="291"/>
      <c r="DB170" s="291"/>
    </row>
    <row r="171" spans="1:121" x14ac:dyDescent="0.25">
      <c r="B171" s="291">
        <v>0</v>
      </c>
      <c r="E171" s="185">
        <f t="shared" si="2"/>
        <v>0</v>
      </c>
      <c r="F171" s="142">
        <v>0</v>
      </c>
      <c r="G171" s="142">
        <v>0</v>
      </c>
      <c r="H171" s="142">
        <v>0</v>
      </c>
      <c r="I171" s="142">
        <v>0</v>
      </c>
      <c r="J171" s="142">
        <v>0</v>
      </c>
      <c r="K171" s="142">
        <v>0</v>
      </c>
      <c r="L171" s="142">
        <v>0</v>
      </c>
      <c r="M171" s="142">
        <v>0</v>
      </c>
      <c r="N171" s="142">
        <v>0</v>
      </c>
      <c r="O171" s="142">
        <v>0</v>
      </c>
      <c r="P171" s="142">
        <v>0</v>
      </c>
      <c r="Q171" s="290">
        <v>0</v>
      </c>
      <c r="R171" s="290">
        <v>0</v>
      </c>
      <c r="S171" s="292">
        <v>0</v>
      </c>
      <c r="T171" s="290">
        <v>0</v>
      </c>
      <c r="U171" s="292">
        <v>0</v>
      </c>
      <c r="V171" s="290">
        <v>0</v>
      </c>
      <c r="W171" s="292">
        <v>0</v>
      </c>
      <c r="X171" s="290">
        <v>0</v>
      </c>
      <c r="Y171" s="292">
        <v>0</v>
      </c>
      <c r="Z171" s="291">
        <v>0</v>
      </c>
      <c r="AB171" s="142">
        <v>0</v>
      </c>
      <c r="AC171" s="142">
        <v>0</v>
      </c>
      <c r="AD171" s="142">
        <v>0</v>
      </c>
      <c r="AE171" s="142">
        <v>0</v>
      </c>
      <c r="AF171" s="142">
        <v>0</v>
      </c>
      <c r="AG171" s="142">
        <v>0</v>
      </c>
      <c r="AH171" s="142">
        <v>0</v>
      </c>
      <c r="AI171" s="142">
        <v>0</v>
      </c>
      <c r="AJ171" s="142">
        <v>0</v>
      </c>
      <c r="AK171" s="142">
        <v>0</v>
      </c>
      <c r="AL171" s="142">
        <v>0</v>
      </c>
      <c r="AM171" s="290">
        <v>0</v>
      </c>
      <c r="AN171" s="290">
        <v>0</v>
      </c>
      <c r="AO171" s="292">
        <v>0</v>
      </c>
      <c r="AP171" s="290">
        <v>0</v>
      </c>
      <c r="AQ171" s="292">
        <v>0</v>
      </c>
      <c r="AR171" s="290">
        <v>0</v>
      </c>
      <c r="AS171" s="292">
        <v>0</v>
      </c>
      <c r="AT171" s="290">
        <v>0</v>
      </c>
      <c r="AU171" s="292">
        <v>0</v>
      </c>
      <c r="AW171" s="293">
        <v>0</v>
      </c>
      <c r="AX171" s="291">
        <v>0</v>
      </c>
      <c r="BK171" s="290"/>
      <c r="BL171" s="290"/>
      <c r="BM171" s="292"/>
      <c r="BN171" s="290"/>
      <c r="BO171" s="292"/>
      <c r="BP171" s="290"/>
      <c r="BQ171" s="292"/>
      <c r="BR171" s="290"/>
      <c r="BS171" s="292"/>
      <c r="BU171" s="292">
        <v>0</v>
      </c>
      <c r="BV171" s="291">
        <v>0</v>
      </c>
      <c r="BX171" s="291">
        <v>0</v>
      </c>
      <c r="CH171" s="291">
        <v>0</v>
      </c>
      <c r="CI171" s="117">
        <v>0</v>
      </c>
      <c r="CJ171" s="81">
        <v>0</v>
      </c>
      <c r="CK171" s="81">
        <v>0</v>
      </c>
      <c r="CL171" s="81">
        <v>0</v>
      </c>
      <c r="CM171" s="81">
        <v>0</v>
      </c>
      <c r="CN171" s="117">
        <v>0</v>
      </c>
      <c r="CR171" s="291"/>
      <c r="DB171" s="291"/>
    </row>
    <row r="172" spans="1:121" x14ac:dyDescent="0.25">
      <c r="A172" s="113" t="s">
        <v>171</v>
      </c>
      <c r="B172" s="291">
        <v>3</v>
      </c>
      <c r="C172" s="114" t="s">
        <v>240</v>
      </c>
      <c r="D172" s="114" t="s">
        <v>217</v>
      </c>
      <c r="E172" s="185">
        <f t="shared" si="2"/>
        <v>6</v>
      </c>
      <c r="F172" s="142">
        <v>3</v>
      </c>
      <c r="G172" s="142">
        <v>2</v>
      </c>
      <c r="H172" s="142">
        <v>2</v>
      </c>
      <c r="I172" s="142">
        <v>3</v>
      </c>
      <c r="J172" s="142">
        <v>2</v>
      </c>
      <c r="K172" s="142">
        <v>3</v>
      </c>
      <c r="L172" s="142">
        <v>3</v>
      </c>
      <c r="M172" s="142">
        <v>3</v>
      </c>
      <c r="N172" s="142">
        <v>3</v>
      </c>
      <c r="O172" s="142">
        <v>4</v>
      </c>
      <c r="P172" s="142">
        <v>1</v>
      </c>
      <c r="Q172" s="290">
        <v>9.4</v>
      </c>
      <c r="R172" s="290">
        <v>9.4</v>
      </c>
      <c r="S172" s="292">
        <v>9.4</v>
      </c>
      <c r="T172" s="290">
        <v>-1E-4</v>
      </c>
      <c r="U172" s="292">
        <v>14.2</v>
      </c>
      <c r="V172" s="290">
        <v>-1E-4</v>
      </c>
      <c r="W172" s="292">
        <v>9.0299999999999994</v>
      </c>
      <c r="X172" s="290">
        <v>-1E-4</v>
      </c>
      <c r="Y172" s="292">
        <v>32.630000000000003</v>
      </c>
      <c r="Z172" s="291">
        <v>3</v>
      </c>
      <c r="AB172" s="142">
        <v>3</v>
      </c>
      <c r="AC172" s="142">
        <v>2</v>
      </c>
      <c r="AD172" s="142">
        <v>3</v>
      </c>
      <c r="AE172" s="142">
        <v>2</v>
      </c>
      <c r="AF172" s="142">
        <v>2</v>
      </c>
      <c r="AG172" s="142">
        <v>3</v>
      </c>
      <c r="AH172" s="142">
        <v>2</v>
      </c>
      <c r="AI172" s="142">
        <v>2</v>
      </c>
      <c r="AJ172" s="142">
        <v>3</v>
      </c>
      <c r="AK172" s="142">
        <v>3</v>
      </c>
      <c r="AL172" s="142">
        <v>2</v>
      </c>
      <c r="AM172" s="290">
        <v>9.6999999999999993</v>
      </c>
      <c r="AN172" s="290">
        <v>9.6999999999999993</v>
      </c>
      <c r="AO172" s="292">
        <v>9.6999999999999993</v>
      </c>
      <c r="AP172" s="290">
        <v>-1E-4</v>
      </c>
      <c r="AQ172" s="292">
        <v>14.2</v>
      </c>
      <c r="AR172" s="290">
        <v>-1E-4</v>
      </c>
      <c r="AS172" s="292">
        <v>9.4700000000000006</v>
      </c>
      <c r="AT172" s="290">
        <v>-1E-4</v>
      </c>
      <c r="AU172" s="292">
        <v>33.369999999999997</v>
      </c>
      <c r="AW172" s="293">
        <v>66</v>
      </c>
      <c r="AX172" s="291">
        <v>3</v>
      </c>
      <c r="BK172" s="290"/>
      <c r="BL172" s="290"/>
      <c r="BM172" s="292"/>
      <c r="BN172" s="290"/>
      <c r="BO172" s="292"/>
      <c r="BP172" s="290"/>
      <c r="BQ172" s="292"/>
      <c r="BR172" s="290"/>
      <c r="BS172" s="292"/>
      <c r="BU172" s="292">
        <v>66</v>
      </c>
      <c r="BV172" s="291">
        <v>3</v>
      </c>
      <c r="BX172" s="291">
        <v>-1</v>
      </c>
      <c r="CH172" s="291">
        <v>-1</v>
      </c>
      <c r="CI172" s="117">
        <v>0</v>
      </c>
      <c r="CJ172" s="81">
        <v>-1</v>
      </c>
      <c r="CK172" s="81">
        <v>0</v>
      </c>
      <c r="CL172" s="81">
        <v>-1</v>
      </c>
      <c r="CM172" s="81">
        <v>0</v>
      </c>
      <c r="CN172" s="117">
        <v>0</v>
      </c>
      <c r="CR172" s="291"/>
      <c r="DB172" s="291"/>
      <c r="DH172" s="79" t="s">
        <v>217</v>
      </c>
      <c r="DJ172" s="79" t="s">
        <v>397</v>
      </c>
      <c r="DK172" s="79" t="s">
        <v>445</v>
      </c>
      <c r="DL172" s="83" t="s">
        <v>504</v>
      </c>
      <c r="DM172" s="84" t="s">
        <v>509</v>
      </c>
      <c r="DN172" s="84" t="s">
        <v>504</v>
      </c>
      <c r="DO172" s="83" t="s">
        <v>503</v>
      </c>
    </row>
    <row r="173" spans="1:121" x14ac:dyDescent="0.25">
      <c r="B173" s="291">
        <v>-1</v>
      </c>
      <c r="E173" s="185">
        <f t="shared" si="2"/>
        <v>0</v>
      </c>
      <c r="F173" s="142">
        <v>3</v>
      </c>
      <c r="G173" s="142">
        <v>3</v>
      </c>
      <c r="H173" s="142">
        <v>3</v>
      </c>
      <c r="I173" s="142">
        <v>2</v>
      </c>
      <c r="J173" s="142">
        <v>3</v>
      </c>
      <c r="K173" s="142">
        <v>3</v>
      </c>
      <c r="L173" s="142">
        <v>2</v>
      </c>
      <c r="M173" s="142">
        <v>3</v>
      </c>
      <c r="N173" s="142">
        <v>3</v>
      </c>
      <c r="O173" s="142">
        <v>4</v>
      </c>
      <c r="P173" s="142">
        <v>0</v>
      </c>
      <c r="Q173" s="290">
        <v>-1E-4</v>
      </c>
      <c r="R173" s="290">
        <v>-1E-4</v>
      </c>
      <c r="S173" s="292">
        <v>-1E-4</v>
      </c>
      <c r="T173" s="290">
        <v>-1E-4</v>
      </c>
      <c r="U173" s="292">
        <v>-1E-4</v>
      </c>
      <c r="V173" s="290">
        <v>-1E-4</v>
      </c>
      <c r="W173" s="292">
        <v>-1E-4</v>
      </c>
      <c r="X173" s="290">
        <v>-1E-4</v>
      </c>
      <c r="Y173" s="292">
        <v>-1E-4</v>
      </c>
      <c r="Z173" s="291">
        <v>-1E-4</v>
      </c>
      <c r="AB173" s="142">
        <v>4</v>
      </c>
      <c r="AC173" s="142">
        <v>3</v>
      </c>
      <c r="AD173" s="142">
        <v>3</v>
      </c>
      <c r="AE173" s="142">
        <v>2</v>
      </c>
      <c r="AF173" s="142">
        <v>3</v>
      </c>
      <c r="AG173" s="142">
        <v>3</v>
      </c>
      <c r="AH173" s="142">
        <v>2</v>
      </c>
      <c r="AI173" s="142">
        <v>3</v>
      </c>
      <c r="AJ173" s="142">
        <v>3</v>
      </c>
      <c r="AK173" s="142">
        <v>4</v>
      </c>
      <c r="AL173" s="142">
        <v>2</v>
      </c>
      <c r="AM173" s="290">
        <v>-1E-4</v>
      </c>
      <c r="AN173" s="290">
        <v>-1E-4</v>
      </c>
      <c r="AO173" s="292">
        <v>-1E-4</v>
      </c>
      <c r="AP173" s="290">
        <v>-1E-4</v>
      </c>
      <c r="AQ173" s="292">
        <v>-1E-4</v>
      </c>
      <c r="AR173" s="290">
        <v>-1E-4</v>
      </c>
      <c r="AS173" s="292">
        <v>-1E-4</v>
      </c>
      <c r="AT173" s="290">
        <v>-1E-4</v>
      </c>
      <c r="AU173" s="292">
        <v>-1E-4</v>
      </c>
      <c r="AW173" s="293">
        <v>-1</v>
      </c>
      <c r="AX173" s="291">
        <v>-1</v>
      </c>
      <c r="BK173" s="290"/>
      <c r="BL173" s="290"/>
      <c r="BM173" s="292"/>
      <c r="BN173" s="290"/>
      <c r="BO173" s="292"/>
      <c r="BP173" s="290"/>
      <c r="BQ173" s="292"/>
      <c r="BR173" s="290"/>
      <c r="BS173" s="292"/>
      <c r="BU173" s="292">
        <v>-1</v>
      </c>
      <c r="BV173" s="291">
        <v>-1</v>
      </c>
      <c r="BX173" s="291">
        <v>-1</v>
      </c>
      <c r="CH173" s="291">
        <v>-1</v>
      </c>
      <c r="CI173" s="117">
        <v>0</v>
      </c>
      <c r="CJ173" s="81">
        <v>-1</v>
      </c>
      <c r="CK173" s="81">
        <v>0</v>
      </c>
      <c r="CL173" s="81">
        <v>-1</v>
      </c>
      <c r="CM173" s="81">
        <v>0</v>
      </c>
      <c r="CN173" s="117">
        <v>0</v>
      </c>
      <c r="CR173" s="291"/>
      <c r="DB173" s="291"/>
    </row>
    <row r="174" spans="1:121" x14ac:dyDescent="0.25">
      <c r="B174" s="291">
        <v>-1</v>
      </c>
      <c r="E174" s="185">
        <f t="shared" si="2"/>
        <v>0</v>
      </c>
      <c r="F174" s="142">
        <v>3</v>
      </c>
      <c r="G174" s="142">
        <v>3</v>
      </c>
      <c r="H174" s="142">
        <v>3</v>
      </c>
      <c r="I174" s="142">
        <v>3</v>
      </c>
      <c r="J174" s="142">
        <v>3</v>
      </c>
      <c r="K174" s="142">
        <v>3</v>
      </c>
      <c r="L174" s="142">
        <v>3</v>
      </c>
      <c r="M174" s="142">
        <v>3</v>
      </c>
      <c r="N174" s="142">
        <v>3</v>
      </c>
      <c r="O174" s="142">
        <v>4</v>
      </c>
      <c r="P174" s="142">
        <v>0</v>
      </c>
      <c r="Q174" s="290">
        <v>-1E-4</v>
      </c>
      <c r="R174" s="290">
        <v>-1E-4</v>
      </c>
      <c r="S174" s="292">
        <v>-1E-4</v>
      </c>
      <c r="T174" s="290">
        <v>-1E-4</v>
      </c>
      <c r="U174" s="292">
        <v>-1E-4</v>
      </c>
      <c r="V174" s="290">
        <v>-1E-4</v>
      </c>
      <c r="W174" s="292">
        <v>-1E-4</v>
      </c>
      <c r="X174" s="290">
        <v>-1E-4</v>
      </c>
      <c r="Y174" s="292">
        <v>-1E-4</v>
      </c>
      <c r="Z174" s="291">
        <v>-1E-4</v>
      </c>
      <c r="AB174" s="142">
        <v>3</v>
      </c>
      <c r="AC174" s="142">
        <v>4</v>
      </c>
      <c r="AD174" s="142">
        <v>3</v>
      </c>
      <c r="AE174" s="142">
        <v>3</v>
      </c>
      <c r="AF174" s="142">
        <v>2</v>
      </c>
      <c r="AG174" s="142">
        <v>3</v>
      </c>
      <c r="AH174" s="142">
        <v>3</v>
      </c>
      <c r="AI174" s="142">
        <v>2</v>
      </c>
      <c r="AJ174" s="142">
        <v>3</v>
      </c>
      <c r="AK174" s="142">
        <v>3</v>
      </c>
      <c r="AL174" s="142">
        <v>2</v>
      </c>
      <c r="AM174" s="290">
        <v>-1E-4</v>
      </c>
      <c r="AN174" s="290">
        <v>-1E-4</v>
      </c>
      <c r="AO174" s="292">
        <v>-1E-4</v>
      </c>
      <c r="AP174" s="290">
        <v>-1E-4</v>
      </c>
      <c r="AQ174" s="292">
        <v>-1E-4</v>
      </c>
      <c r="AR174" s="290">
        <v>-1E-4</v>
      </c>
      <c r="AS174" s="292">
        <v>-1E-4</v>
      </c>
      <c r="AT174" s="290">
        <v>-1E-4</v>
      </c>
      <c r="AU174" s="292">
        <v>-1E-4</v>
      </c>
      <c r="AW174" s="293">
        <v>-1</v>
      </c>
      <c r="AX174" s="291">
        <v>-1</v>
      </c>
      <c r="BK174" s="290"/>
      <c r="BL174" s="290"/>
      <c r="BM174" s="292"/>
      <c r="BN174" s="290"/>
      <c r="BO174" s="292"/>
      <c r="BP174" s="290"/>
      <c r="BQ174" s="292"/>
      <c r="BR174" s="290"/>
      <c r="BS174" s="292"/>
      <c r="BU174" s="292">
        <v>-1</v>
      </c>
      <c r="BV174" s="291">
        <v>-1</v>
      </c>
      <c r="BX174" s="291">
        <v>-1</v>
      </c>
      <c r="CH174" s="291">
        <v>-1</v>
      </c>
      <c r="CI174" s="117">
        <v>0</v>
      </c>
      <c r="CJ174" s="81">
        <v>-1</v>
      </c>
      <c r="CK174" s="81">
        <v>0</v>
      </c>
      <c r="CL174" s="81">
        <v>-1</v>
      </c>
      <c r="CM174" s="81">
        <v>0</v>
      </c>
      <c r="CN174" s="117">
        <v>0</v>
      </c>
      <c r="CR174" s="291"/>
      <c r="DB174" s="291"/>
    </row>
    <row r="175" spans="1:121" x14ac:dyDescent="0.25">
      <c r="B175" s="291">
        <v>-1</v>
      </c>
      <c r="E175" s="185">
        <f t="shared" si="2"/>
        <v>0</v>
      </c>
      <c r="F175" s="142">
        <v>2</v>
      </c>
      <c r="G175" s="142">
        <v>2</v>
      </c>
      <c r="H175" s="142">
        <v>2</v>
      </c>
      <c r="I175" s="142">
        <v>2</v>
      </c>
      <c r="J175" s="142">
        <v>2</v>
      </c>
      <c r="K175" s="142">
        <v>2</v>
      </c>
      <c r="L175" s="142">
        <v>2</v>
      </c>
      <c r="M175" s="142">
        <v>3</v>
      </c>
      <c r="N175" s="142">
        <v>3</v>
      </c>
      <c r="O175" s="142">
        <v>4</v>
      </c>
      <c r="P175" s="142">
        <v>0</v>
      </c>
      <c r="Q175" s="290">
        <v>-1E-4</v>
      </c>
      <c r="R175" s="290">
        <v>-1E-4</v>
      </c>
      <c r="S175" s="292">
        <v>-1E-4</v>
      </c>
      <c r="T175" s="290">
        <v>-1E-4</v>
      </c>
      <c r="U175" s="292">
        <v>-1E-4</v>
      </c>
      <c r="V175" s="290">
        <v>-1E-4</v>
      </c>
      <c r="W175" s="292">
        <v>-1E-4</v>
      </c>
      <c r="X175" s="290">
        <v>-1E-4</v>
      </c>
      <c r="Y175" s="292">
        <v>-1E-4</v>
      </c>
      <c r="Z175" s="291">
        <v>-1E-4</v>
      </c>
      <c r="AB175" s="142">
        <v>3</v>
      </c>
      <c r="AC175" s="142">
        <v>2</v>
      </c>
      <c r="AD175" s="142">
        <v>2</v>
      </c>
      <c r="AE175" s="142">
        <v>2</v>
      </c>
      <c r="AF175" s="142">
        <v>2</v>
      </c>
      <c r="AG175" s="142">
        <v>2</v>
      </c>
      <c r="AH175" s="142">
        <v>2</v>
      </c>
      <c r="AI175" s="142">
        <v>3</v>
      </c>
      <c r="AJ175" s="142">
        <v>3</v>
      </c>
      <c r="AK175" s="142">
        <v>4</v>
      </c>
      <c r="AL175" s="142">
        <v>2</v>
      </c>
      <c r="AM175" s="290">
        <v>-1E-4</v>
      </c>
      <c r="AN175" s="290">
        <v>-1E-4</v>
      </c>
      <c r="AO175" s="292">
        <v>-1E-4</v>
      </c>
      <c r="AP175" s="290">
        <v>-1E-4</v>
      </c>
      <c r="AQ175" s="292">
        <v>-1E-4</v>
      </c>
      <c r="AR175" s="290">
        <v>-1E-4</v>
      </c>
      <c r="AS175" s="292">
        <v>-1E-4</v>
      </c>
      <c r="AT175" s="290">
        <v>-1E-4</v>
      </c>
      <c r="AU175" s="292">
        <v>-1E-4</v>
      </c>
      <c r="AW175" s="293">
        <v>-1</v>
      </c>
      <c r="AX175" s="291">
        <v>-1</v>
      </c>
      <c r="BK175" s="290"/>
      <c r="BL175" s="290"/>
      <c r="BM175" s="292"/>
      <c r="BN175" s="290"/>
      <c r="BO175" s="292"/>
      <c r="BP175" s="290"/>
      <c r="BQ175" s="292"/>
      <c r="BR175" s="290"/>
      <c r="BS175" s="292"/>
      <c r="BU175" s="292">
        <v>-1</v>
      </c>
      <c r="BV175" s="291">
        <v>-1</v>
      </c>
      <c r="BX175" s="291">
        <v>-1</v>
      </c>
      <c r="CH175" s="291">
        <v>-1</v>
      </c>
      <c r="CI175" s="117">
        <v>0</v>
      </c>
      <c r="CJ175" s="81">
        <v>-1</v>
      </c>
      <c r="CK175" s="81">
        <v>0</v>
      </c>
      <c r="CL175" s="81">
        <v>-1</v>
      </c>
      <c r="CM175" s="81">
        <v>0</v>
      </c>
      <c r="CN175" s="117">
        <v>0</v>
      </c>
      <c r="CR175" s="291"/>
      <c r="DB175" s="291"/>
    </row>
    <row r="176" spans="1:121" x14ac:dyDescent="0.25">
      <c r="B176" s="291">
        <v>0</v>
      </c>
      <c r="E176" s="185">
        <f t="shared" si="2"/>
        <v>0</v>
      </c>
      <c r="F176" s="142">
        <v>0</v>
      </c>
      <c r="G176" s="142">
        <v>0</v>
      </c>
      <c r="H176" s="142">
        <v>0</v>
      </c>
      <c r="I176" s="142">
        <v>0</v>
      </c>
      <c r="J176" s="142">
        <v>0</v>
      </c>
      <c r="K176" s="142">
        <v>0</v>
      </c>
      <c r="L176" s="142">
        <v>0</v>
      </c>
      <c r="M176" s="142">
        <v>0</v>
      </c>
      <c r="N176" s="142">
        <v>0</v>
      </c>
      <c r="O176" s="142">
        <v>0</v>
      </c>
      <c r="P176" s="142">
        <v>0</v>
      </c>
      <c r="Q176" s="290">
        <v>0</v>
      </c>
      <c r="R176" s="290">
        <v>0</v>
      </c>
      <c r="S176" s="292">
        <v>0</v>
      </c>
      <c r="T176" s="290">
        <v>0</v>
      </c>
      <c r="U176" s="292">
        <v>0</v>
      </c>
      <c r="V176" s="290">
        <v>0</v>
      </c>
      <c r="W176" s="292">
        <v>0</v>
      </c>
      <c r="X176" s="290">
        <v>0</v>
      </c>
      <c r="Y176" s="292">
        <v>0</v>
      </c>
      <c r="Z176" s="291">
        <v>0</v>
      </c>
      <c r="AB176" s="142">
        <v>0</v>
      </c>
      <c r="AC176" s="142">
        <v>0</v>
      </c>
      <c r="AD176" s="142">
        <v>0</v>
      </c>
      <c r="AE176" s="142">
        <v>0</v>
      </c>
      <c r="AF176" s="142">
        <v>0</v>
      </c>
      <c r="AG176" s="142">
        <v>0</v>
      </c>
      <c r="AH176" s="142">
        <v>0</v>
      </c>
      <c r="AI176" s="142">
        <v>0</v>
      </c>
      <c r="AJ176" s="142">
        <v>0</v>
      </c>
      <c r="AK176" s="142">
        <v>0</v>
      </c>
      <c r="AL176" s="142">
        <v>0</v>
      </c>
      <c r="AM176" s="290">
        <v>0</v>
      </c>
      <c r="AN176" s="290">
        <v>0</v>
      </c>
      <c r="AO176" s="292">
        <v>0</v>
      </c>
      <c r="AP176" s="290">
        <v>0</v>
      </c>
      <c r="AQ176" s="292">
        <v>0</v>
      </c>
      <c r="AR176" s="290">
        <v>0</v>
      </c>
      <c r="AS176" s="292">
        <v>0</v>
      </c>
      <c r="AT176" s="290">
        <v>0</v>
      </c>
      <c r="AU176" s="292">
        <v>0</v>
      </c>
      <c r="AW176" s="293">
        <v>0</v>
      </c>
      <c r="AX176" s="291">
        <v>0</v>
      </c>
      <c r="BK176" s="290"/>
      <c r="BL176" s="290"/>
      <c r="BM176" s="292"/>
      <c r="BN176" s="290"/>
      <c r="BO176" s="292"/>
      <c r="BP176" s="290"/>
      <c r="BQ176" s="292"/>
      <c r="BR176" s="290"/>
      <c r="BS176" s="292"/>
      <c r="BU176" s="292">
        <v>0</v>
      </c>
      <c r="BV176" s="291">
        <v>0</v>
      </c>
      <c r="BX176" s="291">
        <v>0</v>
      </c>
      <c r="CH176" s="291">
        <v>0</v>
      </c>
      <c r="CI176" s="117">
        <v>0</v>
      </c>
      <c r="CJ176" s="81">
        <v>0</v>
      </c>
      <c r="CK176" s="81">
        <v>0</v>
      </c>
      <c r="CL176" s="81">
        <v>0</v>
      </c>
      <c r="CM176" s="81">
        <v>0</v>
      </c>
      <c r="CN176" s="117">
        <v>0</v>
      </c>
      <c r="CR176" s="291"/>
      <c r="DB176" s="291"/>
    </row>
    <row r="177" spans="1:121" x14ac:dyDescent="0.25">
      <c r="A177" s="113" t="s">
        <v>171</v>
      </c>
      <c r="B177" s="291">
        <v>4</v>
      </c>
      <c r="C177" s="114" t="s">
        <v>241</v>
      </c>
      <c r="D177" s="114" t="s">
        <v>203</v>
      </c>
      <c r="E177" s="185">
        <f t="shared" si="2"/>
        <v>5</v>
      </c>
      <c r="F177" s="142">
        <v>3</v>
      </c>
      <c r="G177" s="142">
        <v>4</v>
      </c>
      <c r="H177" s="142">
        <v>3</v>
      </c>
      <c r="I177" s="142">
        <v>3</v>
      </c>
      <c r="J177" s="142">
        <v>3</v>
      </c>
      <c r="K177" s="142">
        <v>3</v>
      </c>
      <c r="L177" s="142">
        <v>3</v>
      </c>
      <c r="M177" s="142">
        <v>3</v>
      </c>
      <c r="N177" s="142">
        <v>3</v>
      </c>
      <c r="O177" s="142">
        <v>4</v>
      </c>
      <c r="P177" s="142">
        <v>0</v>
      </c>
      <c r="Q177" s="290">
        <v>9.9</v>
      </c>
      <c r="R177" s="290">
        <v>9.9</v>
      </c>
      <c r="S177" s="292">
        <v>9.9</v>
      </c>
      <c r="T177" s="290">
        <v>-1E-4</v>
      </c>
      <c r="U177" s="292">
        <v>13.7</v>
      </c>
      <c r="V177" s="290">
        <v>-1E-4</v>
      </c>
      <c r="W177" s="292">
        <v>8.56</v>
      </c>
      <c r="X177" s="290">
        <v>-1E-4</v>
      </c>
      <c r="Y177" s="292">
        <v>32.159999999999997</v>
      </c>
      <c r="Z177" s="291">
        <v>5</v>
      </c>
      <c r="AB177" s="142">
        <v>3</v>
      </c>
      <c r="AC177" s="142">
        <v>2</v>
      </c>
      <c r="AD177" s="142">
        <v>2</v>
      </c>
      <c r="AE177" s="142">
        <v>3</v>
      </c>
      <c r="AF177" s="142">
        <v>2</v>
      </c>
      <c r="AG177" s="142">
        <v>3</v>
      </c>
      <c r="AH177" s="142">
        <v>3</v>
      </c>
      <c r="AI177" s="142">
        <v>3</v>
      </c>
      <c r="AJ177" s="142">
        <v>3</v>
      </c>
      <c r="AK177" s="142">
        <v>3</v>
      </c>
      <c r="AL177" s="142">
        <v>1</v>
      </c>
      <c r="AM177" s="290">
        <v>9.8000000000000007</v>
      </c>
      <c r="AN177" s="290">
        <v>9.8000000000000007</v>
      </c>
      <c r="AO177" s="292">
        <v>9.8000000000000007</v>
      </c>
      <c r="AP177" s="290">
        <v>-1E-4</v>
      </c>
      <c r="AQ177" s="292">
        <v>13.5</v>
      </c>
      <c r="AR177" s="290">
        <v>-1E-4</v>
      </c>
      <c r="AS177" s="292">
        <v>8.68</v>
      </c>
      <c r="AT177" s="290">
        <v>-1E-4</v>
      </c>
      <c r="AU177" s="292">
        <v>31.98</v>
      </c>
      <c r="AW177" s="293">
        <v>64.14</v>
      </c>
      <c r="AX177" s="291">
        <v>4</v>
      </c>
      <c r="BK177" s="290"/>
      <c r="BL177" s="290"/>
      <c r="BM177" s="292"/>
      <c r="BN177" s="290"/>
      <c r="BO177" s="292"/>
      <c r="BP177" s="290"/>
      <c r="BQ177" s="292"/>
      <c r="BR177" s="290"/>
      <c r="BS177" s="292"/>
      <c r="BU177" s="292">
        <v>64.14</v>
      </c>
      <c r="BV177" s="291">
        <v>4</v>
      </c>
      <c r="BX177" s="291">
        <v>-1</v>
      </c>
      <c r="CH177" s="291">
        <v>-1</v>
      </c>
      <c r="CI177" s="117">
        <v>0</v>
      </c>
      <c r="CJ177" s="81">
        <v>-1</v>
      </c>
      <c r="CK177" s="81">
        <v>0</v>
      </c>
      <c r="CL177" s="81">
        <v>-1</v>
      </c>
      <c r="CM177" s="81">
        <v>0</v>
      </c>
      <c r="CN177" s="117">
        <v>0</v>
      </c>
      <c r="CR177" s="291"/>
      <c r="DB177" s="291"/>
      <c r="DH177" s="79" t="s">
        <v>203</v>
      </c>
      <c r="DJ177" s="79" t="s">
        <v>397</v>
      </c>
      <c r="DK177" s="79" t="s">
        <v>445</v>
      </c>
      <c r="DL177" s="83" t="s">
        <v>504</v>
      </c>
      <c r="DM177" s="84" t="s">
        <v>509</v>
      </c>
      <c r="DN177" s="84" t="s">
        <v>505</v>
      </c>
      <c r="DO177" s="83" t="s">
        <v>503</v>
      </c>
    </row>
    <row r="178" spans="1:121" x14ac:dyDescent="0.25">
      <c r="B178" s="291">
        <v>-1</v>
      </c>
      <c r="E178" s="185">
        <f t="shared" si="2"/>
        <v>0</v>
      </c>
      <c r="F178" s="142">
        <v>3</v>
      </c>
      <c r="G178" s="142">
        <v>4</v>
      </c>
      <c r="H178" s="142">
        <v>3</v>
      </c>
      <c r="I178" s="142">
        <v>4</v>
      </c>
      <c r="J178" s="142">
        <v>3</v>
      </c>
      <c r="K178" s="142">
        <v>3</v>
      </c>
      <c r="L178" s="142">
        <v>3</v>
      </c>
      <c r="M178" s="142">
        <v>3</v>
      </c>
      <c r="N178" s="142">
        <v>2</v>
      </c>
      <c r="O178" s="142">
        <v>3</v>
      </c>
      <c r="P178" s="142">
        <v>0</v>
      </c>
      <c r="Q178" s="290">
        <v>-1E-4</v>
      </c>
      <c r="R178" s="290">
        <v>-1E-4</v>
      </c>
      <c r="S178" s="292">
        <v>-1E-4</v>
      </c>
      <c r="T178" s="290">
        <v>-1E-4</v>
      </c>
      <c r="U178" s="292">
        <v>-1E-4</v>
      </c>
      <c r="V178" s="290">
        <v>-1E-4</v>
      </c>
      <c r="W178" s="292">
        <v>-1E-4</v>
      </c>
      <c r="X178" s="290">
        <v>-1E-4</v>
      </c>
      <c r="Y178" s="292">
        <v>-1E-4</v>
      </c>
      <c r="Z178" s="291">
        <v>-1E-4</v>
      </c>
      <c r="AB178" s="142">
        <v>4</v>
      </c>
      <c r="AC178" s="142">
        <v>3</v>
      </c>
      <c r="AD178" s="142">
        <v>3</v>
      </c>
      <c r="AE178" s="142">
        <v>2</v>
      </c>
      <c r="AF178" s="142">
        <v>3</v>
      </c>
      <c r="AG178" s="142">
        <v>3</v>
      </c>
      <c r="AH178" s="142">
        <v>3</v>
      </c>
      <c r="AI178" s="142">
        <v>3</v>
      </c>
      <c r="AJ178" s="142">
        <v>3</v>
      </c>
      <c r="AK178" s="142">
        <v>4</v>
      </c>
      <c r="AL178" s="142">
        <v>1</v>
      </c>
      <c r="AM178" s="290">
        <v>-1E-4</v>
      </c>
      <c r="AN178" s="290">
        <v>-1E-4</v>
      </c>
      <c r="AO178" s="292">
        <v>-1E-4</v>
      </c>
      <c r="AP178" s="290">
        <v>-1E-4</v>
      </c>
      <c r="AQ178" s="292">
        <v>-1E-4</v>
      </c>
      <c r="AR178" s="290">
        <v>-1E-4</v>
      </c>
      <c r="AS178" s="292">
        <v>-1E-4</v>
      </c>
      <c r="AT178" s="290">
        <v>-1E-4</v>
      </c>
      <c r="AU178" s="292">
        <v>-1E-4</v>
      </c>
      <c r="AW178" s="293">
        <v>-1</v>
      </c>
      <c r="AX178" s="291">
        <v>-1</v>
      </c>
      <c r="BK178" s="290"/>
      <c r="BL178" s="290"/>
      <c r="BM178" s="292"/>
      <c r="BN178" s="290"/>
      <c r="BO178" s="292"/>
      <c r="BP178" s="290"/>
      <c r="BQ178" s="292"/>
      <c r="BR178" s="290"/>
      <c r="BS178" s="292"/>
      <c r="BU178" s="292">
        <v>-1</v>
      </c>
      <c r="BV178" s="291">
        <v>-1</v>
      </c>
      <c r="BX178" s="291">
        <v>-1</v>
      </c>
      <c r="CH178" s="291">
        <v>-1</v>
      </c>
      <c r="CI178" s="117">
        <v>0</v>
      </c>
      <c r="CJ178" s="81">
        <v>-1</v>
      </c>
      <c r="CK178" s="81">
        <v>0</v>
      </c>
      <c r="CL178" s="81">
        <v>-1</v>
      </c>
      <c r="CM178" s="81">
        <v>0</v>
      </c>
      <c r="CN178" s="117">
        <v>0</v>
      </c>
      <c r="CR178" s="291"/>
      <c r="DB178" s="291"/>
    </row>
    <row r="179" spans="1:121" x14ac:dyDescent="0.25">
      <c r="B179" s="291">
        <v>-1</v>
      </c>
      <c r="E179" s="185">
        <f t="shared" si="2"/>
        <v>0</v>
      </c>
      <c r="F179" s="142">
        <v>4</v>
      </c>
      <c r="G179" s="142">
        <v>4</v>
      </c>
      <c r="H179" s="142">
        <v>3</v>
      </c>
      <c r="I179" s="142">
        <v>4</v>
      </c>
      <c r="J179" s="142">
        <v>4</v>
      </c>
      <c r="K179" s="142">
        <v>4</v>
      </c>
      <c r="L179" s="142">
        <v>4</v>
      </c>
      <c r="M179" s="142">
        <v>4</v>
      </c>
      <c r="N179" s="142">
        <v>4</v>
      </c>
      <c r="O179" s="142">
        <v>4</v>
      </c>
      <c r="P179" s="142">
        <v>1</v>
      </c>
      <c r="Q179" s="290">
        <v>-1E-4</v>
      </c>
      <c r="R179" s="290">
        <v>-1E-4</v>
      </c>
      <c r="S179" s="292">
        <v>-1E-4</v>
      </c>
      <c r="T179" s="290">
        <v>-1E-4</v>
      </c>
      <c r="U179" s="292">
        <v>-1E-4</v>
      </c>
      <c r="V179" s="290">
        <v>-1E-4</v>
      </c>
      <c r="W179" s="292">
        <v>-1E-4</v>
      </c>
      <c r="X179" s="290">
        <v>-1E-4</v>
      </c>
      <c r="Y179" s="292">
        <v>-1E-4</v>
      </c>
      <c r="Z179" s="291">
        <v>-1E-4</v>
      </c>
      <c r="AB179" s="142">
        <v>3</v>
      </c>
      <c r="AC179" s="142">
        <v>3</v>
      </c>
      <c r="AD179" s="142">
        <v>3</v>
      </c>
      <c r="AE179" s="142">
        <v>3</v>
      </c>
      <c r="AF179" s="142">
        <v>3</v>
      </c>
      <c r="AG179" s="142">
        <v>3</v>
      </c>
      <c r="AH179" s="142">
        <v>3</v>
      </c>
      <c r="AI179" s="142">
        <v>3</v>
      </c>
      <c r="AJ179" s="142">
        <v>4</v>
      </c>
      <c r="AK179" s="142">
        <v>4</v>
      </c>
      <c r="AL179" s="142">
        <v>2</v>
      </c>
      <c r="AM179" s="290">
        <v>-1E-4</v>
      </c>
      <c r="AN179" s="290">
        <v>-1E-4</v>
      </c>
      <c r="AO179" s="292">
        <v>-1E-4</v>
      </c>
      <c r="AP179" s="290">
        <v>-1E-4</v>
      </c>
      <c r="AQ179" s="292">
        <v>-1E-4</v>
      </c>
      <c r="AR179" s="290">
        <v>-1E-4</v>
      </c>
      <c r="AS179" s="292">
        <v>-1E-4</v>
      </c>
      <c r="AT179" s="290">
        <v>-1E-4</v>
      </c>
      <c r="AU179" s="292">
        <v>-1E-4</v>
      </c>
      <c r="AW179" s="293">
        <v>-1</v>
      </c>
      <c r="AX179" s="291">
        <v>-1</v>
      </c>
      <c r="BK179" s="290"/>
      <c r="BL179" s="290"/>
      <c r="BM179" s="292"/>
      <c r="BN179" s="290"/>
      <c r="BO179" s="292"/>
      <c r="BP179" s="290"/>
      <c r="BQ179" s="292"/>
      <c r="BR179" s="290"/>
      <c r="BS179" s="292"/>
      <c r="BU179" s="292">
        <v>-1</v>
      </c>
      <c r="BV179" s="291">
        <v>-1</v>
      </c>
      <c r="BX179" s="291">
        <v>-1</v>
      </c>
      <c r="CH179" s="291">
        <v>-1</v>
      </c>
      <c r="CI179" s="117">
        <v>0</v>
      </c>
      <c r="CJ179" s="81">
        <v>-1</v>
      </c>
      <c r="CK179" s="81">
        <v>0</v>
      </c>
      <c r="CL179" s="81">
        <v>-1</v>
      </c>
      <c r="CM179" s="81">
        <v>0</v>
      </c>
      <c r="CN179" s="117">
        <v>0</v>
      </c>
      <c r="CR179" s="291"/>
      <c r="DB179" s="291"/>
    </row>
    <row r="180" spans="1:121" x14ac:dyDescent="0.25">
      <c r="B180" s="291">
        <v>-1</v>
      </c>
      <c r="E180" s="185">
        <f t="shared" si="2"/>
        <v>0</v>
      </c>
      <c r="F180" s="142">
        <v>3</v>
      </c>
      <c r="G180" s="142">
        <v>2</v>
      </c>
      <c r="H180" s="142">
        <v>2</v>
      </c>
      <c r="I180" s="142">
        <v>3</v>
      </c>
      <c r="J180" s="142">
        <v>3</v>
      </c>
      <c r="K180" s="142">
        <v>3</v>
      </c>
      <c r="L180" s="142">
        <v>3</v>
      </c>
      <c r="M180" s="142">
        <v>4</v>
      </c>
      <c r="N180" s="142">
        <v>2</v>
      </c>
      <c r="O180" s="142">
        <v>2</v>
      </c>
      <c r="P180" s="142">
        <v>0</v>
      </c>
      <c r="Q180" s="290">
        <v>-1E-4</v>
      </c>
      <c r="R180" s="290">
        <v>-1E-4</v>
      </c>
      <c r="S180" s="292">
        <v>-1E-4</v>
      </c>
      <c r="T180" s="290">
        <v>-1E-4</v>
      </c>
      <c r="U180" s="292">
        <v>-1E-4</v>
      </c>
      <c r="V180" s="290">
        <v>-1E-4</v>
      </c>
      <c r="W180" s="292">
        <v>-1E-4</v>
      </c>
      <c r="X180" s="290">
        <v>-1E-4</v>
      </c>
      <c r="Y180" s="292">
        <v>-1E-4</v>
      </c>
      <c r="Z180" s="291">
        <v>-1E-4</v>
      </c>
      <c r="AB180" s="142">
        <v>3</v>
      </c>
      <c r="AC180" s="142">
        <v>3</v>
      </c>
      <c r="AD180" s="142">
        <v>3</v>
      </c>
      <c r="AE180" s="142">
        <v>3</v>
      </c>
      <c r="AF180" s="142">
        <v>3</v>
      </c>
      <c r="AG180" s="142">
        <v>3</v>
      </c>
      <c r="AH180" s="142">
        <v>3</v>
      </c>
      <c r="AI180" s="142">
        <v>4</v>
      </c>
      <c r="AJ180" s="142">
        <v>3</v>
      </c>
      <c r="AK180" s="142">
        <v>4</v>
      </c>
      <c r="AL180" s="142">
        <v>1</v>
      </c>
      <c r="AM180" s="290">
        <v>-1E-4</v>
      </c>
      <c r="AN180" s="290">
        <v>-1E-4</v>
      </c>
      <c r="AO180" s="292">
        <v>-1E-4</v>
      </c>
      <c r="AP180" s="290">
        <v>-1E-4</v>
      </c>
      <c r="AQ180" s="292">
        <v>-1E-4</v>
      </c>
      <c r="AR180" s="290">
        <v>-1E-4</v>
      </c>
      <c r="AS180" s="292">
        <v>-1E-4</v>
      </c>
      <c r="AT180" s="290">
        <v>-1E-4</v>
      </c>
      <c r="AU180" s="292">
        <v>-1E-4</v>
      </c>
      <c r="AW180" s="293">
        <v>-1</v>
      </c>
      <c r="AX180" s="291">
        <v>-1</v>
      </c>
      <c r="BK180" s="290"/>
      <c r="BL180" s="290"/>
      <c r="BM180" s="292"/>
      <c r="BN180" s="290"/>
      <c r="BO180" s="292"/>
      <c r="BP180" s="290"/>
      <c r="BQ180" s="292"/>
      <c r="BR180" s="290"/>
      <c r="BS180" s="292"/>
      <c r="BU180" s="292">
        <v>-1</v>
      </c>
      <c r="BV180" s="291">
        <v>-1</v>
      </c>
      <c r="BX180" s="291">
        <v>-1</v>
      </c>
      <c r="CH180" s="291">
        <v>-1</v>
      </c>
      <c r="CI180" s="117">
        <v>0</v>
      </c>
      <c r="CJ180" s="81">
        <v>-1</v>
      </c>
      <c r="CK180" s="81">
        <v>0</v>
      </c>
      <c r="CL180" s="81">
        <v>-1</v>
      </c>
      <c r="CM180" s="81">
        <v>0</v>
      </c>
      <c r="CN180" s="117">
        <v>0</v>
      </c>
      <c r="CR180" s="291"/>
      <c r="DB180" s="291"/>
    </row>
    <row r="181" spans="1:121" x14ac:dyDescent="0.25">
      <c r="B181" s="291">
        <v>0</v>
      </c>
      <c r="E181" s="185">
        <f t="shared" si="2"/>
        <v>0</v>
      </c>
      <c r="F181" s="142">
        <v>0</v>
      </c>
      <c r="G181" s="142">
        <v>0</v>
      </c>
      <c r="H181" s="142">
        <v>0</v>
      </c>
      <c r="I181" s="142">
        <v>0</v>
      </c>
      <c r="J181" s="142">
        <v>0</v>
      </c>
      <c r="K181" s="142">
        <v>0</v>
      </c>
      <c r="L181" s="142">
        <v>0</v>
      </c>
      <c r="M181" s="142">
        <v>0</v>
      </c>
      <c r="N181" s="142">
        <v>0</v>
      </c>
      <c r="O181" s="142">
        <v>0</v>
      </c>
      <c r="P181" s="142">
        <v>0</v>
      </c>
      <c r="Q181" s="290">
        <v>0</v>
      </c>
      <c r="R181" s="290">
        <v>0</v>
      </c>
      <c r="S181" s="292">
        <v>0</v>
      </c>
      <c r="T181" s="290">
        <v>0</v>
      </c>
      <c r="U181" s="292">
        <v>0</v>
      </c>
      <c r="V181" s="290">
        <v>0</v>
      </c>
      <c r="W181" s="292">
        <v>0</v>
      </c>
      <c r="X181" s="290">
        <v>0</v>
      </c>
      <c r="Y181" s="292">
        <v>0</v>
      </c>
      <c r="Z181" s="291">
        <v>0</v>
      </c>
      <c r="AB181" s="142">
        <v>0</v>
      </c>
      <c r="AC181" s="142">
        <v>0</v>
      </c>
      <c r="AD181" s="142">
        <v>0</v>
      </c>
      <c r="AE181" s="142">
        <v>0</v>
      </c>
      <c r="AF181" s="142">
        <v>0</v>
      </c>
      <c r="AG181" s="142">
        <v>0</v>
      </c>
      <c r="AH181" s="142">
        <v>0</v>
      </c>
      <c r="AI181" s="142">
        <v>0</v>
      </c>
      <c r="AJ181" s="142">
        <v>0</v>
      </c>
      <c r="AK181" s="142">
        <v>0</v>
      </c>
      <c r="AL181" s="142">
        <v>0</v>
      </c>
      <c r="AM181" s="290">
        <v>0</v>
      </c>
      <c r="AN181" s="290">
        <v>0</v>
      </c>
      <c r="AO181" s="292">
        <v>0</v>
      </c>
      <c r="AP181" s="290">
        <v>0</v>
      </c>
      <c r="AQ181" s="292">
        <v>0</v>
      </c>
      <c r="AR181" s="290">
        <v>0</v>
      </c>
      <c r="AS181" s="292">
        <v>0</v>
      </c>
      <c r="AT181" s="290">
        <v>0</v>
      </c>
      <c r="AU181" s="292">
        <v>0</v>
      </c>
      <c r="AW181" s="293">
        <v>0</v>
      </c>
      <c r="AX181" s="291">
        <v>0</v>
      </c>
      <c r="BK181" s="290"/>
      <c r="BL181" s="290"/>
      <c r="BM181" s="292"/>
      <c r="BN181" s="290"/>
      <c r="BO181" s="292"/>
      <c r="BP181" s="290"/>
      <c r="BQ181" s="292"/>
      <c r="BR181" s="290"/>
      <c r="BS181" s="292"/>
      <c r="BU181" s="292">
        <v>0</v>
      </c>
      <c r="BV181" s="291">
        <v>0</v>
      </c>
      <c r="BX181" s="291">
        <v>0</v>
      </c>
      <c r="CH181" s="291">
        <v>0</v>
      </c>
      <c r="CI181" s="117">
        <v>0</v>
      </c>
      <c r="CJ181" s="81">
        <v>0</v>
      </c>
      <c r="CK181" s="81">
        <v>0</v>
      </c>
      <c r="CL181" s="81">
        <v>0</v>
      </c>
      <c r="CM181" s="81">
        <v>0</v>
      </c>
      <c r="CN181" s="117">
        <v>0</v>
      </c>
      <c r="CR181" s="291"/>
      <c r="DB181" s="291"/>
    </row>
    <row r="182" spans="1:121" x14ac:dyDescent="0.25">
      <c r="A182" s="113" t="s">
        <v>171</v>
      </c>
      <c r="B182" s="291">
        <v>5</v>
      </c>
      <c r="C182" s="114" t="s">
        <v>242</v>
      </c>
      <c r="D182" s="114" t="s">
        <v>208</v>
      </c>
      <c r="E182" s="185">
        <f t="shared" si="2"/>
        <v>4</v>
      </c>
      <c r="F182" s="142">
        <v>3</v>
      </c>
      <c r="G182" s="142">
        <v>3</v>
      </c>
      <c r="H182" s="142">
        <v>2</v>
      </c>
      <c r="I182" s="142">
        <v>3</v>
      </c>
      <c r="J182" s="142">
        <v>3</v>
      </c>
      <c r="K182" s="142">
        <v>3</v>
      </c>
      <c r="L182" s="142">
        <v>3</v>
      </c>
      <c r="M182" s="142">
        <v>3</v>
      </c>
      <c r="N182" s="142">
        <v>3</v>
      </c>
      <c r="O182" s="142">
        <v>4</v>
      </c>
      <c r="P182" s="142">
        <v>0</v>
      </c>
      <c r="Q182" s="290">
        <v>10</v>
      </c>
      <c r="R182" s="290">
        <v>10</v>
      </c>
      <c r="S182" s="292">
        <v>10</v>
      </c>
      <c r="T182" s="290">
        <v>-1E-4</v>
      </c>
      <c r="U182" s="292">
        <v>13.8</v>
      </c>
      <c r="V182" s="290">
        <v>-1E-4</v>
      </c>
      <c r="W182" s="292">
        <v>8.5399999999999991</v>
      </c>
      <c r="X182" s="290">
        <v>-1E-4</v>
      </c>
      <c r="Y182" s="292">
        <v>32.340000000000003</v>
      </c>
      <c r="Z182" s="291">
        <v>4</v>
      </c>
      <c r="AB182" s="142">
        <v>3</v>
      </c>
      <c r="AC182" s="142">
        <v>2</v>
      </c>
      <c r="AD182" s="142">
        <v>2</v>
      </c>
      <c r="AE182" s="142">
        <v>2</v>
      </c>
      <c r="AF182" s="142">
        <v>3</v>
      </c>
      <c r="AG182" s="142">
        <v>3</v>
      </c>
      <c r="AH182" s="142">
        <v>3</v>
      </c>
      <c r="AI182" s="142">
        <v>3</v>
      </c>
      <c r="AJ182" s="142">
        <v>2</v>
      </c>
      <c r="AK182" s="142">
        <v>3</v>
      </c>
      <c r="AL182" s="142">
        <v>0</v>
      </c>
      <c r="AM182" s="290">
        <v>9.6</v>
      </c>
      <c r="AN182" s="290">
        <v>9.6</v>
      </c>
      <c r="AO182" s="292">
        <v>9.6</v>
      </c>
      <c r="AP182" s="290">
        <v>-1E-4</v>
      </c>
      <c r="AQ182" s="292">
        <v>13.5</v>
      </c>
      <c r="AR182" s="290">
        <v>-1E-4</v>
      </c>
      <c r="AS182" s="292">
        <v>8.66</v>
      </c>
      <c r="AT182" s="290">
        <v>-1E-4</v>
      </c>
      <c r="AU182" s="292">
        <v>31.76</v>
      </c>
      <c r="AW182" s="293">
        <v>64.099999999999994</v>
      </c>
      <c r="AX182" s="291">
        <v>5</v>
      </c>
      <c r="BK182" s="290"/>
      <c r="BL182" s="290"/>
      <c r="BM182" s="292"/>
      <c r="BN182" s="290"/>
      <c r="BO182" s="292"/>
      <c r="BP182" s="290"/>
      <c r="BQ182" s="292"/>
      <c r="BR182" s="290"/>
      <c r="BS182" s="292"/>
      <c r="BU182" s="292">
        <v>64.099999999999994</v>
      </c>
      <c r="BV182" s="291">
        <v>5</v>
      </c>
      <c r="BX182" s="291">
        <v>-1</v>
      </c>
      <c r="CH182" s="291">
        <v>-1</v>
      </c>
      <c r="CI182" s="117">
        <v>0</v>
      </c>
      <c r="CJ182" s="81">
        <v>-1</v>
      </c>
      <c r="CK182" s="81">
        <v>0</v>
      </c>
      <c r="CL182" s="81">
        <v>-1</v>
      </c>
      <c r="CM182" s="81">
        <v>0</v>
      </c>
      <c r="CN182" s="117">
        <v>0</v>
      </c>
      <c r="CR182" s="291"/>
      <c r="DB182" s="291"/>
      <c r="DH182" s="79" t="s">
        <v>208</v>
      </c>
      <c r="DJ182" s="79" t="s">
        <v>397</v>
      </c>
      <c r="DK182" s="79" t="s">
        <v>445</v>
      </c>
      <c r="DL182" s="83" t="s">
        <v>504</v>
      </c>
      <c r="DM182" s="84" t="s">
        <v>509</v>
      </c>
      <c r="DN182" s="84" t="s">
        <v>119</v>
      </c>
      <c r="DO182" s="83" t="s">
        <v>503</v>
      </c>
    </row>
    <row r="183" spans="1:121" x14ac:dyDescent="0.25">
      <c r="B183" s="291">
        <v>-1</v>
      </c>
      <c r="E183" s="185">
        <f t="shared" si="2"/>
        <v>0</v>
      </c>
      <c r="F183" s="142">
        <v>4</v>
      </c>
      <c r="G183" s="142">
        <v>3</v>
      </c>
      <c r="H183" s="142">
        <v>4</v>
      </c>
      <c r="I183" s="142">
        <v>2</v>
      </c>
      <c r="J183" s="142">
        <v>2</v>
      </c>
      <c r="K183" s="142">
        <v>2</v>
      </c>
      <c r="L183" s="142">
        <v>4</v>
      </c>
      <c r="M183" s="142">
        <v>4</v>
      </c>
      <c r="N183" s="142">
        <v>3</v>
      </c>
      <c r="O183" s="142">
        <v>4</v>
      </c>
      <c r="P183" s="142">
        <v>0</v>
      </c>
      <c r="Q183" s="290">
        <v>-1E-4</v>
      </c>
      <c r="R183" s="290">
        <v>-1E-4</v>
      </c>
      <c r="S183" s="292">
        <v>-1E-4</v>
      </c>
      <c r="T183" s="290">
        <v>-1E-4</v>
      </c>
      <c r="U183" s="292">
        <v>-1E-4</v>
      </c>
      <c r="V183" s="290">
        <v>-1E-4</v>
      </c>
      <c r="W183" s="292">
        <v>-1E-4</v>
      </c>
      <c r="X183" s="290">
        <v>-1E-4</v>
      </c>
      <c r="Y183" s="292">
        <v>-1E-4</v>
      </c>
      <c r="Z183" s="291">
        <v>-1E-4</v>
      </c>
      <c r="AB183" s="142">
        <v>4</v>
      </c>
      <c r="AC183" s="142">
        <v>2</v>
      </c>
      <c r="AD183" s="142">
        <v>4</v>
      </c>
      <c r="AE183" s="142">
        <v>3</v>
      </c>
      <c r="AF183" s="142">
        <v>3</v>
      </c>
      <c r="AG183" s="142">
        <v>3</v>
      </c>
      <c r="AH183" s="142">
        <v>4</v>
      </c>
      <c r="AI183" s="142">
        <v>4</v>
      </c>
      <c r="AJ183" s="142">
        <v>3</v>
      </c>
      <c r="AK183" s="142">
        <v>4</v>
      </c>
      <c r="AL183" s="142">
        <v>0</v>
      </c>
      <c r="AM183" s="290">
        <v>-1E-4</v>
      </c>
      <c r="AN183" s="290">
        <v>-1E-4</v>
      </c>
      <c r="AO183" s="292">
        <v>-1E-4</v>
      </c>
      <c r="AP183" s="290">
        <v>-1E-4</v>
      </c>
      <c r="AQ183" s="292">
        <v>-1E-4</v>
      </c>
      <c r="AR183" s="290">
        <v>-1E-4</v>
      </c>
      <c r="AS183" s="292">
        <v>-1E-4</v>
      </c>
      <c r="AT183" s="290">
        <v>-1E-4</v>
      </c>
      <c r="AU183" s="292">
        <v>-1E-4</v>
      </c>
      <c r="AW183" s="293">
        <v>-1</v>
      </c>
      <c r="AX183" s="291">
        <v>-1</v>
      </c>
      <c r="BK183" s="290"/>
      <c r="BL183" s="290"/>
      <c r="BM183" s="292"/>
      <c r="BN183" s="290"/>
      <c r="BO183" s="292"/>
      <c r="BP183" s="290"/>
      <c r="BQ183" s="292"/>
      <c r="BR183" s="290"/>
      <c r="BS183" s="292"/>
      <c r="BU183" s="292">
        <v>-1</v>
      </c>
      <c r="BV183" s="291">
        <v>-1</v>
      </c>
      <c r="BX183" s="291">
        <v>-1</v>
      </c>
      <c r="CH183" s="291">
        <v>-1</v>
      </c>
      <c r="CI183" s="117">
        <v>0</v>
      </c>
      <c r="CJ183" s="81">
        <v>-1</v>
      </c>
      <c r="CK183" s="81">
        <v>0</v>
      </c>
      <c r="CL183" s="81">
        <v>-1</v>
      </c>
      <c r="CM183" s="81">
        <v>0</v>
      </c>
      <c r="CN183" s="117">
        <v>0</v>
      </c>
      <c r="CR183" s="291"/>
      <c r="DB183" s="291"/>
    </row>
    <row r="184" spans="1:121" x14ac:dyDescent="0.25">
      <c r="B184" s="291">
        <v>-1</v>
      </c>
      <c r="E184" s="185">
        <f t="shared" si="2"/>
        <v>0</v>
      </c>
      <c r="F184" s="142">
        <v>3</v>
      </c>
      <c r="G184" s="142">
        <v>3</v>
      </c>
      <c r="H184" s="142">
        <v>2</v>
      </c>
      <c r="I184" s="142">
        <v>3</v>
      </c>
      <c r="J184" s="142">
        <v>3</v>
      </c>
      <c r="K184" s="142">
        <v>3</v>
      </c>
      <c r="L184" s="142">
        <v>4</v>
      </c>
      <c r="M184" s="142">
        <v>4</v>
      </c>
      <c r="N184" s="142">
        <v>3</v>
      </c>
      <c r="O184" s="142">
        <v>4</v>
      </c>
      <c r="P184" s="142">
        <v>1</v>
      </c>
      <c r="Q184" s="290">
        <v>-1E-4</v>
      </c>
      <c r="R184" s="290">
        <v>-1E-4</v>
      </c>
      <c r="S184" s="292">
        <v>-1E-4</v>
      </c>
      <c r="T184" s="290">
        <v>-1E-4</v>
      </c>
      <c r="U184" s="292">
        <v>-1E-4</v>
      </c>
      <c r="V184" s="290">
        <v>-1E-4</v>
      </c>
      <c r="W184" s="292">
        <v>-1E-4</v>
      </c>
      <c r="X184" s="290">
        <v>-1E-4</v>
      </c>
      <c r="Y184" s="292">
        <v>-1E-4</v>
      </c>
      <c r="Z184" s="291">
        <v>-1E-4</v>
      </c>
      <c r="AB184" s="142">
        <v>3</v>
      </c>
      <c r="AC184" s="142">
        <v>3</v>
      </c>
      <c r="AD184" s="142">
        <v>3</v>
      </c>
      <c r="AE184" s="142">
        <v>3</v>
      </c>
      <c r="AF184" s="142">
        <v>3</v>
      </c>
      <c r="AG184" s="142">
        <v>3</v>
      </c>
      <c r="AH184" s="142">
        <v>3</v>
      </c>
      <c r="AI184" s="142">
        <v>4</v>
      </c>
      <c r="AJ184" s="142">
        <v>4</v>
      </c>
      <c r="AK184" s="142">
        <v>3</v>
      </c>
      <c r="AL184" s="142">
        <v>1</v>
      </c>
      <c r="AM184" s="290">
        <v>-1E-4</v>
      </c>
      <c r="AN184" s="290">
        <v>-1E-4</v>
      </c>
      <c r="AO184" s="292">
        <v>-1E-4</v>
      </c>
      <c r="AP184" s="290">
        <v>-1E-4</v>
      </c>
      <c r="AQ184" s="292">
        <v>-1E-4</v>
      </c>
      <c r="AR184" s="290">
        <v>-1E-4</v>
      </c>
      <c r="AS184" s="292">
        <v>-1E-4</v>
      </c>
      <c r="AT184" s="290">
        <v>-1E-4</v>
      </c>
      <c r="AU184" s="292">
        <v>-1E-4</v>
      </c>
      <c r="AW184" s="293">
        <v>-1</v>
      </c>
      <c r="AX184" s="291">
        <v>-1</v>
      </c>
      <c r="BK184" s="290"/>
      <c r="BL184" s="290"/>
      <c r="BM184" s="292"/>
      <c r="BN184" s="290"/>
      <c r="BO184" s="292"/>
      <c r="BP184" s="290"/>
      <c r="BQ184" s="292"/>
      <c r="BR184" s="290"/>
      <c r="BS184" s="292"/>
      <c r="BU184" s="292">
        <v>-1</v>
      </c>
      <c r="BV184" s="291">
        <v>-1</v>
      </c>
      <c r="BX184" s="291">
        <v>-1</v>
      </c>
      <c r="CH184" s="291">
        <v>-1</v>
      </c>
      <c r="CI184" s="117">
        <v>0</v>
      </c>
      <c r="CJ184" s="81">
        <v>-1</v>
      </c>
      <c r="CK184" s="81">
        <v>0</v>
      </c>
      <c r="CL184" s="81">
        <v>-1</v>
      </c>
      <c r="CM184" s="81">
        <v>0</v>
      </c>
      <c r="CN184" s="117">
        <v>0</v>
      </c>
      <c r="CR184" s="291"/>
      <c r="DB184" s="291"/>
    </row>
    <row r="185" spans="1:121" x14ac:dyDescent="0.25">
      <c r="B185" s="291">
        <v>-1</v>
      </c>
      <c r="E185" s="185">
        <f t="shared" si="2"/>
        <v>0</v>
      </c>
      <c r="F185" s="142">
        <v>3</v>
      </c>
      <c r="G185" s="142">
        <v>3</v>
      </c>
      <c r="H185" s="142">
        <v>3</v>
      </c>
      <c r="I185" s="142">
        <v>3</v>
      </c>
      <c r="J185" s="142">
        <v>3</v>
      </c>
      <c r="K185" s="142">
        <v>2</v>
      </c>
      <c r="L185" s="142">
        <v>4</v>
      </c>
      <c r="M185" s="142">
        <v>3</v>
      </c>
      <c r="N185" s="142">
        <v>2</v>
      </c>
      <c r="O185" s="142">
        <v>3</v>
      </c>
      <c r="P185" s="142">
        <v>0</v>
      </c>
      <c r="Q185" s="290">
        <v>-1E-4</v>
      </c>
      <c r="R185" s="290">
        <v>-1E-4</v>
      </c>
      <c r="S185" s="292">
        <v>-1E-4</v>
      </c>
      <c r="T185" s="290">
        <v>-1E-4</v>
      </c>
      <c r="U185" s="292">
        <v>-1E-4</v>
      </c>
      <c r="V185" s="290">
        <v>-1E-4</v>
      </c>
      <c r="W185" s="292">
        <v>-1E-4</v>
      </c>
      <c r="X185" s="290">
        <v>-1E-4</v>
      </c>
      <c r="Y185" s="292">
        <v>-1E-4</v>
      </c>
      <c r="Z185" s="291">
        <v>-1E-4</v>
      </c>
      <c r="AB185" s="142">
        <v>3</v>
      </c>
      <c r="AC185" s="142">
        <v>3</v>
      </c>
      <c r="AD185" s="142">
        <v>3</v>
      </c>
      <c r="AE185" s="142">
        <v>3</v>
      </c>
      <c r="AF185" s="142">
        <v>3</v>
      </c>
      <c r="AG185" s="142">
        <v>3</v>
      </c>
      <c r="AH185" s="142">
        <v>3</v>
      </c>
      <c r="AI185" s="142">
        <v>4</v>
      </c>
      <c r="AJ185" s="142">
        <v>3</v>
      </c>
      <c r="AK185" s="142">
        <v>3</v>
      </c>
      <c r="AL185" s="142">
        <v>1</v>
      </c>
      <c r="AM185" s="290">
        <v>-1E-4</v>
      </c>
      <c r="AN185" s="290">
        <v>-1E-4</v>
      </c>
      <c r="AO185" s="292">
        <v>-1E-4</v>
      </c>
      <c r="AP185" s="290">
        <v>-1E-4</v>
      </c>
      <c r="AQ185" s="292">
        <v>-1E-4</v>
      </c>
      <c r="AR185" s="290">
        <v>-1E-4</v>
      </c>
      <c r="AS185" s="292">
        <v>-1E-4</v>
      </c>
      <c r="AT185" s="290">
        <v>-1E-4</v>
      </c>
      <c r="AU185" s="292">
        <v>-1E-4</v>
      </c>
      <c r="AW185" s="293">
        <v>-1</v>
      </c>
      <c r="AX185" s="291">
        <v>-1</v>
      </c>
      <c r="BK185" s="290"/>
      <c r="BL185" s="290"/>
      <c r="BM185" s="292"/>
      <c r="BN185" s="290"/>
      <c r="BO185" s="292"/>
      <c r="BP185" s="290"/>
      <c r="BQ185" s="292"/>
      <c r="BR185" s="290"/>
      <c r="BS185" s="292"/>
      <c r="BU185" s="292">
        <v>-1</v>
      </c>
      <c r="BV185" s="291">
        <v>-1</v>
      </c>
      <c r="BX185" s="291">
        <v>-1</v>
      </c>
      <c r="CH185" s="291">
        <v>-1</v>
      </c>
      <c r="CI185" s="117">
        <v>0</v>
      </c>
      <c r="CJ185" s="81">
        <v>-1</v>
      </c>
      <c r="CK185" s="81">
        <v>0</v>
      </c>
      <c r="CL185" s="81">
        <v>-1</v>
      </c>
      <c r="CM185" s="81">
        <v>0</v>
      </c>
      <c r="CN185" s="117">
        <v>0</v>
      </c>
      <c r="CR185" s="291"/>
      <c r="DB185" s="291"/>
    </row>
    <row r="186" spans="1:121" x14ac:dyDescent="0.25">
      <c r="B186" s="291"/>
      <c r="Q186" s="290"/>
      <c r="R186" s="290"/>
      <c r="S186" s="292"/>
      <c r="T186" s="290"/>
      <c r="U186" s="292"/>
      <c r="V186" s="290"/>
      <c r="W186" s="292"/>
      <c r="X186" s="290"/>
      <c r="Y186" s="292"/>
      <c r="Z186" s="291"/>
      <c r="AM186" s="290"/>
      <c r="AN186" s="290"/>
      <c r="AO186" s="292"/>
      <c r="AP186" s="290"/>
      <c r="AQ186" s="292"/>
      <c r="AR186" s="290"/>
      <c r="AS186" s="292"/>
      <c r="AT186" s="290"/>
      <c r="AU186" s="292"/>
      <c r="AW186" s="293"/>
      <c r="AX186" s="291"/>
      <c r="BK186" s="290"/>
      <c r="BL186" s="290"/>
      <c r="BM186" s="292"/>
      <c r="BN186" s="290"/>
      <c r="BO186" s="292"/>
      <c r="BP186" s="290"/>
      <c r="BQ186" s="292"/>
      <c r="BR186" s="290"/>
      <c r="BS186" s="292"/>
      <c r="BU186" s="292"/>
      <c r="BV186" s="291"/>
      <c r="BX186" s="291"/>
      <c r="CH186" s="291"/>
      <c r="CR186" s="291"/>
      <c r="DB186" s="291"/>
    </row>
    <row r="187" spans="1:121" s="310" customFormat="1" x14ac:dyDescent="0.25">
      <c r="A187" s="297"/>
      <c r="B187" s="298">
        <v>0</v>
      </c>
      <c r="C187" s="299"/>
      <c r="D187" s="299"/>
      <c r="E187" s="300">
        <f t="shared" si="2"/>
        <v>0</v>
      </c>
      <c r="F187" s="301">
        <v>0</v>
      </c>
      <c r="G187" s="301">
        <v>0</v>
      </c>
      <c r="H187" s="301">
        <v>0</v>
      </c>
      <c r="I187" s="301">
        <v>0</v>
      </c>
      <c r="J187" s="301">
        <v>0</v>
      </c>
      <c r="K187" s="301">
        <v>0</v>
      </c>
      <c r="L187" s="301">
        <v>0</v>
      </c>
      <c r="M187" s="301">
        <v>0</v>
      </c>
      <c r="N187" s="301">
        <v>0</v>
      </c>
      <c r="O187" s="301">
        <v>0</v>
      </c>
      <c r="P187" s="301">
        <v>0</v>
      </c>
      <c r="Q187" s="302">
        <v>0</v>
      </c>
      <c r="R187" s="302">
        <v>0</v>
      </c>
      <c r="S187" s="303">
        <v>0</v>
      </c>
      <c r="T187" s="302">
        <v>0</v>
      </c>
      <c r="U187" s="303">
        <v>0</v>
      </c>
      <c r="V187" s="302">
        <v>0</v>
      </c>
      <c r="W187" s="303">
        <v>0</v>
      </c>
      <c r="X187" s="302">
        <v>0</v>
      </c>
      <c r="Y187" s="303">
        <v>0</v>
      </c>
      <c r="Z187" s="298">
        <v>0</v>
      </c>
      <c r="AA187" s="304"/>
      <c r="AB187" s="301">
        <v>0</v>
      </c>
      <c r="AC187" s="301">
        <v>0</v>
      </c>
      <c r="AD187" s="301">
        <v>0</v>
      </c>
      <c r="AE187" s="301">
        <v>0</v>
      </c>
      <c r="AF187" s="301">
        <v>0</v>
      </c>
      <c r="AG187" s="301">
        <v>0</v>
      </c>
      <c r="AH187" s="301">
        <v>0</v>
      </c>
      <c r="AI187" s="301">
        <v>0</v>
      </c>
      <c r="AJ187" s="301">
        <v>0</v>
      </c>
      <c r="AK187" s="301">
        <v>0</v>
      </c>
      <c r="AL187" s="301">
        <v>0</v>
      </c>
      <c r="AM187" s="302">
        <v>0</v>
      </c>
      <c r="AN187" s="302">
        <v>0</v>
      </c>
      <c r="AO187" s="303">
        <v>0</v>
      </c>
      <c r="AP187" s="302">
        <v>0</v>
      </c>
      <c r="AQ187" s="303">
        <v>0</v>
      </c>
      <c r="AR187" s="302">
        <v>0</v>
      </c>
      <c r="AS187" s="303">
        <v>0</v>
      </c>
      <c r="AT187" s="302">
        <v>0</v>
      </c>
      <c r="AU187" s="303">
        <v>0</v>
      </c>
      <c r="AV187" s="304"/>
      <c r="AW187" s="305">
        <v>0</v>
      </c>
      <c r="AX187" s="298">
        <v>0</v>
      </c>
      <c r="AY187" s="306"/>
      <c r="AZ187" s="301"/>
      <c r="BA187" s="301"/>
      <c r="BB187" s="301"/>
      <c r="BC187" s="301"/>
      <c r="BD187" s="301"/>
      <c r="BE187" s="301"/>
      <c r="BF187" s="301"/>
      <c r="BG187" s="301"/>
      <c r="BH187" s="301"/>
      <c r="BI187" s="301"/>
      <c r="BJ187" s="301"/>
      <c r="BK187" s="302"/>
      <c r="BL187" s="302"/>
      <c r="BM187" s="303"/>
      <c r="BN187" s="302"/>
      <c r="BO187" s="303"/>
      <c r="BP187" s="302"/>
      <c r="BQ187" s="303"/>
      <c r="BR187" s="302"/>
      <c r="BS187" s="303"/>
      <c r="BT187" s="306"/>
      <c r="BU187" s="303">
        <v>0</v>
      </c>
      <c r="BV187" s="298">
        <v>0</v>
      </c>
      <c r="BW187" s="306"/>
      <c r="BX187" s="298">
        <v>0</v>
      </c>
      <c r="BY187" s="307"/>
      <c r="BZ187" s="308"/>
      <c r="CA187" s="308"/>
      <c r="CB187" s="308"/>
      <c r="CC187" s="308"/>
      <c r="CD187" s="309"/>
      <c r="CG187" s="307"/>
      <c r="CH187" s="298">
        <v>0</v>
      </c>
      <c r="CI187" s="309">
        <v>0</v>
      </c>
      <c r="CJ187" s="308">
        <v>0</v>
      </c>
      <c r="CK187" s="308">
        <v>0</v>
      </c>
      <c r="CL187" s="308">
        <v>0</v>
      </c>
      <c r="CM187" s="308">
        <v>0</v>
      </c>
      <c r="CN187" s="309">
        <v>0</v>
      </c>
      <c r="CQ187" s="307"/>
      <c r="CR187" s="298"/>
      <c r="CS187" s="309"/>
      <c r="CT187" s="308"/>
      <c r="CU187" s="308"/>
      <c r="CV187" s="308"/>
      <c r="CW187" s="308"/>
      <c r="CX187" s="309"/>
      <c r="DA187" s="307"/>
      <c r="DB187" s="298"/>
      <c r="DC187" s="306"/>
      <c r="DI187" s="311"/>
      <c r="DL187" s="307"/>
      <c r="DM187" s="312"/>
      <c r="DN187" s="312"/>
      <c r="DO187" s="307"/>
      <c r="DP187" s="313"/>
      <c r="DQ187" s="311"/>
    </row>
    <row r="188" spans="1:121" x14ac:dyDescent="0.25">
      <c r="A188" s="113" t="s">
        <v>172</v>
      </c>
      <c r="B188" s="291">
        <v>1</v>
      </c>
      <c r="C188" s="114" t="s">
        <v>243</v>
      </c>
      <c r="D188" s="114" t="s">
        <v>203</v>
      </c>
      <c r="E188" s="185">
        <f t="shared" si="2"/>
        <v>8</v>
      </c>
      <c r="F188" s="142">
        <v>2</v>
      </c>
      <c r="G188" s="142">
        <v>3</v>
      </c>
      <c r="H188" s="142">
        <v>2</v>
      </c>
      <c r="I188" s="142">
        <v>2</v>
      </c>
      <c r="J188" s="142">
        <v>2</v>
      </c>
      <c r="K188" s="142">
        <v>3</v>
      </c>
      <c r="L188" s="142">
        <v>3</v>
      </c>
      <c r="M188" s="142">
        <v>3</v>
      </c>
      <c r="N188" s="142">
        <v>2</v>
      </c>
      <c r="O188" s="142">
        <v>3</v>
      </c>
      <c r="P188" s="142">
        <v>0</v>
      </c>
      <c r="Q188" s="290">
        <v>9.8000000000000007</v>
      </c>
      <c r="R188" s="290">
        <v>9.8000000000000007</v>
      </c>
      <c r="S188" s="292">
        <v>9.8000000000000007</v>
      </c>
      <c r="T188" s="290">
        <v>-1E-4</v>
      </c>
      <c r="U188" s="292">
        <v>14.8</v>
      </c>
      <c r="V188" s="290">
        <v>-1E-4</v>
      </c>
      <c r="W188" s="292">
        <v>8.6</v>
      </c>
      <c r="X188" s="290">
        <v>-1E-4</v>
      </c>
      <c r="Y188" s="292">
        <v>33.200000000000003</v>
      </c>
      <c r="Z188" s="291">
        <v>1</v>
      </c>
      <c r="AB188" s="142">
        <v>3</v>
      </c>
      <c r="AC188" s="142">
        <v>3</v>
      </c>
      <c r="AD188" s="142">
        <v>2</v>
      </c>
      <c r="AE188" s="142">
        <v>2</v>
      </c>
      <c r="AF188" s="142">
        <v>2</v>
      </c>
      <c r="AG188" s="142">
        <v>3</v>
      </c>
      <c r="AH188" s="142">
        <v>3</v>
      </c>
      <c r="AI188" s="142">
        <v>3</v>
      </c>
      <c r="AJ188" s="142">
        <v>3</v>
      </c>
      <c r="AK188" s="142">
        <v>3</v>
      </c>
      <c r="AL188" s="142">
        <v>0</v>
      </c>
      <c r="AM188" s="290">
        <v>9.9</v>
      </c>
      <c r="AN188" s="290">
        <v>9.9</v>
      </c>
      <c r="AO188" s="292">
        <v>9.9</v>
      </c>
      <c r="AP188" s="290">
        <v>-1E-4</v>
      </c>
      <c r="AQ188" s="292">
        <v>14.6</v>
      </c>
      <c r="AR188" s="290">
        <v>-1E-4</v>
      </c>
      <c r="AS188" s="292">
        <v>8.8699999999999992</v>
      </c>
      <c r="AT188" s="290">
        <v>-1E-4</v>
      </c>
      <c r="AU188" s="292">
        <v>33.369999999999997</v>
      </c>
      <c r="AW188" s="293">
        <v>66.569999999999993</v>
      </c>
      <c r="AX188" s="291">
        <v>1</v>
      </c>
      <c r="BK188" s="290"/>
      <c r="BL188" s="290"/>
      <c r="BM188" s="292"/>
      <c r="BN188" s="290"/>
      <c r="BO188" s="292"/>
      <c r="BP188" s="290"/>
      <c r="BQ188" s="292"/>
      <c r="BR188" s="290"/>
      <c r="BS188" s="292"/>
      <c r="BU188" s="292">
        <v>66.569999999999993</v>
      </c>
      <c r="BV188" s="291">
        <v>1</v>
      </c>
      <c r="BX188" s="291">
        <v>-1</v>
      </c>
      <c r="CH188" s="291">
        <v>-1</v>
      </c>
      <c r="CI188" s="117">
        <v>0</v>
      </c>
      <c r="CJ188" s="81">
        <v>-1</v>
      </c>
      <c r="CK188" s="81">
        <v>0</v>
      </c>
      <c r="CL188" s="81">
        <v>-1</v>
      </c>
      <c r="CM188" s="81">
        <v>0</v>
      </c>
      <c r="CN188" s="117">
        <v>0</v>
      </c>
      <c r="CR188" s="291"/>
      <c r="DB188" s="291"/>
      <c r="DH188" s="79" t="s">
        <v>203</v>
      </c>
      <c r="DJ188" s="79" t="s">
        <v>398</v>
      </c>
      <c r="DK188" s="79" t="s">
        <v>446</v>
      </c>
      <c r="DL188" s="83" t="s">
        <v>504</v>
      </c>
      <c r="DM188" s="84" t="s">
        <v>511</v>
      </c>
      <c r="DN188" s="84" t="s">
        <v>503</v>
      </c>
      <c r="DO188" s="83" t="s">
        <v>503</v>
      </c>
    </row>
    <row r="189" spans="1:121" x14ac:dyDescent="0.25">
      <c r="B189" s="291">
        <v>-1</v>
      </c>
      <c r="E189" s="185">
        <f t="shared" si="2"/>
        <v>0</v>
      </c>
      <c r="F189" s="142">
        <v>2</v>
      </c>
      <c r="G189" s="142">
        <v>4</v>
      </c>
      <c r="H189" s="142">
        <v>3</v>
      </c>
      <c r="I189" s="142">
        <v>3</v>
      </c>
      <c r="J189" s="142">
        <v>3</v>
      </c>
      <c r="K189" s="142">
        <v>3</v>
      </c>
      <c r="L189" s="142">
        <v>2</v>
      </c>
      <c r="M189" s="142">
        <v>4</v>
      </c>
      <c r="N189" s="142">
        <v>3</v>
      </c>
      <c r="O189" s="142">
        <v>3</v>
      </c>
      <c r="P189" s="142">
        <v>0</v>
      </c>
      <c r="Q189" s="290">
        <v>-1E-4</v>
      </c>
      <c r="R189" s="290">
        <v>-1E-4</v>
      </c>
      <c r="S189" s="292">
        <v>-1E-4</v>
      </c>
      <c r="T189" s="290">
        <v>-1E-4</v>
      </c>
      <c r="U189" s="292">
        <v>-1E-4</v>
      </c>
      <c r="V189" s="290">
        <v>-1E-4</v>
      </c>
      <c r="W189" s="292">
        <v>-1E-4</v>
      </c>
      <c r="X189" s="290">
        <v>-1E-4</v>
      </c>
      <c r="Y189" s="292">
        <v>-1E-4</v>
      </c>
      <c r="Z189" s="291">
        <v>-1E-4</v>
      </c>
      <c r="AB189" s="142">
        <v>3</v>
      </c>
      <c r="AC189" s="142">
        <v>3</v>
      </c>
      <c r="AD189" s="142">
        <v>2</v>
      </c>
      <c r="AE189" s="142">
        <v>3</v>
      </c>
      <c r="AF189" s="142">
        <v>3</v>
      </c>
      <c r="AG189" s="142">
        <v>4</v>
      </c>
      <c r="AH189" s="142">
        <v>3</v>
      </c>
      <c r="AI189" s="142">
        <v>4</v>
      </c>
      <c r="AJ189" s="142">
        <v>3</v>
      </c>
      <c r="AK189" s="142">
        <v>4</v>
      </c>
      <c r="AL189" s="142">
        <v>1</v>
      </c>
      <c r="AM189" s="290">
        <v>-1E-4</v>
      </c>
      <c r="AN189" s="290">
        <v>-1E-4</v>
      </c>
      <c r="AO189" s="292">
        <v>-1E-4</v>
      </c>
      <c r="AP189" s="290">
        <v>-1E-4</v>
      </c>
      <c r="AQ189" s="292">
        <v>-1E-4</v>
      </c>
      <c r="AR189" s="290">
        <v>-1E-4</v>
      </c>
      <c r="AS189" s="292">
        <v>-1E-4</v>
      </c>
      <c r="AT189" s="290">
        <v>-1E-4</v>
      </c>
      <c r="AU189" s="292">
        <v>-1E-4</v>
      </c>
      <c r="AW189" s="293">
        <v>-1</v>
      </c>
      <c r="AX189" s="291">
        <v>-1</v>
      </c>
      <c r="BK189" s="290"/>
      <c r="BL189" s="290"/>
      <c r="BM189" s="292"/>
      <c r="BN189" s="290"/>
      <c r="BO189" s="292"/>
      <c r="BP189" s="290"/>
      <c r="BQ189" s="292"/>
      <c r="BR189" s="290"/>
      <c r="BS189" s="292"/>
      <c r="BU189" s="292">
        <v>-1</v>
      </c>
      <c r="BV189" s="291">
        <v>-1</v>
      </c>
      <c r="BX189" s="291">
        <v>-1</v>
      </c>
      <c r="CH189" s="291">
        <v>-1</v>
      </c>
      <c r="CI189" s="117">
        <v>0</v>
      </c>
      <c r="CJ189" s="81">
        <v>-1</v>
      </c>
      <c r="CK189" s="81">
        <v>0</v>
      </c>
      <c r="CL189" s="81">
        <v>-1</v>
      </c>
      <c r="CM189" s="81">
        <v>0</v>
      </c>
      <c r="CN189" s="117">
        <v>0</v>
      </c>
      <c r="CR189" s="291"/>
      <c r="DB189" s="291"/>
    </row>
    <row r="190" spans="1:121" x14ac:dyDescent="0.25">
      <c r="B190" s="291">
        <v>-1</v>
      </c>
      <c r="E190" s="185">
        <f t="shared" si="2"/>
        <v>0</v>
      </c>
      <c r="F190" s="142">
        <v>2</v>
      </c>
      <c r="G190" s="142">
        <v>2</v>
      </c>
      <c r="H190" s="142">
        <v>2</v>
      </c>
      <c r="I190" s="142">
        <v>3</v>
      </c>
      <c r="J190" s="142">
        <v>3</v>
      </c>
      <c r="K190" s="142">
        <v>3</v>
      </c>
      <c r="L190" s="142">
        <v>3</v>
      </c>
      <c r="M190" s="142">
        <v>3</v>
      </c>
      <c r="N190" s="142">
        <v>3</v>
      </c>
      <c r="O190" s="142">
        <v>3</v>
      </c>
      <c r="P190" s="142">
        <v>0</v>
      </c>
      <c r="Q190" s="290">
        <v>-1E-4</v>
      </c>
      <c r="R190" s="290">
        <v>-1E-4</v>
      </c>
      <c r="S190" s="292">
        <v>-1E-4</v>
      </c>
      <c r="T190" s="290">
        <v>-1E-4</v>
      </c>
      <c r="U190" s="292">
        <v>-1E-4</v>
      </c>
      <c r="V190" s="290">
        <v>-1E-4</v>
      </c>
      <c r="W190" s="292">
        <v>-1E-4</v>
      </c>
      <c r="X190" s="290">
        <v>-1E-4</v>
      </c>
      <c r="Y190" s="292">
        <v>-1E-4</v>
      </c>
      <c r="Z190" s="291">
        <v>-1E-4</v>
      </c>
      <c r="AB190" s="142">
        <v>2</v>
      </c>
      <c r="AC190" s="142">
        <v>2</v>
      </c>
      <c r="AD190" s="142">
        <v>2</v>
      </c>
      <c r="AE190" s="142">
        <v>2</v>
      </c>
      <c r="AF190" s="142">
        <v>3</v>
      </c>
      <c r="AG190" s="142">
        <v>3</v>
      </c>
      <c r="AH190" s="142">
        <v>3</v>
      </c>
      <c r="AI190" s="142">
        <v>3</v>
      </c>
      <c r="AJ190" s="142">
        <v>3</v>
      </c>
      <c r="AK190" s="142">
        <v>3</v>
      </c>
      <c r="AL190" s="142">
        <v>1</v>
      </c>
      <c r="AM190" s="290">
        <v>-1E-4</v>
      </c>
      <c r="AN190" s="290">
        <v>-1E-4</v>
      </c>
      <c r="AO190" s="292">
        <v>-1E-4</v>
      </c>
      <c r="AP190" s="290">
        <v>-1E-4</v>
      </c>
      <c r="AQ190" s="292">
        <v>-1E-4</v>
      </c>
      <c r="AR190" s="290">
        <v>-1E-4</v>
      </c>
      <c r="AS190" s="292">
        <v>-1E-4</v>
      </c>
      <c r="AT190" s="290">
        <v>-1E-4</v>
      </c>
      <c r="AU190" s="292">
        <v>-1E-4</v>
      </c>
      <c r="AW190" s="293">
        <v>-1</v>
      </c>
      <c r="AX190" s="291">
        <v>-1</v>
      </c>
      <c r="BK190" s="290"/>
      <c r="BL190" s="290"/>
      <c r="BM190" s="292"/>
      <c r="BN190" s="290"/>
      <c r="BO190" s="292"/>
      <c r="BP190" s="290"/>
      <c r="BQ190" s="292"/>
      <c r="BR190" s="290"/>
      <c r="BS190" s="292"/>
      <c r="BU190" s="292">
        <v>-1</v>
      </c>
      <c r="BV190" s="291">
        <v>-1</v>
      </c>
      <c r="BX190" s="291">
        <v>-1</v>
      </c>
      <c r="CH190" s="291">
        <v>-1</v>
      </c>
      <c r="CI190" s="117">
        <v>0</v>
      </c>
      <c r="CJ190" s="81">
        <v>-1</v>
      </c>
      <c r="CK190" s="81">
        <v>0</v>
      </c>
      <c r="CL190" s="81">
        <v>-1</v>
      </c>
      <c r="CM190" s="81">
        <v>0</v>
      </c>
      <c r="CN190" s="117">
        <v>0</v>
      </c>
      <c r="CR190" s="291"/>
      <c r="DB190" s="291"/>
    </row>
    <row r="191" spans="1:121" x14ac:dyDescent="0.25">
      <c r="B191" s="291">
        <v>-1</v>
      </c>
      <c r="E191" s="185">
        <f t="shared" si="2"/>
        <v>0</v>
      </c>
      <c r="F191" s="142">
        <v>2</v>
      </c>
      <c r="G191" s="142">
        <v>2</v>
      </c>
      <c r="H191" s="142">
        <v>2</v>
      </c>
      <c r="I191" s="142">
        <v>2</v>
      </c>
      <c r="J191" s="142">
        <v>2</v>
      </c>
      <c r="K191" s="142">
        <v>2</v>
      </c>
      <c r="L191" s="142">
        <v>3</v>
      </c>
      <c r="M191" s="142">
        <v>2</v>
      </c>
      <c r="N191" s="142">
        <v>2</v>
      </c>
      <c r="O191" s="142">
        <v>2</v>
      </c>
      <c r="P191" s="142">
        <v>0</v>
      </c>
      <c r="Q191" s="290">
        <v>-1E-4</v>
      </c>
      <c r="R191" s="290">
        <v>-1E-4</v>
      </c>
      <c r="S191" s="292">
        <v>-1E-4</v>
      </c>
      <c r="T191" s="290">
        <v>-1E-4</v>
      </c>
      <c r="U191" s="292">
        <v>-1E-4</v>
      </c>
      <c r="V191" s="290">
        <v>-1E-4</v>
      </c>
      <c r="W191" s="292">
        <v>-1E-4</v>
      </c>
      <c r="X191" s="290">
        <v>-1E-4</v>
      </c>
      <c r="Y191" s="292">
        <v>-1E-4</v>
      </c>
      <c r="Z191" s="291">
        <v>-1E-4</v>
      </c>
      <c r="AB191" s="142">
        <v>2</v>
      </c>
      <c r="AC191" s="142">
        <v>1</v>
      </c>
      <c r="AD191" s="142">
        <v>2</v>
      </c>
      <c r="AE191" s="142">
        <v>3</v>
      </c>
      <c r="AF191" s="142">
        <v>3</v>
      </c>
      <c r="AG191" s="142">
        <v>2</v>
      </c>
      <c r="AH191" s="142">
        <v>2</v>
      </c>
      <c r="AI191" s="142">
        <v>2</v>
      </c>
      <c r="AJ191" s="142">
        <v>3</v>
      </c>
      <c r="AK191" s="142">
        <v>2</v>
      </c>
      <c r="AL191" s="142">
        <v>0</v>
      </c>
      <c r="AM191" s="290">
        <v>-1E-4</v>
      </c>
      <c r="AN191" s="290">
        <v>-1E-4</v>
      </c>
      <c r="AO191" s="292">
        <v>-1E-4</v>
      </c>
      <c r="AP191" s="290">
        <v>-1E-4</v>
      </c>
      <c r="AQ191" s="292">
        <v>-1E-4</v>
      </c>
      <c r="AR191" s="290">
        <v>-1E-4</v>
      </c>
      <c r="AS191" s="292">
        <v>-1E-4</v>
      </c>
      <c r="AT191" s="290">
        <v>-1E-4</v>
      </c>
      <c r="AU191" s="292">
        <v>-1E-4</v>
      </c>
      <c r="AW191" s="293">
        <v>-1</v>
      </c>
      <c r="AX191" s="291">
        <v>-1</v>
      </c>
      <c r="BK191" s="290"/>
      <c r="BL191" s="290"/>
      <c r="BM191" s="292"/>
      <c r="BN191" s="290"/>
      <c r="BO191" s="292"/>
      <c r="BP191" s="290"/>
      <c r="BQ191" s="292"/>
      <c r="BR191" s="290"/>
      <c r="BS191" s="292"/>
      <c r="BU191" s="292">
        <v>-1</v>
      </c>
      <c r="BV191" s="291">
        <v>-1</v>
      </c>
      <c r="BX191" s="291">
        <v>-1</v>
      </c>
      <c r="CH191" s="291">
        <v>-1</v>
      </c>
      <c r="CI191" s="117">
        <v>0</v>
      </c>
      <c r="CJ191" s="81">
        <v>-1</v>
      </c>
      <c r="CK191" s="81">
        <v>0</v>
      </c>
      <c r="CL191" s="81">
        <v>-1</v>
      </c>
      <c r="CM191" s="81">
        <v>0</v>
      </c>
      <c r="CN191" s="117">
        <v>0</v>
      </c>
      <c r="CR191" s="291"/>
      <c r="DB191" s="291"/>
    </row>
    <row r="192" spans="1:121" x14ac:dyDescent="0.25">
      <c r="B192" s="291"/>
      <c r="Q192" s="290"/>
      <c r="R192" s="290"/>
      <c r="S192" s="292"/>
      <c r="T192" s="290"/>
      <c r="U192" s="292"/>
      <c r="V192" s="290"/>
      <c r="W192" s="292"/>
      <c r="X192" s="290"/>
      <c r="Y192" s="292"/>
      <c r="Z192" s="291"/>
      <c r="AM192" s="290"/>
      <c r="AN192" s="290"/>
      <c r="AO192" s="292"/>
      <c r="AP192" s="290"/>
      <c r="AQ192" s="292"/>
      <c r="AR192" s="290"/>
      <c r="AS192" s="292"/>
      <c r="AT192" s="290"/>
      <c r="AU192" s="292"/>
      <c r="AW192" s="293"/>
      <c r="AX192" s="291"/>
      <c r="BK192" s="290"/>
      <c r="BL192" s="290"/>
      <c r="BM192" s="292"/>
      <c r="BN192" s="290"/>
      <c r="BO192" s="292"/>
      <c r="BP192" s="290"/>
      <c r="BQ192" s="292"/>
      <c r="BR192" s="290"/>
      <c r="BS192" s="292"/>
      <c r="BU192" s="292"/>
      <c r="BV192" s="291"/>
      <c r="BX192" s="291"/>
      <c r="CH192" s="291"/>
      <c r="CR192" s="291"/>
      <c r="DB192" s="291"/>
    </row>
    <row r="193" spans="1:121" s="310" customFormat="1" x14ac:dyDescent="0.25">
      <c r="A193" s="297"/>
      <c r="B193" s="298">
        <v>0</v>
      </c>
      <c r="C193" s="299"/>
      <c r="D193" s="299"/>
      <c r="E193" s="300">
        <f t="shared" si="2"/>
        <v>0</v>
      </c>
      <c r="F193" s="301">
        <v>0</v>
      </c>
      <c r="G193" s="301">
        <v>0</v>
      </c>
      <c r="H193" s="301">
        <v>0</v>
      </c>
      <c r="I193" s="301">
        <v>0</v>
      </c>
      <c r="J193" s="301">
        <v>0</v>
      </c>
      <c r="K193" s="301">
        <v>0</v>
      </c>
      <c r="L193" s="301">
        <v>0</v>
      </c>
      <c r="M193" s="301">
        <v>0</v>
      </c>
      <c r="N193" s="301">
        <v>0</v>
      </c>
      <c r="O193" s="301">
        <v>0</v>
      </c>
      <c r="P193" s="301">
        <v>0</v>
      </c>
      <c r="Q193" s="302">
        <v>0</v>
      </c>
      <c r="R193" s="302">
        <v>0</v>
      </c>
      <c r="S193" s="303">
        <v>0</v>
      </c>
      <c r="T193" s="302">
        <v>0</v>
      </c>
      <c r="U193" s="303">
        <v>0</v>
      </c>
      <c r="V193" s="302">
        <v>0</v>
      </c>
      <c r="W193" s="303">
        <v>0</v>
      </c>
      <c r="X193" s="302">
        <v>0</v>
      </c>
      <c r="Y193" s="303">
        <v>0</v>
      </c>
      <c r="Z193" s="298">
        <v>0</v>
      </c>
      <c r="AA193" s="304"/>
      <c r="AB193" s="301">
        <v>0</v>
      </c>
      <c r="AC193" s="301">
        <v>0</v>
      </c>
      <c r="AD193" s="301">
        <v>0</v>
      </c>
      <c r="AE193" s="301">
        <v>0</v>
      </c>
      <c r="AF193" s="301">
        <v>0</v>
      </c>
      <c r="AG193" s="301">
        <v>0</v>
      </c>
      <c r="AH193" s="301">
        <v>0</v>
      </c>
      <c r="AI193" s="301">
        <v>0</v>
      </c>
      <c r="AJ193" s="301">
        <v>0</v>
      </c>
      <c r="AK193" s="301">
        <v>0</v>
      </c>
      <c r="AL193" s="301">
        <v>0</v>
      </c>
      <c r="AM193" s="302">
        <v>0</v>
      </c>
      <c r="AN193" s="302">
        <v>0</v>
      </c>
      <c r="AO193" s="303">
        <v>0</v>
      </c>
      <c r="AP193" s="302">
        <v>0</v>
      </c>
      <c r="AQ193" s="303">
        <v>0</v>
      </c>
      <c r="AR193" s="302">
        <v>0</v>
      </c>
      <c r="AS193" s="303">
        <v>0</v>
      </c>
      <c r="AT193" s="302">
        <v>0</v>
      </c>
      <c r="AU193" s="303">
        <v>0</v>
      </c>
      <c r="AV193" s="304"/>
      <c r="AW193" s="305">
        <v>0</v>
      </c>
      <c r="AX193" s="298">
        <v>0</v>
      </c>
      <c r="AY193" s="306"/>
      <c r="AZ193" s="301"/>
      <c r="BA193" s="301"/>
      <c r="BB193" s="301"/>
      <c r="BC193" s="301"/>
      <c r="BD193" s="301"/>
      <c r="BE193" s="301"/>
      <c r="BF193" s="301"/>
      <c r="BG193" s="301"/>
      <c r="BH193" s="301"/>
      <c r="BI193" s="301"/>
      <c r="BJ193" s="301"/>
      <c r="BK193" s="302"/>
      <c r="BL193" s="302"/>
      <c r="BM193" s="303"/>
      <c r="BN193" s="302"/>
      <c r="BO193" s="303"/>
      <c r="BP193" s="302"/>
      <c r="BQ193" s="303"/>
      <c r="BR193" s="302"/>
      <c r="BS193" s="303"/>
      <c r="BT193" s="306"/>
      <c r="BU193" s="303">
        <v>0</v>
      </c>
      <c r="BV193" s="298">
        <v>0</v>
      </c>
      <c r="BW193" s="306"/>
      <c r="BX193" s="298">
        <v>0</v>
      </c>
      <c r="BY193" s="307"/>
      <c r="BZ193" s="308"/>
      <c r="CA193" s="308"/>
      <c r="CB193" s="308"/>
      <c r="CC193" s="308"/>
      <c r="CD193" s="309"/>
      <c r="CG193" s="307"/>
      <c r="CH193" s="298">
        <v>0</v>
      </c>
      <c r="CI193" s="309">
        <v>0</v>
      </c>
      <c r="CJ193" s="308">
        <v>0</v>
      </c>
      <c r="CK193" s="308">
        <v>0</v>
      </c>
      <c r="CL193" s="308">
        <v>0</v>
      </c>
      <c r="CM193" s="308">
        <v>0</v>
      </c>
      <c r="CN193" s="309">
        <v>0</v>
      </c>
      <c r="CQ193" s="307"/>
      <c r="CR193" s="298"/>
      <c r="CS193" s="309"/>
      <c r="CT193" s="308"/>
      <c r="CU193" s="308"/>
      <c r="CV193" s="308"/>
      <c r="CW193" s="308"/>
      <c r="CX193" s="309"/>
      <c r="DA193" s="307"/>
      <c r="DB193" s="298"/>
      <c r="DC193" s="306"/>
      <c r="DI193" s="311"/>
      <c r="DL193" s="307"/>
      <c r="DM193" s="312"/>
      <c r="DN193" s="312"/>
      <c r="DO193" s="307"/>
      <c r="DP193" s="313"/>
      <c r="DQ193" s="311"/>
    </row>
    <row r="194" spans="1:121" x14ac:dyDescent="0.25">
      <c r="A194" s="113" t="s">
        <v>173</v>
      </c>
      <c r="B194" s="291">
        <v>1</v>
      </c>
      <c r="C194" s="114" t="s">
        <v>244</v>
      </c>
      <c r="D194" s="114" t="s">
        <v>245</v>
      </c>
      <c r="E194" s="185">
        <f t="shared" si="2"/>
        <v>8</v>
      </c>
      <c r="F194" s="142">
        <v>4</v>
      </c>
      <c r="G194" s="142">
        <v>3</v>
      </c>
      <c r="H194" s="142">
        <v>4</v>
      </c>
      <c r="I194" s="142">
        <v>4</v>
      </c>
      <c r="J194" s="142">
        <v>4</v>
      </c>
      <c r="K194" s="142">
        <v>3</v>
      </c>
      <c r="L194" s="142">
        <v>3</v>
      </c>
      <c r="M194" s="142">
        <v>3</v>
      </c>
      <c r="N194" s="142">
        <v>2</v>
      </c>
      <c r="O194" s="142">
        <v>3</v>
      </c>
      <c r="P194" s="142">
        <v>0</v>
      </c>
      <c r="Q194" s="290">
        <v>9.6999999999999993</v>
      </c>
      <c r="R194" s="290">
        <v>9.6999999999999993</v>
      </c>
      <c r="S194" s="292">
        <v>9.6999999999999993</v>
      </c>
      <c r="T194" s="290">
        <v>-1E-4</v>
      </c>
      <c r="U194" s="292">
        <v>13.1</v>
      </c>
      <c r="V194" s="290">
        <v>-1E-4</v>
      </c>
      <c r="W194" s="292">
        <v>9.25</v>
      </c>
      <c r="X194" s="290">
        <v>-1E-4</v>
      </c>
      <c r="Y194" s="292">
        <v>32.049999999999997</v>
      </c>
      <c r="Z194" s="291">
        <v>1</v>
      </c>
      <c r="AB194" s="142">
        <v>3</v>
      </c>
      <c r="AC194" s="142">
        <v>3</v>
      </c>
      <c r="AD194" s="142">
        <v>4</v>
      </c>
      <c r="AE194" s="142">
        <v>4</v>
      </c>
      <c r="AF194" s="142">
        <v>4</v>
      </c>
      <c r="AG194" s="142">
        <v>3</v>
      </c>
      <c r="AH194" s="142">
        <v>3</v>
      </c>
      <c r="AI194" s="142">
        <v>3</v>
      </c>
      <c r="AJ194" s="142">
        <v>3</v>
      </c>
      <c r="AK194" s="142">
        <v>4</v>
      </c>
      <c r="AL194" s="142">
        <v>0</v>
      </c>
      <c r="AM194" s="290">
        <v>9.5</v>
      </c>
      <c r="AN194" s="290">
        <v>9.5</v>
      </c>
      <c r="AO194" s="292">
        <v>9.5</v>
      </c>
      <c r="AP194" s="290">
        <v>-1E-4</v>
      </c>
      <c r="AQ194" s="292">
        <v>12.5</v>
      </c>
      <c r="AR194" s="290">
        <v>-1E-4</v>
      </c>
      <c r="AS194" s="292">
        <v>9.17</v>
      </c>
      <c r="AT194" s="290">
        <v>-1E-4</v>
      </c>
      <c r="AU194" s="292">
        <v>31.17</v>
      </c>
      <c r="AW194" s="293">
        <v>63.22</v>
      </c>
      <c r="AX194" s="291">
        <v>1</v>
      </c>
      <c r="BK194" s="290"/>
      <c r="BL194" s="290"/>
      <c r="BM194" s="292"/>
      <c r="BN194" s="290"/>
      <c r="BO194" s="292"/>
      <c r="BP194" s="290"/>
      <c r="BQ194" s="292"/>
      <c r="BR194" s="290"/>
      <c r="BS194" s="292"/>
      <c r="BU194" s="292">
        <v>63.22</v>
      </c>
      <c r="BV194" s="291">
        <v>1</v>
      </c>
      <c r="BX194" s="291">
        <v>-1</v>
      </c>
      <c r="CH194" s="291">
        <v>-1</v>
      </c>
      <c r="CI194" s="117">
        <v>0</v>
      </c>
      <c r="CJ194" s="81">
        <v>-1</v>
      </c>
      <c r="CK194" s="81">
        <v>0</v>
      </c>
      <c r="CL194" s="81">
        <v>-1</v>
      </c>
      <c r="CM194" s="81">
        <v>0</v>
      </c>
      <c r="CN194" s="117">
        <v>0</v>
      </c>
      <c r="CR194" s="291"/>
      <c r="DB194" s="291"/>
      <c r="DH194" s="79" t="s">
        <v>245</v>
      </c>
      <c r="DJ194" s="79" t="s">
        <v>399</v>
      </c>
      <c r="DK194" s="79" t="s">
        <v>447</v>
      </c>
      <c r="DL194" s="83" t="s">
        <v>504</v>
      </c>
      <c r="DM194" s="84" t="s">
        <v>511</v>
      </c>
      <c r="DN194" s="84" t="s">
        <v>503</v>
      </c>
      <c r="DO194" s="83" t="s">
        <v>503</v>
      </c>
    </row>
    <row r="195" spans="1:121" x14ac:dyDescent="0.25">
      <c r="B195" s="291">
        <v>-1</v>
      </c>
      <c r="E195" s="185">
        <f t="shared" si="2"/>
        <v>0</v>
      </c>
      <c r="F195" s="142">
        <v>4</v>
      </c>
      <c r="G195" s="142">
        <v>4</v>
      </c>
      <c r="H195" s="142">
        <v>4</v>
      </c>
      <c r="I195" s="142">
        <v>4</v>
      </c>
      <c r="J195" s="142">
        <v>3</v>
      </c>
      <c r="K195" s="142">
        <v>4</v>
      </c>
      <c r="L195" s="142">
        <v>3</v>
      </c>
      <c r="M195" s="142">
        <v>2</v>
      </c>
      <c r="N195" s="142">
        <v>3</v>
      </c>
      <c r="O195" s="142">
        <v>4</v>
      </c>
      <c r="P195" s="142">
        <v>0</v>
      </c>
      <c r="Q195" s="290">
        <v>-1E-4</v>
      </c>
      <c r="R195" s="290">
        <v>-1E-4</v>
      </c>
      <c r="S195" s="292">
        <v>-1E-4</v>
      </c>
      <c r="T195" s="290">
        <v>-1E-4</v>
      </c>
      <c r="U195" s="292">
        <v>-1E-4</v>
      </c>
      <c r="V195" s="290">
        <v>-1E-4</v>
      </c>
      <c r="W195" s="292">
        <v>-1E-4</v>
      </c>
      <c r="X195" s="290">
        <v>-1E-4</v>
      </c>
      <c r="Y195" s="292">
        <v>-1E-4</v>
      </c>
      <c r="Z195" s="291">
        <v>-1E-4</v>
      </c>
      <c r="AB195" s="142">
        <v>3</v>
      </c>
      <c r="AC195" s="142">
        <v>4</v>
      </c>
      <c r="AD195" s="142">
        <v>4</v>
      </c>
      <c r="AE195" s="142">
        <v>4</v>
      </c>
      <c r="AF195" s="142">
        <v>4</v>
      </c>
      <c r="AG195" s="142">
        <v>4</v>
      </c>
      <c r="AH195" s="142">
        <v>4</v>
      </c>
      <c r="AI195" s="142">
        <v>4</v>
      </c>
      <c r="AJ195" s="142">
        <v>4</v>
      </c>
      <c r="AK195" s="142">
        <v>4</v>
      </c>
      <c r="AL195" s="142">
        <v>1</v>
      </c>
      <c r="AM195" s="290">
        <v>-1E-4</v>
      </c>
      <c r="AN195" s="290">
        <v>-1E-4</v>
      </c>
      <c r="AO195" s="292">
        <v>-1E-4</v>
      </c>
      <c r="AP195" s="290">
        <v>-1E-4</v>
      </c>
      <c r="AQ195" s="292">
        <v>-1E-4</v>
      </c>
      <c r="AR195" s="290">
        <v>-1E-4</v>
      </c>
      <c r="AS195" s="292">
        <v>-1E-4</v>
      </c>
      <c r="AT195" s="290">
        <v>-1E-4</v>
      </c>
      <c r="AU195" s="292">
        <v>-1E-4</v>
      </c>
      <c r="AW195" s="293">
        <v>-1</v>
      </c>
      <c r="AX195" s="291">
        <v>-1</v>
      </c>
      <c r="BK195" s="290"/>
      <c r="BL195" s="290"/>
      <c r="BM195" s="292"/>
      <c r="BN195" s="290"/>
      <c r="BO195" s="292"/>
      <c r="BP195" s="290"/>
      <c r="BQ195" s="292"/>
      <c r="BR195" s="290"/>
      <c r="BS195" s="292"/>
      <c r="BU195" s="292">
        <v>-1</v>
      </c>
      <c r="BV195" s="291">
        <v>-1</v>
      </c>
      <c r="BX195" s="291">
        <v>-1</v>
      </c>
      <c r="CH195" s="291">
        <v>-1</v>
      </c>
      <c r="CI195" s="117">
        <v>0</v>
      </c>
      <c r="CJ195" s="81">
        <v>-1</v>
      </c>
      <c r="CK195" s="81">
        <v>0</v>
      </c>
      <c r="CL195" s="81">
        <v>-1</v>
      </c>
      <c r="CM195" s="81">
        <v>0</v>
      </c>
      <c r="CN195" s="117">
        <v>0</v>
      </c>
      <c r="CR195" s="291"/>
      <c r="DB195" s="291"/>
    </row>
    <row r="196" spans="1:121" x14ac:dyDescent="0.25">
      <c r="B196" s="291">
        <v>-1</v>
      </c>
      <c r="E196" s="185">
        <f t="shared" si="2"/>
        <v>0</v>
      </c>
      <c r="F196" s="142">
        <v>4</v>
      </c>
      <c r="G196" s="142">
        <v>4</v>
      </c>
      <c r="H196" s="142">
        <v>4</v>
      </c>
      <c r="I196" s="142">
        <v>4</v>
      </c>
      <c r="J196" s="142">
        <v>4</v>
      </c>
      <c r="K196" s="142">
        <v>4</v>
      </c>
      <c r="L196" s="142">
        <v>3</v>
      </c>
      <c r="M196" s="142">
        <v>3</v>
      </c>
      <c r="N196" s="142">
        <v>3</v>
      </c>
      <c r="O196" s="142">
        <v>3</v>
      </c>
      <c r="P196" s="142">
        <v>0</v>
      </c>
      <c r="Q196" s="290">
        <v>-1E-4</v>
      </c>
      <c r="R196" s="290">
        <v>-1E-4</v>
      </c>
      <c r="S196" s="292">
        <v>-1E-4</v>
      </c>
      <c r="T196" s="290">
        <v>-1E-4</v>
      </c>
      <c r="U196" s="292">
        <v>-1E-4</v>
      </c>
      <c r="V196" s="290">
        <v>-1E-4</v>
      </c>
      <c r="W196" s="292">
        <v>-1E-4</v>
      </c>
      <c r="X196" s="290">
        <v>-1E-4</v>
      </c>
      <c r="Y196" s="292">
        <v>-1E-4</v>
      </c>
      <c r="Z196" s="291">
        <v>-1E-4</v>
      </c>
      <c r="AB196" s="142">
        <v>3</v>
      </c>
      <c r="AC196" s="142">
        <v>3</v>
      </c>
      <c r="AD196" s="142">
        <v>4</v>
      </c>
      <c r="AE196" s="142">
        <v>4</v>
      </c>
      <c r="AF196" s="142">
        <v>4</v>
      </c>
      <c r="AG196" s="142">
        <v>4</v>
      </c>
      <c r="AH196" s="142">
        <v>4</v>
      </c>
      <c r="AI196" s="142">
        <v>3</v>
      </c>
      <c r="AJ196" s="142">
        <v>3</v>
      </c>
      <c r="AK196" s="142">
        <v>3</v>
      </c>
      <c r="AL196" s="142">
        <v>0</v>
      </c>
      <c r="AM196" s="290">
        <v>-1E-4</v>
      </c>
      <c r="AN196" s="290">
        <v>-1E-4</v>
      </c>
      <c r="AO196" s="292">
        <v>-1E-4</v>
      </c>
      <c r="AP196" s="290">
        <v>-1E-4</v>
      </c>
      <c r="AQ196" s="292">
        <v>-1E-4</v>
      </c>
      <c r="AR196" s="290">
        <v>-1E-4</v>
      </c>
      <c r="AS196" s="292">
        <v>-1E-4</v>
      </c>
      <c r="AT196" s="290">
        <v>-1E-4</v>
      </c>
      <c r="AU196" s="292">
        <v>-1E-4</v>
      </c>
      <c r="AW196" s="293">
        <v>-1</v>
      </c>
      <c r="AX196" s="291">
        <v>-1</v>
      </c>
      <c r="BK196" s="290"/>
      <c r="BL196" s="290"/>
      <c r="BM196" s="292"/>
      <c r="BN196" s="290"/>
      <c r="BO196" s="292"/>
      <c r="BP196" s="290"/>
      <c r="BQ196" s="292"/>
      <c r="BR196" s="290"/>
      <c r="BS196" s="292"/>
      <c r="BU196" s="292">
        <v>-1</v>
      </c>
      <c r="BV196" s="291">
        <v>-1</v>
      </c>
      <c r="BX196" s="291">
        <v>-1</v>
      </c>
      <c r="CH196" s="291">
        <v>-1</v>
      </c>
      <c r="CI196" s="117">
        <v>0</v>
      </c>
      <c r="CJ196" s="81">
        <v>-1</v>
      </c>
      <c r="CK196" s="81">
        <v>0</v>
      </c>
      <c r="CL196" s="81">
        <v>-1</v>
      </c>
      <c r="CM196" s="81">
        <v>0</v>
      </c>
      <c r="CN196" s="117">
        <v>0</v>
      </c>
      <c r="CR196" s="291"/>
      <c r="DB196" s="291"/>
    </row>
    <row r="197" spans="1:121" x14ac:dyDescent="0.25">
      <c r="B197" s="291">
        <v>-1</v>
      </c>
      <c r="E197" s="185">
        <f t="shared" si="2"/>
        <v>0</v>
      </c>
      <c r="F197" s="142">
        <v>3</v>
      </c>
      <c r="G197" s="142">
        <v>3</v>
      </c>
      <c r="H197" s="142">
        <v>3</v>
      </c>
      <c r="I197" s="142">
        <v>4</v>
      </c>
      <c r="J197" s="142">
        <v>4</v>
      </c>
      <c r="K197" s="142">
        <v>3</v>
      </c>
      <c r="L197" s="142">
        <v>3</v>
      </c>
      <c r="M197" s="142">
        <v>4</v>
      </c>
      <c r="N197" s="142">
        <v>4</v>
      </c>
      <c r="O197" s="142">
        <v>3</v>
      </c>
      <c r="P197" s="142">
        <v>0</v>
      </c>
      <c r="Q197" s="290">
        <v>-1E-4</v>
      </c>
      <c r="R197" s="290">
        <v>-1E-4</v>
      </c>
      <c r="S197" s="292">
        <v>-1E-4</v>
      </c>
      <c r="T197" s="290">
        <v>-1E-4</v>
      </c>
      <c r="U197" s="292">
        <v>-1E-4</v>
      </c>
      <c r="V197" s="290">
        <v>-1E-4</v>
      </c>
      <c r="W197" s="292">
        <v>-1E-4</v>
      </c>
      <c r="X197" s="290">
        <v>-1E-4</v>
      </c>
      <c r="Y197" s="292">
        <v>-1E-4</v>
      </c>
      <c r="Z197" s="291">
        <v>-1E-4</v>
      </c>
      <c r="AB197" s="142">
        <v>3</v>
      </c>
      <c r="AC197" s="142">
        <v>2</v>
      </c>
      <c r="AD197" s="142">
        <v>3</v>
      </c>
      <c r="AE197" s="142">
        <v>4</v>
      </c>
      <c r="AF197" s="142">
        <v>5</v>
      </c>
      <c r="AG197" s="142">
        <v>5</v>
      </c>
      <c r="AH197" s="142">
        <v>5</v>
      </c>
      <c r="AI197" s="142">
        <v>4</v>
      </c>
      <c r="AJ197" s="142">
        <v>5</v>
      </c>
      <c r="AK197" s="142">
        <v>5</v>
      </c>
      <c r="AL197" s="142">
        <v>2</v>
      </c>
      <c r="AM197" s="290">
        <v>-1E-4</v>
      </c>
      <c r="AN197" s="290">
        <v>-1E-4</v>
      </c>
      <c r="AO197" s="292">
        <v>-1E-4</v>
      </c>
      <c r="AP197" s="290">
        <v>-1E-4</v>
      </c>
      <c r="AQ197" s="292">
        <v>-1E-4</v>
      </c>
      <c r="AR197" s="290">
        <v>-1E-4</v>
      </c>
      <c r="AS197" s="292">
        <v>-1E-4</v>
      </c>
      <c r="AT197" s="290">
        <v>-1E-4</v>
      </c>
      <c r="AU197" s="292">
        <v>-1E-4</v>
      </c>
      <c r="AW197" s="293">
        <v>-1</v>
      </c>
      <c r="AX197" s="291">
        <v>-1</v>
      </c>
      <c r="BK197" s="290"/>
      <c r="BL197" s="290"/>
      <c r="BM197" s="292"/>
      <c r="BN197" s="290"/>
      <c r="BO197" s="292"/>
      <c r="BP197" s="290"/>
      <c r="BQ197" s="292"/>
      <c r="BR197" s="290"/>
      <c r="BS197" s="292"/>
      <c r="BU197" s="292">
        <v>-1</v>
      </c>
      <c r="BV197" s="291">
        <v>-1</v>
      </c>
      <c r="BX197" s="291">
        <v>-1</v>
      </c>
      <c r="CH197" s="291">
        <v>-1</v>
      </c>
      <c r="CI197" s="117">
        <v>0</v>
      </c>
      <c r="CJ197" s="81">
        <v>-1</v>
      </c>
      <c r="CK197" s="81">
        <v>0</v>
      </c>
      <c r="CL197" s="81">
        <v>-1</v>
      </c>
      <c r="CM197" s="81">
        <v>0</v>
      </c>
      <c r="CN197" s="117">
        <v>0</v>
      </c>
      <c r="CR197" s="291"/>
      <c r="DB197" s="291"/>
    </row>
    <row r="198" spans="1:121" x14ac:dyDescent="0.25">
      <c r="B198" s="291"/>
      <c r="Q198" s="290"/>
      <c r="R198" s="290"/>
      <c r="S198" s="292"/>
      <c r="T198" s="290"/>
      <c r="U198" s="292"/>
      <c r="V198" s="290"/>
      <c r="W198" s="292"/>
      <c r="X198" s="290"/>
      <c r="Y198" s="292"/>
      <c r="Z198" s="291"/>
      <c r="AM198" s="290"/>
      <c r="AN198" s="290"/>
      <c r="AO198" s="292"/>
      <c r="AP198" s="290"/>
      <c r="AQ198" s="292"/>
      <c r="AR198" s="290"/>
      <c r="AS198" s="292"/>
      <c r="AT198" s="290"/>
      <c r="AU198" s="292"/>
      <c r="AW198" s="293"/>
      <c r="AX198" s="291"/>
      <c r="BK198" s="290"/>
      <c r="BL198" s="290"/>
      <c r="BM198" s="292"/>
      <c r="BN198" s="290"/>
      <c r="BO198" s="292"/>
      <c r="BP198" s="290"/>
      <c r="BQ198" s="292"/>
      <c r="BR198" s="290"/>
      <c r="BS198" s="292"/>
      <c r="BU198" s="292"/>
      <c r="BV198" s="291"/>
      <c r="BX198" s="291"/>
      <c r="CH198" s="291"/>
      <c r="CR198" s="291"/>
      <c r="DB198" s="291"/>
    </row>
    <row r="199" spans="1:121" s="310" customFormat="1" x14ac:dyDescent="0.25">
      <c r="A199" s="297"/>
      <c r="B199" s="298">
        <v>0</v>
      </c>
      <c r="C199" s="299"/>
      <c r="D199" s="299"/>
      <c r="E199" s="300">
        <f t="shared" si="2"/>
        <v>0</v>
      </c>
      <c r="F199" s="301">
        <v>0</v>
      </c>
      <c r="G199" s="301">
        <v>0</v>
      </c>
      <c r="H199" s="301">
        <v>0</v>
      </c>
      <c r="I199" s="301">
        <v>0</v>
      </c>
      <c r="J199" s="301">
        <v>0</v>
      </c>
      <c r="K199" s="301">
        <v>0</v>
      </c>
      <c r="L199" s="301">
        <v>0</v>
      </c>
      <c r="M199" s="301">
        <v>0</v>
      </c>
      <c r="N199" s="301">
        <v>0</v>
      </c>
      <c r="O199" s="301">
        <v>0</v>
      </c>
      <c r="P199" s="301">
        <v>0</v>
      </c>
      <c r="Q199" s="302">
        <v>0</v>
      </c>
      <c r="R199" s="302">
        <v>0</v>
      </c>
      <c r="S199" s="303">
        <v>0</v>
      </c>
      <c r="T199" s="302">
        <v>0</v>
      </c>
      <c r="U199" s="303">
        <v>0</v>
      </c>
      <c r="V199" s="302">
        <v>0</v>
      </c>
      <c r="W199" s="303">
        <v>0</v>
      </c>
      <c r="X199" s="302">
        <v>0</v>
      </c>
      <c r="Y199" s="303">
        <v>0</v>
      </c>
      <c r="Z199" s="298">
        <v>0</v>
      </c>
      <c r="AA199" s="304"/>
      <c r="AB199" s="301">
        <v>0</v>
      </c>
      <c r="AC199" s="301">
        <v>0</v>
      </c>
      <c r="AD199" s="301">
        <v>0</v>
      </c>
      <c r="AE199" s="301">
        <v>0</v>
      </c>
      <c r="AF199" s="301">
        <v>0</v>
      </c>
      <c r="AG199" s="301">
        <v>0</v>
      </c>
      <c r="AH199" s="301">
        <v>0</v>
      </c>
      <c r="AI199" s="301">
        <v>0</v>
      </c>
      <c r="AJ199" s="301">
        <v>0</v>
      </c>
      <c r="AK199" s="301">
        <v>0</v>
      </c>
      <c r="AL199" s="301">
        <v>0</v>
      </c>
      <c r="AM199" s="302">
        <v>0</v>
      </c>
      <c r="AN199" s="302">
        <v>0</v>
      </c>
      <c r="AO199" s="303">
        <v>0</v>
      </c>
      <c r="AP199" s="302">
        <v>0</v>
      </c>
      <c r="AQ199" s="303">
        <v>0</v>
      </c>
      <c r="AR199" s="302">
        <v>0</v>
      </c>
      <c r="AS199" s="303">
        <v>0</v>
      </c>
      <c r="AT199" s="302">
        <v>0</v>
      </c>
      <c r="AU199" s="303">
        <v>0</v>
      </c>
      <c r="AV199" s="304"/>
      <c r="AW199" s="305">
        <v>0</v>
      </c>
      <c r="AX199" s="298">
        <v>0</v>
      </c>
      <c r="AY199" s="306"/>
      <c r="AZ199" s="301"/>
      <c r="BA199" s="301"/>
      <c r="BB199" s="301"/>
      <c r="BC199" s="301"/>
      <c r="BD199" s="301"/>
      <c r="BE199" s="301"/>
      <c r="BF199" s="301"/>
      <c r="BG199" s="301"/>
      <c r="BH199" s="301"/>
      <c r="BI199" s="301"/>
      <c r="BJ199" s="301"/>
      <c r="BK199" s="302"/>
      <c r="BL199" s="302"/>
      <c r="BM199" s="303"/>
      <c r="BN199" s="302"/>
      <c r="BO199" s="303"/>
      <c r="BP199" s="302"/>
      <c r="BQ199" s="303"/>
      <c r="BR199" s="302"/>
      <c r="BS199" s="303"/>
      <c r="BT199" s="306"/>
      <c r="BU199" s="303">
        <v>0</v>
      </c>
      <c r="BV199" s="298">
        <v>0</v>
      </c>
      <c r="BW199" s="306"/>
      <c r="BX199" s="298">
        <v>0</v>
      </c>
      <c r="BY199" s="307"/>
      <c r="BZ199" s="308"/>
      <c r="CA199" s="308"/>
      <c r="CB199" s="308"/>
      <c r="CC199" s="308"/>
      <c r="CD199" s="309"/>
      <c r="CG199" s="307"/>
      <c r="CH199" s="298">
        <v>0</v>
      </c>
      <c r="CI199" s="309">
        <v>0</v>
      </c>
      <c r="CJ199" s="308">
        <v>0</v>
      </c>
      <c r="CK199" s="308">
        <v>0</v>
      </c>
      <c r="CL199" s="308">
        <v>0</v>
      </c>
      <c r="CM199" s="308">
        <v>0</v>
      </c>
      <c r="CN199" s="309">
        <v>0</v>
      </c>
      <c r="CQ199" s="307"/>
      <c r="CR199" s="298"/>
      <c r="CS199" s="309"/>
      <c r="CT199" s="308"/>
      <c r="CU199" s="308"/>
      <c r="CV199" s="308"/>
      <c r="CW199" s="308"/>
      <c r="CX199" s="309"/>
      <c r="DA199" s="307"/>
      <c r="DB199" s="298"/>
      <c r="DC199" s="306"/>
      <c r="DI199" s="311"/>
      <c r="DL199" s="307"/>
      <c r="DM199" s="312"/>
      <c r="DN199" s="312"/>
      <c r="DO199" s="307"/>
      <c r="DP199" s="313"/>
      <c r="DQ199" s="311"/>
    </row>
    <row r="200" spans="1:121" x14ac:dyDescent="0.25">
      <c r="A200" s="113" t="s">
        <v>174</v>
      </c>
      <c r="B200" s="291">
        <v>1</v>
      </c>
      <c r="C200" s="114" t="s">
        <v>246</v>
      </c>
      <c r="D200" s="114" t="s">
        <v>203</v>
      </c>
      <c r="E200" s="185">
        <f t="shared" si="2"/>
        <v>8</v>
      </c>
      <c r="F200" s="142">
        <v>3</v>
      </c>
      <c r="G200" s="142">
        <v>3</v>
      </c>
      <c r="H200" s="142">
        <v>2</v>
      </c>
      <c r="I200" s="142">
        <v>2</v>
      </c>
      <c r="J200" s="142">
        <v>2</v>
      </c>
      <c r="K200" s="142">
        <v>2</v>
      </c>
      <c r="L200" s="142">
        <v>3</v>
      </c>
      <c r="M200" s="142">
        <v>3</v>
      </c>
      <c r="N200" s="142">
        <v>2</v>
      </c>
      <c r="O200" s="142">
        <v>3</v>
      </c>
      <c r="P200" s="142">
        <v>0</v>
      </c>
      <c r="Q200" s="290">
        <v>9.6999999999999993</v>
      </c>
      <c r="R200" s="290">
        <v>9.6999999999999993</v>
      </c>
      <c r="S200" s="292">
        <v>9.6999999999999993</v>
      </c>
      <c r="T200" s="290">
        <v>-1E-4</v>
      </c>
      <c r="U200" s="292">
        <v>14.2</v>
      </c>
      <c r="V200" s="290">
        <v>-1E-4</v>
      </c>
      <c r="W200" s="292">
        <v>9.92</v>
      </c>
      <c r="X200" s="290">
        <v>2</v>
      </c>
      <c r="Y200" s="292">
        <v>31.82</v>
      </c>
      <c r="Z200" s="291">
        <v>2</v>
      </c>
      <c r="AB200" s="142">
        <v>3</v>
      </c>
      <c r="AC200" s="142">
        <v>3</v>
      </c>
      <c r="AD200" s="142">
        <v>2</v>
      </c>
      <c r="AE200" s="142">
        <v>2</v>
      </c>
      <c r="AF200" s="142">
        <v>2</v>
      </c>
      <c r="AG200" s="142">
        <v>2</v>
      </c>
      <c r="AH200" s="142">
        <v>3</v>
      </c>
      <c r="AI200" s="142">
        <v>2</v>
      </c>
      <c r="AJ200" s="142">
        <v>2</v>
      </c>
      <c r="AK200" s="142">
        <v>3</v>
      </c>
      <c r="AL200" s="142">
        <v>1</v>
      </c>
      <c r="AM200" s="290">
        <v>9.8000000000000007</v>
      </c>
      <c r="AN200" s="290">
        <v>9.8000000000000007</v>
      </c>
      <c r="AO200" s="292">
        <v>9.8000000000000007</v>
      </c>
      <c r="AP200" s="290">
        <v>-1E-4</v>
      </c>
      <c r="AQ200" s="292">
        <v>14.5</v>
      </c>
      <c r="AR200" s="290">
        <v>-1E-4</v>
      </c>
      <c r="AS200" s="292">
        <v>9.66</v>
      </c>
      <c r="AT200" s="290">
        <v>2</v>
      </c>
      <c r="AU200" s="292">
        <v>31.96</v>
      </c>
      <c r="AW200" s="293">
        <v>63.78</v>
      </c>
      <c r="AX200" s="291">
        <v>1</v>
      </c>
      <c r="BK200" s="290"/>
      <c r="BL200" s="290"/>
      <c r="BM200" s="292"/>
      <c r="BN200" s="290"/>
      <c r="BO200" s="292"/>
      <c r="BP200" s="290"/>
      <c r="BQ200" s="292"/>
      <c r="BR200" s="290"/>
      <c r="BS200" s="292"/>
      <c r="BU200" s="292">
        <v>63.78</v>
      </c>
      <c r="BV200" s="291">
        <v>1</v>
      </c>
      <c r="BX200" s="291">
        <v>-1</v>
      </c>
      <c r="CH200" s="291">
        <v>-1</v>
      </c>
      <c r="CI200" s="117">
        <v>0</v>
      </c>
      <c r="CJ200" s="81">
        <v>-1</v>
      </c>
      <c r="CK200" s="81">
        <v>0</v>
      </c>
      <c r="CL200" s="81">
        <v>-1</v>
      </c>
      <c r="CM200" s="81">
        <v>0</v>
      </c>
      <c r="CN200" s="117">
        <v>0</v>
      </c>
      <c r="CR200" s="291"/>
      <c r="DB200" s="291"/>
      <c r="DH200" s="79" t="s">
        <v>203</v>
      </c>
      <c r="DJ200" s="79" t="s">
        <v>400</v>
      </c>
      <c r="DK200" s="79" t="s">
        <v>448</v>
      </c>
      <c r="DL200" s="83" t="s">
        <v>504</v>
      </c>
      <c r="DM200" s="84" t="s">
        <v>511</v>
      </c>
      <c r="DN200" s="84" t="s">
        <v>504</v>
      </c>
      <c r="DO200" s="83" t="s">
        <v>503</v>
      </c>
    </row>
    <row r="201" spans="1:121" x14ac:dyDescent="0.25">
      <c r="B201" s="291">
        <v>-1</v>
      </c>
      <c r="E201" s="185">
        <f t="shared" si="2"/>
        <v>0</v>
      </c>
      <c r="F201" s="142">
        <v>4</v>
      </c>
      <c r="G201" s="142">
        <v>3</v>
      </c>
      <c r="H201" s="142">
        <v>3</v>
      </c>
      <c r="I201" s="142">
        <v>2</v>
      </c>
      <c r="J201" s="142">
        <v>3</v>
      </c>
      <c r="K201" s="142">
        <v>3</v>
      </c>
      <c r="L201" s="142">
        <v>4</v>
      </c>
      <c r="M201" s="142">
        <v>3</v>
      </c>
      <c r="N201" s="142">
        <v>3</v>
      </c>
      <c r="O201" s="142">
        <v>3</v>
      </c>
      <c r="P201" s="142">
        <v>0</v>
      </c>
      <c r="Q201" s="290">
        <v>-1E-4</v>
      </c>
      <c r="R201" s="290">
        <v>-1E-4</v>
      </c>
      <c r="S201" s="292">
        <v>-1E-4</v>
      </c>
      <c r="T201" s="290">
        <v>-1E-4</v>
      </c>
      <c r="U201" s="292">
        <v>-1E-4</v>
      </c>
      <c r="V201" s="290">
        <v>-1E-4</v>
      </c>
      <c r="W201" s="292">
        <v>-1E-4</v>
      </c>
      <c r="X201" s="290">
        <v>-1E-4</v>
      </c>
      <c r="Y201" s="292">
        <v>-1E-4</v>
      </c>
      <c r="Z201" s="291">
        <v>-1E-4</v>
      </c>
      <c r="AB201" s="142">
        <v>4</v>
      </c>
      <c r="AC201" s="142">
        <v>2</v>
      </c>
      <c r="AD201" s="142">
        <v>3</v>
      </c>
      <c r="AE201" s="142">
        <v>3</v>
      </c>
      <c r="AF201" s="142">
        <v>3</v>
      </c>
      <c r="AG201" s="142">
        <v>3</v>
      </c>
      <c r="AH201" s="142">
        <v>2</v>
      </c>
      <c r="AI201" s="142">
        <v>2</v>
      </c>
      <c r="AJ201" s="142">
        <v>3</v>
      </c>
      <c r="AK201" s="142">
        <v>4</v>
      </c>
      <c r="AL201" s="142">
        <v>1</v>
      </c>
      <c r="AM201" s="290">
        <v>-1E-4</v>
      </c>
      <c r="AN201" s="290">
        <v>-1E-4</v>
      </c>
      <c r="AO201" s="292">
        <v>-1E-4</v>
      </c>
      <c r="AP201" s="290">
        <v>-1E-4</v>
      </c>
      <c r="AQ201" s="292">
        <v>-1E-4</v>
      </c>
      <c r="AR201" s="290">
        <v>-1E-4</v>
      </c>
      <c r="AS201" s="292">
        <v>-1E-4</v>
      </c>
      <c r="AT201" s="290">
        <v>-1E-4</v>
      </c>
      <c r="AU201" s="292">
        <v>-1E-4</v>
      </c>
      <c r="AW201" s="293">
        <v>-1</v>
      </c>
      <c r="AX201" s="291">
        <v>-1</v>
      </c>
      <c r="BK201" s="290"/>
      <c r="BL201" s="290"/>
      <c r="BM201" s="292"/>
      <c r="BN201" s="290"/>
      <c r="BO201" s="292"/>
      <c r="BP201" s="290"/>
      <c r="BQ201" s="292"/>
      <c r="BR201" s="290"/>
      <c r="BS201" s="292"/>
      <c r="BU201" s="292">
        <v>-1</v>
      </c>
      <c r="BV201" s="291">
        <v>-1</v>
      </c>
      <c r="BX201" s="291">
        <v>-1</v>
      </c>
      <c r="CH201" s="291">
        <v>-1</v>
      </c>
      <c r="CI201" s="117">
        <v>0</v>
      </c>
      <c r="CJ201" s="81">
        <v>-1</v>
      </c>
      <c r="CK201" s="81">
        <v>0</v>
      </c>
      <c r="CL201" s="81">
        <v>-1</v>
      </c>
      <c r="CM201" s="81">
        <v>0</v>
      </c>
      <c r="CN201" s="117">
        <v>0</v>
      </c>
      <c r="CR201" s="291"/>
      <c r="DB201" s="291"/>
    </row>
    <row r="202" spans="1:121" x14ac:dyDescent="0.25">
      <c r="B202" s="291">
        <v>-1</v>
      </c>
      <c r="E202" s="185">
        <f t="shared" si="2"/>
        <v>0</v>
      </c>
      <c r="F202" s="142">
        <v>3</v>
      </c>
      <c r="G202" s="142">
        <v>3</v>
      </c>
      <c r="H202" s="142">
        <v>3</v>
      </c>
      <c r="I202" s="142">
        <v>2</v>
      </c>
      <c r="J202" s="142">
        <v>2</v>
      </c>
      <c r="K202" s="142">
        <v>3</v>
      </c>
      <c r="L202" s="142">
        <v>4</v>
      </c>
      <c r="M202" s="142">
        <v>4</v>
      </c>
      <c r="N202" s="142">
        <v>4</v>
      </c>
      <c r="O202" s="142">
        <v>4</v>
      </c>
      <c r="P202" s="142">
        <v>1</v>
      </c>
      <c r="Q202" s="290">
        <v>-1E-4</v>
      </c>
      <c r="R202" s="290">
        <v>-1E-4</v>
      </c>
      <c r="S202" s="292">
        <v>-1E-4</v>
      </c>
      <c r="T202" s="290">
        <v>-1E-4</v>
      </c>
      <c r="U202" s="292">
        <v>-1E-4</v>
      </c>
      <c r="V202" s="290">
        <v>-1E-4</v>
      </c>
      <c r="W202" s="292">
        <v>-1E-4</v>
      </c>
      <c r="X202" s="290">
        <v>-1E-4</v>
      </c>
      <c r="Y202" s="292">
        <v>-1E-4</v>
      </c>
      <c r="Z202" s="291">
        <v>-1E-4</v>
      </c>
      <c r="AB202" s="142">
        <v>4</v>
      </c>
      <c r="AC202" s="142">
        <v>3</v>
      </c>
      <c r="AD202" s="142">
        <v>3</v>
      </c>
      <c r="AE202" s="142">
        <v>2</v>
      </c>
      <c r="AF202" s="142">
        <v>2</v>
      </c>
      <c r="AG202" s="142">
        <v>3</v>
      </c>
      <c r="AH202" s="142">
        <v>3</v>
      </c>
      <c r="AI202" s="142">
        <v>3</v>
      </c>
      <c r="AJ202" s="142">
        <v>3</v>
      </c>
      <c r="AK202" s="142">
        <v>4</v>
      </c>
      <c r="AL202" s="142">
        <v>1</v>
      </c>
      <c r="AM202" s="290">
        <v>-1E-4</v>
      </c>
      <c r="AN202" s="290">
        <v>-1E-4</v>
      </c>
      <c r="AO202" s="292">
        <v>-1E-4</v>
      </c>
      <c r="AP202" s="290">
        <v>-1E-4</v>
      </c>
      <c r="AQ202" s="292">
        <v>-1E-4</v>
      </c>
      <c r="AR202" s="290">
        <v>-1E-4</v>
      </c>
      <c r="AS202" s="292">
        <v>-1E-4</v>
      </c>
      <c r="AT202" s="290">
        <v>-1E-4</v>
      </c>
      <c r="AU202" s="292">
        <v>-1E-4</v>
      </c>
      <c r="AW202" s="293">
        <v>-1</v>
      </c>
      <c r="AX202" s="291">
        <v>-1</v>
      </c>
      <c r="BK202" s="290"/>
      <c r="BL202" s="290"/>
      <c r="BM202" s="292"/>
      <c r="BN202" s="290"/>
      <c r="BO202" s="292"/>
      <c r="BP202" s="290"/>
      <c r="BQ202" s="292"/>
      <c r="BR202" s="290"/>
      <c r="BS202" s="292"/>
      <c r="BU202" s="292">
        <v>-1</v>
      </c>
      <c r="BV202" s="291">
        <v>-1</v>
      </c>
      <c r="BX202" s="291">
        <v>-1</v>
      </c>
      <c r="CH202" s="291">
        <v>-1</v>
      </c>
      <c r="CI202" s="117">
        <v>0</v>
      </c>
      <c r="CJ202" s="81">
        <v>-1</v>
      </c>
      <c r="CK202" s="81">
        <v>0</v>
      </c>
      <c r="CL202" s="81">
        <v>-1</v>
      </c>
      <c r="CM202" s="81">
        <v>0</v>
      </c>
      <c r="CN202" s="117">
        <v>0</v>
      </c>
      <c r="CR202" s="291"/>
      <c r="DB202" s="291"/>
    </row>
    <row r="203" spans="1:121" x14ac:dyDescent="0.25">
      <c r="B203" s="291">
        <v>-1</v>
      </c>
      <c r="E203" s="185">
        <f t="shared" si="2"/>
        <v>0</v>
      </c>
      <c r="F203" s="142">
        <v>3</v>
      </c>
      <c r="G203" s="142">
        <v>2</v>
      </c>
      <c r="H203" s="142">
        <v>2</v>
      </c>
      <c r="I203" s="142">
        <v>2</v>
      </c>
      <c r="J203" s="142">
        <v>2</v>
      </c>
      <c r="K203" s="142">
        <v>3</v>
      </c>
      <c r="L203" s="142">
        <v>3</v>
      </c>
      <c r="M203" s="142">
        <v>3</v>
      </c>
      <c r="N203" s="142">
        <v>4</v>
      </c>
      <c r="O203" s="142">
        <v>3</v>
      </c>
      <c r="P203" s="142">
        <v>0</v>
      </c>
      <c r="Q203" s="290">
        <v>-1E-4</v>
      </c>
      <c r="R203" s="290">
        <v>-1E-4</v>
      </c>
      <c r="S203" s="292">
        <v>-1E-4</v>
      </c>
      <c r="T203" s="290">
        <v>-1E-4</v>
      </c>
      <c r="U203" s="292">
        <v>-1E-4</v>
      </c>
      <c r="V203" s="290">
        <v>-1E-4</v>
      </c>
      <c r="W203" s="292">
        <v>-1E-4</v>
      </c>
      <c r="X203" s="290">
        <v>-1E-4</v>
      </c>
      <c r="Y203" s="292">
        <v>-1E-4</v>
      </c>
      <c r="Z203" s="291">
        <v>-1E-4</v>
      </c>
      <c r="AB203" s="142">
        <v>3</v>
      </c>
      <c r="AC203" s="142">
        <v>2</v>
      </c>
      <c r="AD203" s="142">
        <v>2</v>
      </c>
      <c r="AE203" s="142">
        <v>3</v>
      </c>
      <c r="AF203" s="142">
        <v>2</v>
      </c>
      <c r="AG203" s="142">
        <v>2</v>
      </c>
      <c r="AH203" s="142">
        <v>3</v>
      </c>
      <c r="AI203" s="142">
        <v>3</v>
      </c>
      <c r="AJ203" s="142">
        <v>3</v>
      </c>
      <c r="AK203" s="142">
        <v>2</v>
      </c>
      <c r="AL203" s="142">
        <v>0</v>
      </c>
      <c r="AM203" s="290">
        <v>-1E-4</v>
      </c>
      <c r="AN203" s="290">
        <v>-1E-4</v>
      </c>
      <c r="AO203" s="292">
        <v>-1E-4</v>
      </c>
      <c r="AP203" s="290">
        <v>-1E-4</v>
      </c>
      <c r="AQ203" s="292">
        <v>-1E-4</v>
      </c>
      <c r="AR203" s="290">
        <v>-1E-4</v>
      </c>
      <c r="AS203" s="292">
        <v>-1E-4</v>
      </c>
      <c r="AT203" s="290">
        <v>-1E-4</v>
      </c>
      <c r="AU203" s="292">
        <v>-1E-4</v>
      </c>
      <c r="AW203" s="293">
        <v>-1</v>
      </c>
      <c r="AX203" s="291">
        <v>-1</v>
      </c>
      <c r="BK203" s="290"/>
      <c r="BL203" s="290"/>
      <c r="BM203" s="292"/>
      <c r="BN203" s="290"/>
      <c r="BO203" s="292"/>
      <c r="BP203" s="290"/>
      <c r="BQ203" s="292"/>
      <c r="BR203" s="290"/>
      <c r="BS203" s="292"/>
      <c r="BU203" s="292">
        <v>-1</v>
      </c>
      <c r="BV203" s="291">
        <v>-1</v>
      </c>
      <c r="BX203" s="291">
        <v>-1</v>
      </c>
      <c r="CH203" s="291">
        <v>-1</v>
      </c>
      <c r="CI203" s="117">
        <v>0</v>
      </c>
      <c r="CJ203" s="81">
        <v>-1</v>
      </c>
      <c r="CK203" s="81">
        <v>0</v>
      </c>
      <c r="CL203" s="81">
        <v>-1</v>
      </c>
      <c r="CM203" s="81">
        <v>0</v>
      </c>
      <c r="CN203" s="117">
        <v>0</v>
      </c>
      <c r="CR203" s="291"/>
      <c r="DB203" s="291"/>
    </row>
    <row r="204" spans="1:121" x14ac:dyDescent="0.25">
      <c r="B204" s="291">
        <v>0</v>
      </c>
      <c r="E204" s="185">
        <f t="shared" si="2"/>
        <v>0</v>
      </c>
      <c r="F204" s="142">
        <v>0</v>
      </c>
      <c r="G204" s="142">
        <v>0</v>
      </c>
      <c r="H204" s="142">
        <v>0</v>
      </c>
      <c r="I204" s="142">
        <v>0</v>
      </c>
      <c r="J204" s="142">
        <v>0</v>
      </c>
      <c r="K204" s="142">
        <v>0</v>
      </c>
      <c r="L204" s="142">
        <v>0</v>
      </c>
      <c r="M204" s="142">
        <v>0</v>
      </c>
      <c r="N204" s="142">
        <v>0</v>
      </c>
      <c r="O204" s="142">
        <v>0</v>
      </c>
      <c r="P204" s="142">
        <v>0</v>
      </c>
      <c r="Q204" s="290">
        <v>0</v>
      </c>
      <c r="R204" s="290">
        <v>0</v>
      </c>
      <c r="S204" s="292">
        <v>0</v>
      </c>
      <c r="T204" s="290">
        <v>0</v>
      </c>
      <c r="U204" s="292">
        <v>0</v>
      </c>
      <c r="V204" s="290">
        <v>0</v>
      </c>
      <c r="W204" s="292">
        <v>0</v>
      </c>
      <c r="X204" s="290">
        <v>0</v>
      </c>
      <c r="Y204" s="292">
        <v>0</v>
      </c>
      <c r="Z204" s="291">
        <v>0</v>
      </c>
      <c r="AB204" s="142">
        <v>0</v>
      </c>
      <c r="AC204" s="142">
        <v>0</v>
      </c>
      <c r="AD204" s="142">
        <v>0</v>
      </c>
      <c r="AE204" s="142">
        <v>0</v>
      </c>
      <c r="AF204" s="142">
        <v>0</v>
      </c>
      <c r="AG204" s="142">
        <v>0</v>
      </c>
      <c r="AH204" s="142">
        <v>0</v>
      </c>
      <c r="AI204" s="142">
        <v>0</v>
      </c>
      <c r="AJ204" s="142">
        <v>0</v>
      </c>
      <c r="AK204" s="142">
        <v>0</v>
      </c>
      <c r="AL204" s="142">
        <v>0</v>
      </c>
      <c r="AM204" s="290">
        <v>0</v>
      </c>
      <c r="AN204" s="290">
        <v>0</v>
      </c>
      <c r="AO204" s="292">
        <v>0</v>
      </c>
      <c r="AP204" s="290">
        <v>0</v>
      </c>
      <c r="AQ204" s="292">
        <v>0</v>
      </c>
      <c r="AR204" s="290">
        <v>0</v>
      </c>
      <c r="AS204" s="292">
        <v>0</v>
      </c>
      <c r="AT204" s="290">
        <v>0</v>
      </c>
      <c r="AU204" s="292">
        <v>0</v>
      </c>
      <c r="AW204" s="293">
        <v>0</v>
      </c>
      <c r="AX204" s="291">
        <v>0</v>
      </c>
      <c r="BK204" s="290"/>
      <c r="BL204" s="290"/>
      <c r="BM204" s="292"/>
      <c r="BN204" s="290"/>
      <c r="BO204" s="292"/>
      <c r="BP204" s="290"/>
      <c r="BQ204" s="292"/>
      <c r="BR204" s="290"/>
      <c r="BS204" s="292"/>
      <c r="BU204" s="292">
        <v>0</v>
      </c>
      <c r="BV204" s="291">
        <v>0</v>
      </c>
      <c r="BX204" s="291">
        <v>0</v>
      </c>
      <c r="CH204" s="291">
        <v>0</v>
      </c>
      <c r="CI204" s="117">
        <v>0</v>
      </c>
      <c r="CJ204" s="81">
        <v>0</v>
      </c>
      <c r="CK204" s="81">
        <v>0</v>
      </c>
      <c r="CL204" s="81">
        <v>0</v>
      </c>
      <c r="CM204" s="81">
        <v>0</v>
      </c>
      <c r="CN204" s="117">
        <v>0</v>
      </c>
      <c r="CR204" s="291"/>
      <c r="DB204" s="291"/>
    </row>
    <row r="205" spans="1:121" x14ac:dyDescent="0.25">
      <c r="A205" s="113" t="s">
        <v>174</v>
      </c>
      <c r="B205" s="291">
        <v>2</v>
      </c>
      <c r="C205" s="114" t="s">
        <v>247</v>
      </c>
      <c r="D205" s="114" t="s">
        <v>248</v>
      </c>
      <c r="E205" s="185">
        <f t="shared" si="2"/>
        <v>7</v>
      </c>
      <c r="F205" s="142">
        <v>3</v>
      </c>
      <c r="G205" s="142">
        <v>4</v>
      </c>
      <c r="H205" s="142">
        <v>3</v>
      </c>
      <c r="I205" s="142">
        <v>4</v>
      </c>
      <c r="J205" s="142">
        <v>4</v>
      </c>
      <c r="K205" s="142">
        <v>3</v>
      </c>
      <c r="L205" s="142">
        <v>3</v>
      </c>
      <c r="M205" s="142">
        <v>3</v>
      </c>
      <c r="N205" s="142">
        <v>3</v>
      </c>
      <c r="O205" s="142">
        <v>3</v>
      </c>
      <c r="P205" s="142">
        <v>0</v>
      </c>
      <c r="Q205" s="290">
        <v>9.6999999999999993</v>
      </c>
      <c r="R205" s="290">
        <v>9.6999999999999993</v>
      </c>
      <c r="S205" s="292">
        <v>9.6999999999999993</v>
      </c>
      <c r="T205" s="290">
        <v>-1E-4</v>
      </c>
      <c r="U205" s="292">
        <v>13.2</v>
      </c>
      <c r="V205" s="290">
        <v>-1E-4</v>
      </c>
      <c r="W205" s="292">
        <v>9.5299999999999994</v>
      </c>
      <c r="X205" s="290">
        <v>-1E-4</v>
      </c>
      <c r="Y205" s="292">
        <v>32.43</v>
      </c>
      <c r="Z205" s="291">
        <v>1</v>
      </c>
      <c r="AB205" s="142">
        <v>3</v>
      </c>
      <c r="AC205" s="142">
        <v>4</v>
      </c>
      <c r="AD205" s="142">
        <v>3</v>
      </c>
      <c r="AE205" s="142">
        <v>4</v>
      </c>
      <c r="AF205" s="142">
        <v>3</v>
      </c>
      <c r="AG205" s="142">
        <v>4</v>
      </c>
      <c r="AH205" s="142">
        <v>4</v>
      </c>
      <c r="AI205" s="142">
        <v>5</v>
      </c>
      <c r="AJ205" s="142">
        <v>4</v>
      </c>
      <c r="AK205" s="142">
        <v>4</v>
      </c>
      <c r="AL205" s="142">
        <v>0</v>
      </c>
      <c r="AM205" s="290">
        <v>9.9</v>
      </c>
      <c r="AN205" s="290">
        <v>9.9</v>
      </c>
      <c r="AO205" s="292">
        <v>9.9</v>
      </c>
      <c r="AP205" s="290">
        <v>-1E-4</v>
      </c>
      <c r="AQ205" s="292">
        <v>12.4</v>
      </c>
      <c r="AR205" s="290">
        <v>-1E-4</v>
      </c>
      <c r="AS205" s="292">
        <v>7.98</v>
      </c>
      <c r="AT205" s="290">
        <v>-1E-4</v>
      </c>
      <c r="AU205" s="292">
        <v>30.28</v>
      </c>
      <c r="AW205" s="293">
        <v>62.71</v>
      </c>
      <c r="AX205" s="291">
        <v>2</v>
      </c>
      <c r="BK205" s="290"/>
      <c r="BL205" s="290"/>
      <c r="BM205" s="292"/>
      <c r="BN205" s="290"/>
      <c r="BO205" s="292"/>
      <c r="BP205" s="290"/>
      <c r="BQ205" s="292"/>
      <c r="BR205" s="290"/>
      <c r="BS205" s="292"/>
      <c r="BU205" s="292">
        <v>62.71</v>
      </c>
      <c r="BV205" s="291">
        <v>2</v>
      </c>
      <c r="BX205" s="291">
        <v>-1</v>
      </c>
      <c r="CH205" s="291">
        <v>-1</v>
      </c>
      <c r="CI205" s="117">
        <v>0</v>
      </c>
      <c r="CJ205" s="81">
        <v>-1</v>
      </c>
      <c r="CK205" s="81">
        <v>0</v>
      </c>
      <c r="CL205" s="81">
        <v>-1</v>
      </c>
      <c r="CM205" s="81">
        <v>0</v>
      </c>
      <c r="CN205" s="117">
        <v>0</v>
      </c>
      <c r="CR205" s="291"/>
      <c r="DB205" s="291"/>
      <c r="DH205" s="79" t="s">
        <v>248</v>
      </c>
      <c r="DJ205" s="79" t="s">
        <v>401</v>
      </c>
      <c r="DK205" s="79" t="s">
        <v>448</v>
      </c>
      <c r="DL205" s="83" t="s">
        <v>504</v>
      </c>
      <c r="DM205" s="84" t="s">
        <v>511</v>
      </c>
      <c r="DN205" s="84" t="s">
        <v>503</v>
      </c>
      <c r="DO205" s="83" t="s">
        <v>503</v>
      </c>
    </row>
    <row r="206" spans="1:121" x14ac:dyDescent="0.25">
      <c r="B206" s="291">
        <v>-1</v>
      </c>
      <c r="E206" s="185">
        <f t="shared" si="2"/>
        <v>0</v>
      </c>
      <c r="F206" s="142">
        <v>3</v>
      </c>
      <c r="G206" s="142">
        <v>4</v>
      </c>
      <c r="H206" s="142">
        <v>4</v>
      </c>
      <c r="I206" s="142">
        <v>4</v>
      </c>
      <c r="J206" s="142">
        <v>4</v>
      </c>
      <c r="K206" s="142">
        <v>3</v>
      </c>
      <c r="L206" s="142">
        <v>4</v>
      </c>
      <c r="M206" s="142">
        <v>4</v>
      </c>
      <c r="N206" s="142">
        <v>4</v>
      </c>
      <c r="O206" s="142">
        <v>4</v>
      </c>
      <c r="P206" s="142">
        <v>1</v>
      </c>
      <c r="Q206" s="290">
        <v>-1E-4</v>
      </c>
      <c r="R206" s="290">
        <v>-1E-4</v>
      </c>
      <c r="S206" s="292">
        <v>-1E-4</v>
      </c>
      <c r="T206" s="290">
        <v>-1E-4</v>
      </c>
      <c r="U206" s="292">
        <v>-1E-4</v>
      </c>
      <c r="V206" s="290">
        <v>-1E-4</v>
      </c>
      <c r="W206" s="292">
        <v>-1E-4</v>
      </c>
      <c r="X206" s="290">
        <v>-1E-4</v>
      </c>
      <c r="Y206" s="292">
        <v>-1E-4</v>
      </c>
      <c r="Z206" s="291">
        <v>-1E-4</v>
      </c>
      <c r="AB206" s="142">
        <v>3</v>
      </c>
      <c r="AC206" s="142">
        <v>3</v>
      </c>
      <c r="AD206" s="142">
        <v>4</v>
      </c>
      <c r="AE206" s="142">
        <v>4</v>
      </c>
      <c r="AF206" s="142">
        <v>4</v>
      </c>
      <c r="AG206" s="142">
        <v>4</v>
      </c>
      <c r="AH206" s="142">
        <v>4</v>
      </c>
      <c r="AI206" s="142">
        <v>4</v>
      </c>
      <c r="AJ206" s="142">
        <v>3</v>
      </c>
      <c r="AK206" s="142">
        <v>4</v>
      </c>
      <c r="AL206" s="142">
        <v>1</v>
      </c>
      <c r="AM206" s="290">
        <v>-1E-4</v>
      </c>
      <c r="AN206" s="290">
        <v>-1E-4</v>
      </c>
      <c r="AO206" s="292">
        <v>-1E-4</v>
      </c>
      <c r="AP206" s="290">
        <v>-1E-4</v>
      </c>
      <c r="AQ206" s="292">
        <v>-1E-4</v>
      </c>
      <c r="AR206" s="290">
        <v>-1E-4</v>
      </c>
      <c r="AS206" s="292">
        <v>-1E-4</v>
      </c>
      <c r="AT206" s="290">
        <v>-1E-4</v>
      </c>
      <c r="AU206" s="292">
        <v>-1E-4</v>
      </c>
      <c r="AW206" s="293">
        <v>-1</v>
      </c>
      <c r="AX206" s="291">
        <v>-1</v>
      </c>
      <c r="BK206" s="290"/>
      <c r="BL206" s="290"/>
      <c r="BM206" s="292"/>
      <c r="BN206" s="290"/>
      <c r="BO206" s="292"/>
      <c r="BP206" s="290"/>
      <c r="BQ206" s="292"/>
      <c r="BR206" s="290"/>
      <c r="BS206" s="292"/>
      <c r="BU206" s="292">
        <v>-1</v>
      </c>
      <c r="BV206" s="291">
        <v>-1</v>
      </c>
      <c r="BX206" s="291">
        <v>-1</v>
      </c>
      <c r="CH206" s="291">
        <v>-1</v>
      </c>
      <c r="CI206" s="117">
        <v>0</v>
      </c>
      <c r="CJ206" s="81">
        <v>-1</v>
      </c>
      <c r="CK206" s="81">
        <v>0</v>
      </c>
      <c r="CL206" s="81">
        <v>-1</v>
      </c>
      <c r="CM206" s="81">
        <v>0</v>
      </c>
      <c r="CN206" s="117">
        <v>0</v>
      </c>
      <c r="CR206" s="291"/>
      <c r="DB206" s="291"/>
    </row>
    <row r="207" spans="1:121" x14ac:dyDescent="0.25">
      <c r="B207" s="291">
        <v>-1</v>
      </c>
      <c r="E207" s="185">
        <f t="shared" si="2"/>
        <v>0</v>
      </c>
      <c r="F207" s="142">
        <v>3</v>
      </c>
      <c r="G207" s="142">
        <v>4</v>
      </c>
      <c r="H207" s="142">
        <v>3</v>
      </c>
      <c r="I207" s="142">
        <v>3</v>
      </c>
      <c r="J207" s="142">
        <v>4</v>
      </c>
      <c r="K207" s="142">
        <v>3</v>
      </c>
      <c r="L207" s="142">
        <v>3</v>
      </c>
      <c r="M207" s="142">
        <v>4</v>
      </c>
      <c r="N207" s="142">
        <v>3</v>
      </c>
      <c r="O207" s="142">
        <v>3</v>
      </c>
      <c r="P207" s="142">
        <v>2</v>
      </c>
      <c r="Q207" s="290">
        <v>-1E-4</v>
      </c>
      <c r="R207" s="290">
        <v>-1E-4</v>
      </c>
      <c r="S207" s="292">
        <v>-1E-4</v>
      </c>
      <c r="T207" s="290">
        <v>-1E-4</v>
      </c>
      <c r="U207" s="292">
        <v>-1E-4</v>
      </c>
      <c r="V207" s="290">
        <v>-1E-4</v>
      </c>
      <c r="W207" s="292">
        <v>-1E-4</v>
      </c>
      <c r="X207" s="290">
        <v>-1E-4</v>
      </c>
      <c r="Y207" s="292">
        <v>-1E-4</v>
      </c>
      <c r="Z207" s="291">
        <v>-1E-4</v>
      </c>
      <c r="AB207" s="142">
        <v>3</v>
      </c>
      <c r="AC207" s="142">
        <v>4</v>
      </c>
      <c r="AD207" s="142">
        <v>4</v>
      </c>
      <c r="AE207" s="142">
        <v>4</v>
      </c>
      <c r="AF207" s="142">
        <v>4</v>
      </c>
      <c r="AG207" s="142">
        <v>4</v>
      </c>
      <c r="AH207" s="142">
        <v>4</v>
      </c>
      <c r="AI207" s="142">
        <v>5</v>
      </c>
      <c r="AJ207" s="142">
        <v>4</v>
      </c>
      <c r="AK207" s="142">
        <v>4</v>
      </c>
      <c r="AL207" s="142">
        <v>2</v>
      </c>
      <c r="AM207" s="290">
        <v>-1E-4</v>
      </c>
      <c r="AN207" s="290">
        <v>-1E-4</v>
      </c>
      <c r="AO207" s="292">
        <v>-1E-4</v>
      </c>
      <c r="AP207" s="290">
        <v>-1E-4</v>
      </c>
      <c r="AQ207" s="292">
        <v>-1E-4</v>
      </c>
      <c r="AR207" s="290">
        <v>-1E-4</v>
      </c>
      <c r="AS207" s="292">
        <v>-1E-4</v>
      </c>
      <c r="AT207" s="290">
        <v>-1E-4</v>
      </c>
      <c r="AU207" s="292">
        <v>-1E-4</v>
      </c>
      <c r="AW207" s="293">
        <v>-1</v>
      </c>
      <c r="AX207" s="291">
        <v>-1</v>
      </c>
      <c r="BK207" s="290"/>
      <c r="BL207" s="290"/>
      <c r="BM207" s="292"/>
      <c r="BN207" s="290"/>
      <c r="BO207" s="292"/>
      <c r="BP207" s="290"/>
      <c r="BQ207" s="292"/>
      <c r="BR207" s="290"/>
      <c r="BS207" s="292"/>
      <c r="BU207" s="292">
        <v>-1</v>
      </c>
      <c r="BV207" s="291">
        <v>-1</v>
      </c>
      <c r="BX207" s="291">
        <v>-1</v>
      </c>
      <c r="CH207" s="291">
        <v>-1</v>
      </c>
      <c r="CI207" s="117">
        <v>0</v>
      </c>
      <c r="CJ207" s="81">
        <v>-1</v>
      </c>
      <c r="CK207" s="81">
        <v>0</v>
      </c>
      <c r="CL207" s="81">
        <v>-1</v>
      </c>
      <c r="CM207" s="81">
        <v>0</v>
      </c>
      <c r="CN207" s="117">
        <v>0</v>
      </c>
      <c r="CR207" s="291"/>
      <c r="DB207" s="291"/>
    </row>
    <row r="208" spans="1:121" x14ac:dyDescent="0.25">
      <c r="B208" s="291">
        <v>-1</v>
      </c>
      <c r="E208" s="185">
        <f t="shared" si="2"/>
        <v>0</v>
      </c>
      <c r="F208" s="142">
        <v>3</v>
      </c>
      <c r="G208" s="142">
        <v>3</v>
      </c>
      <c r="H208" s="142">
        <v>2</v>
      </c>
      <c r="I208" s="142">
        <v>3</v>
      </c>
      <c r="J208" s="142">
        <v>3</v>
      </c>
      <c r="K208" s="142">
        <v>3</v>
      </c>
      <c r="L208" s="142">
        <v>3</v>
      </c>
      <c r="M208" s="142">
        <v>3</v>
      </c>
      <c r="N208" s="142">
        <v>3</v>
      </c>
      <c r="O208" s="142">
        <v>3</v>
      </c>
      <c r="P208" s="142">
        <v>0</v>
      </c>
      <c r="Q208" s="290">
        <v>-1E-4</v>
      </c>
      <c r="R208" s="290">
        <v>-1E-4</v>
      </c>
      <c r="S208" s="292">
        <v>-1E-4</v>
      </c>
      <c r="T208" s="290">
        <v>-1E-4</v>
      </c>
      <c r="U208" s="292">
        <v>-1E-4</v>
      </c>
      <c r="V208" s="290">
        <v>-1E-4</v>
      </c>
      <c r="W208" s="292">
        <v>-1E-4</v>
      </c>
      <c r="X208" s="290">
        <v>-1E-4</v>
      </c>
      <c r="Y208" s="292">
        <v>-1E-4</v>
      </c>
      <c r="Z208" s="291">
        <v>-1E-4</v>
      </c>
      <c r="AB208" s="142">
        <v>3</v>
      </c>
      <c r="AC208" s="142">
        <v>4</v>
      </c>
      <c r="AD208" s="142">
        <v>3</v>
      </c>
      <c r="AE208" s="142">
        <v>3</v>
      </c>
      <c r="AF208" s="142">
        <v>4</v>
      </c>
      <c r="AG208" s="142">
        <v>2</v>
      </c>
      <c r="AH208" s="142">
        <v>3</v>
      </c>
      <c r="AI208" s="142">
        <v>5</v>
      </c>
      <c r="AJ208" s="142">
        <v>3</v>
      </c>
      <c r="AK208" s="142">
        <v>4</v>
      </c>
      <c r="AL208" s="142">
        <v>1</v>
      </c>
      <c r="AM208" s="290">
        <v>-1E-4</v>
      </c>
      <c r="AN208" s="290">
        <v>-1E-4</v>
      </c>
      <c r="AO208" s="292">
        <v>-1E-4</v>
      </c>
      <c r="AP208" s="290">
        <v>-1E-4</v>
      </c>
      <c r="AQ208" s="292">
        <v>-1E-4</v>
      </c>
      <c r="AR208" s="290">
        <v>-1E-4</v>
      </c>
      <c r="AS208" s="292">
        <v>-1E-4</v>
      </c>
      <c r="AT208" s="290">
        <v>-1E-4</v>
      </c>
      <c r="AU208" s="292">
        <v>-1E-4</v>
      </c>
      <c r="AW208" s="293">
        <v>-1</v>
      </c>
      <c r="AX208" s="291">
        <v>-1</v>
      </c>
      <c r="BK208" s="290"/>
      <c r="BL208" s="290"/>
      <c r="BM208" s="292"/>
      <c r="BN208" s="290"/>
      <c r="BO208" s="292"/>
      <c r="BP208" s="290"/>
      <c r="BQ208" s="292"/>
      <c r="BR208" s="290"/>
      <c r="BS208" s="292"/>
      <c r="BU208" s="292">
        <v>-1</v>
      </c>
      <c r="BV208" s="291">
        <v>-1</v>
      </c>
      <c r="BX208" s="291">
        <v>-1</v>
      </c>
      <c r="CH208" s="291">
        <v>-1</v>
      </c>
      <c r="CI208" s="117">
        <v>0</v>
      </c>
      <c r="CJ208" s="81">
        <v>-1</v>
      </c>
      <c r="CK208" s="81">
        <v>0</v>
      </c>
      <c r="CL208" s="81">
        <v>-1</v>
      </c>
      <c r="CM208" s="81">
        <v>0</v>
      </c>
      <c r="CN208" s="117">
        <v>0</v>
      </c>
      <c r="CR208" s="291"/>
      <c r="DB208" s="291"/>
    </row>
    <row r="209" spans="1:121" x14ac:dyDescent="0.25">
      <c r="B209" s="291">
        <v>0</v>
      </c>
      <c r="E209" s="185">
        <f t="shared" si="2"/>
        <v>0</v>
      </c>
      <c r="F209" s="142">
        <v>0</v>
      </c>
      <c r="G209" s="142">
        <v>0</v>
      </c>
      <c r="H209" s="142">
        <v>0</v>
      </c>
      <c r="I209" s="142">
        <v>0</v>
      </c>
      <c r="J209" s="142">
        <v>0</v>
      </c>
      <c r="K209" s="142">
        <v>0</v>
      </c>
      <c r="L209" s="142">
        <v>0</v>
      </c>
      <c r="M209" s="142">
        <v>0</v>
      </c>
      <c r="N209" s="142">
        <v>0</v>
      </c>
      <c r="O209" s="142">
        <v>0</v>
      </c>
      <c r="P209" s="142">
        <v>0</v>
      </c>
      <c r="Q209" s="290">
        <v>0</v>
      </c>
      <c r="R209" s="290">
        <v>0</v>
      </c>
      <c r="S209" s="292">
        <v>0</v>
      </c>
      <c r="T209" s="290">
        <v>0</v>
      </c>
      <c r="U209" s="292">
        <v>0</v>
      </c>
      <c r="V209" s="290">
        <v>0</v>
      </c>
      <c r="W209" s="292">
        <v>0</v>
      </c>
      <c r="X209" s="290">
        <v>0</v>
      </c>
      <c r="Y209" s="292">
        <v>0</v>
      </c>
      <c r="Z209" s="291">
        <v>0</v>
      </c>
      <c r="AB209" s="142">
        <v>0</v>
      </c>
      <c r="AC209" s="142">
        <v>0</v>
      </c>
      <c r="AD209" s="142">
        <v>0</v>
      </c>
      <c r="AE209" s="142">
        <v>0</v>
      </c>
      <c r="AF209" s="142">
        <v>0</v>
      </c>
      <c r="AG209" s="142">
        <v>0</v>
      </c>
      <c r="AH209" s="142">
        <v>0</v>
      </c>
      <c r="AI209" s="142">
        <v>0</v>
      </c>
      <c r="AJ209" s="142">
        <v>0</v>
      </c>
      <c r="AK209" s="142">
        <v>0</v>
      </c>
      <c r="AL209" s="142">
        <v>0</v>
      </c>
      <c r="AM209" s="290">
        <v>0</v>
      </c>
      <c r="AN209" s="290">
        <v>0</v>
      </c>
      <c r="AO209" s="292">
        <v>0</v>
      </c>
      <c r="AP209" s="290">
        <v>0</v>
      </c>
      <c r="AQ209" s="292">
        <v>0</v>
      </c>
      <c r="AR209" s="290">
        <v>0</v>
      </c>
      <c r="AS209" s="292">
        <v>0</v>
      </c>
      <c r="AT209" s="290">
        <v>0</v>
      </c>
      <c r="AU209" s="292">
        <v>0</v>
      </c>
      <c r="AW209" s="293">
        <v>0</v>
      </c>
      <c r="AX209" s="291">
        <v>0</v>
      </c>
      <c r="BK209" s="290"/>
      <c r="BL209" s="290"/>
      <c r="BM209" s="292"/>
      <c r="BN209" s="290"/>
      <c r="BO209" s="292"/>
      <c r="BP209" s="290"/>
      <c r="BQ209" s="292"/>
      <c r="BR209" s="290"/>
      <c r="BS209" s="292"/>
      <c r="BU209" s="292">
        <v>0</v>
      </c>
      <c r="BV209" s="291">
        <v>0</v>
      </c>
      <c r="BX209" s="291">
        <v>0</v>
      </c>
      <c r="CH209" s="291">
        <v>0</v>
      </c>
      <c r="CI209" s="117">
        <v>0</v>
      </c>
      <c r="CJ209" s="81">
        <v>0</v>
      </c>
      <c r="CK209" s="81">
        <v>0</v>
      </c>
      <c r="CL209" s="81">
        <v>0</v>
      </c>
      <c r="CM209" s="81">
        <v>0</v>
      </c>
      <c r="CN209" s="117">
        <v>0</v>
      </c>
      <c r="CR209" s="291"/>
      <c r="DB209" s="291"/>
    </row>
    <row r="210" spans="1:121" x14ac:dyDescent="0.25">
      <c r="A210" s="113" t="s">
        <v>174</v>
      </c>
      <c r="B210" s="291">
        <v>3</v>
      </c>
      <c r="C210" s="114" t="s">
        <v>249</v>
      </c>
      <c r="D210" s="114" t="s">
        <v>203</v>
      </c>
      <c r="E210" s="185">
        <f t="shared" si="2"/>
        <v>6</v>
      </c>
      <c r="F210" s="142">
        <v>4</v>
      </c>
      <c r="G210" s="142">
        <v>3</v>
      </c>
      <c r="H210" s="142">
        <v>3</v>
      </c>
      <c r="I210" s="142">
        <v>3</v>
      </c>
      <c r="J210" s="142">
        <v>3</v>
      </c>
      <c r="K210" s="142">
        <v>3</v>
      </c>
      <c r="L210" s="142">
        <v>3</v>
      </c>
      <c r="M210" s="142">
        <v>4</v>
      </c>
      <c r="N210" s="142">
        <v>4</v>
      </c>
      <c r="O210" s="142">
        <v>4</v>
      </c>
      <c r="P210" s="142">
        <v>0</v>
      </c>
      <c r="Q210" s="290">
        <v>9.9</v>
      </c>
      <c r="R210" s="290">
        <v>9.9</v>
      </c>
      <c r="S210" s="292">
        <v>9.9</v>
      </c>
      <c r="T210" s="290">
        <v>-1E-4</v>
      </c>
      <c r="U210" s="292">
        <v>12.6</v>
      </c>
      <c r="V210" s="290">
        <v>-1E-4</v>
      </c>
      <c r="W210" s="292">
        <v>7.14</v>
      </c>
      <c r="X210" s="290">
        <v>-1E-4</v>
      </c>
      <c r="Y210" s="292">
        <v>29.64</v>
      </c>
      <c r="Z210" s="291">
        <v>3</v>
      </c>
      <c r="AB210" s="142">
        <v>3</v>
      </c>
      <c r="AC210" s="142">
        <v>3</v>
      </c>
      <c r="AD210" s="142">
        <v>4</v>
      </c>
      <c r="AE210" s="142">
        <v>4</v>
      </c>
      <c r="AF210" s="142">
        <v>3</v>
      </c>
      <c r="AG210" s="142">
        <v>3</v>
      </c>
      <c r="AH210" s="142">
        <v>4</v>
      </c>
      <c r="AI210" s="142">
        <v>3</v>
      </c>
      <c r="AJ210" s="142">
        <v>3</v>
      </c>
      <c r="AK210" s="142">
        <v>4</v>
      </c>
      <c r="AL210" s="142">
        <v>0</v>
      </c>
      <c r="AM210" s="290">
        <v>10</v>
      </c>
      <c r="AN210" s="290">
        <v>10</v>
      </c>
      <c r="AO210" s="292">
        <v>10</v>
      </c>
      <c r="AP210" s="290">
        <v>-1E-4</v>
      </c>
      <c r="AQ210" s="292">
        <v>12.7</v>
      </c>
      <c r="AR210" s="290">
        <v>-1E-4</v>
      </c>
      <c r="AS210" s="292">
        <v>7.24</v>
      </c>
      <c r="AT210" s="290">
        <v>2</v>
      </c>
      <c r="AU210" s="292">
        <v>27.94</v>
      </c>
      <c r="AW210" s="293">
        <v>57.58</v>
      </c>
      <c r="AX210" s="291">
        <v>3</v>
      </c>
      <c r="BK210" s="290"/>
      <c r="BL210" s="290"/>
      <c r="BM210" s="292"/>
      <c r="BN210" s="290"/>
      <c r="BO210" s="292"/>
      <c r="BP210" s="290"/>
      <c r="BQ210" s="292"/>
      <c r="BR210" s="290"/>
      <c r="BS210" s="292"/>
      <c r="BU210" s="292">
        <v>57.58</v>
      </c>
      <c r="BV210" s="291">
        <v>3</v>
      </c>
      <c r="BX210" s="291">
        <v>-1</v>
      </c>
      <c r="CH210" s="291">
        <v>-1</v>
      </c>
      <c r="CI210" s="117">
        <v>0</v>
      </c>
      <c r="CJ210" s="81">
        <v>-1</v>
      </c>
      <c r="CK210" s="81">
        <v>0</v>
      </c>
      <c r="CL210" s="81">
        <v>-1</v>
      </c>
      <c r="CM210" s="81">
        <v>0</v>
      </c>
      <c r="CN210" s="117">
        <v>0</v>
      </c>
      <c r="CR210" s="291"/>
      <c r="DB210" s="291"/>
      <c r="DH210" s="79" t="s">
        <v>203</v>
      </c>
      <c r="DJ210" s="79" t="s">
        <v>401</v>
      </c>
      <c r="DK210" s="79" t="s">
        <v>448</v>
      </c>
      <c r="DL210" s="83" t="s">
        <v>504</v>
      </c>
      <c r="DM210" s="84" t="s">
        <v>511</v>
      </c>
      <c r="DN210" s="84" t="s">
        <v>505</v>
      </c>
      <c r="DO210" s="83" t="s">
        <v>503</v>
      </c>
    </row>
    <row r="211" spans="1:121" x14ac:dyDescent="0.25">
      <c r="B211" s="291">
        <v>-1</v>
      </c>
      <c r="E211" s="185">
        <f t="shared" si="2"/>
        <v>0</v>
      </c>
      <c r="F211" s="142">
        <v>4</v>
      </c>
      <c r="G211" s="142">
        <v>4</v>
      </c>
      <c r="H211" s="142">
        <v>4</v>
      </c>
      <c r="I211" s="142">
        <v>4</v>
      </c>
      <c r="J211" s="142">
        <v>4</v>
      </c>
      <c r="K211" s="142">
        <v>3</v>
      </c>
      <c r="L211" s="142">
        <v>4</v>
      </c>
      <c r="M211" s="142">
        <v>3</v>
      </c>
      <c r="N211" s="142">
        <v>4</v>
      </c>
      <c r="O211" s="142">
        <v>4</v>
      </c>
      <c r="P211" s="142">
        <v>1</v>
      </c>
      <c r="Q211" s="290">
        <v>-1E-4</v>
      </c>
      <c r="R211" s="290">
        <v>-1E-4</v>
      </c>
      <c r="S211" s="292">
        <v>-1E-4</v>
      </c>
      <c r="T211" s="290">
        <v>-1E-4</v>
      </c>
      <c r="U211" s="292">
        <v>-1E-4</v>
      </c>
      <c r="V211" s="290">
        <v>-1E-4</v>
      </c>
      <c r="W211" s="292">
        <v>-1E-4</v>
      </c>
      <c r="X211" s="290">
        <v>-1E-4</v>
      </c>
      <c r="Y211" s="292">
        <v>-1E-4</v>
      </c>
      <c r="Z211" s="291">
        <v>-1E-4</v>
      </c>
      <c r="AB211" s="142">
        <v>4</v>
      </c>
      <c r="AC211" s="142">
        <v>4</v>
      </c>
      <c r="AD211" s="142">
        <v>4</v>
      </c>
      <c r="AE211" s="142">
        <v>4</v>
      </c>
      <c r="AF211" s="142">
        <v>4</v>
      </c>
      <c r="AG211" s="142">
        <v>3</v>
      </c>
      <c r="AH211" s="142">
        <v>4</v>
      </c>
      <c r="AI211" s="142">
        <v>4</v>
      </c>
      <c r="AJ211" s="142">
        <v>3</v>
      </c>
      <c r="AK211" s="142">
        <v>4</v>
      </c>
      <c r="AL211" s="142">
        <v>0</v>
      </c>
      <c r="AM211" s="290">
        <v>-1E-4</v>
      </c>
      <c r="AN211" s="290">
        <v>-1E-4</v>
      </c>
      <c r="AO211" s="292">
        <v>-1E-4</v>
      </c>
      <c r="AP211" s="290">
        <v>-1E-4</v>
      </c>
      <c r="AQ211" s="292">
        <v>-1E-4</v>
      </c>
      <c r="AR211" s="290">
        <v>-1E-4</v>
      </c>
      <c r="AS211" s="292">
        <v>-1E-4</v>
      </c>
      <c r="AT211" s="290">
        <v>-1E-4</v>
      </c>
      <c r="AU211" s="292">
        <v>-1E-4</v>
      </c>
      <c r="AW211" s="293">
        <v>-1</v>
      </c>
      <c r="AX211" s="291">
        <v>-1</v>
      </c>
      <c r="BK211" s="290"/>
      <c r="BL211" s="290"/>
      <c r="BM211" s="292"/>
      <c r="BN211" s="290"/>
      <c r="BO211" s="292"/>
      <c r="BP211" s="290"/>
      <c r="BQ211" s="292"/>
      <c r="BR211" s="290"/>
      <c r="BS211" s="292"/>
      <c r="BU211" s="292">
        <v>-1</v>
      </c>
      <c r="BV211" s="291">
        <v>-1</v>
      </c>
      <c r="BX211" s="291">
        <v>-1</v>
      </c>
      <c r="CH211" s="291">
        <v>-1</v>
      </c>
      <c r="CI211" s="117">
        <v>0</v>
      </c>
      <c r="CJ211" s="81">
        <v>-1</v>
      </c>
      <c r="CK211" s="81">
        <v>0</v>
      </c>
      <c r="CL211" s="81">
        <v>-1</v>
      </c>
      <c r="CM211" s="81">
        <v>0</v>
      </c>
      <c r="CN211" s="117">
        <v>0</v>
      </c>
      <c r="CR211" s="291"/>
      <c r="DB211" s="291"/>
    </row>
    <row r="212" spans="1:121" x14ac:dyDescent="0.25">
      <c r="B212" s="291">
        <v>-1</v>
      </c>
      <c r="E212" s="185">
        <f t="shared" si="2"/>
        <v>0</v>
      </c>
      <c r="F212" s="142">
        <v>4</v>
      </c>
      <c r="G212" s="142">
        <v>4</v>
      </c>
      <c r="H212" s="142">
        <v>4</v>
      </c>
      <c r="I212" s="142">
        <v>3</v>
      </c>
      <c r="J212" s="142">
        <v>3</v>
      </c>
      <c r="K212" s="142">
        <v>3</v>
      </c>
      <c r="L212" s="142">
        <v>3</v>
      </c>
      <c r="M212" s="142">
        <v>3</v>
      </c>
      <c r="N212" s="142">
        <v>3</v>
      </c>
      <c r="O212" s="142">
        <v>4</v>
      </c>
      <c r="P212" s="142">
        <v>2</v>
      </c>
      <c r="Q212" s="290">
        <v>-1E-4</v>
      </c>
      <c r="R212" s="290">
        <v>-1E-4</v>
      </c>
      <c r="S212" s="292">
        <v>-1E-4</v>
      </c>
      <c r="T212" s="290">
        <v>-1E-4</v>
      </c>
      <c r="U212" s="292">
        <v>-1E-4</v>
      </c>
      <c r="V212" s="290">
        <v>-1E-4</v>
      </c>
      <c r="W212" s="292">
        <v>-1E-4</v>
      </c>
      <c r="X212" s="290">
        <v>-1E-4</v>
      </c>
      <c r="Y212" s="292">
        <v>-1E-4</v>
      </c>
      <c r="Z212" s="291">
        <v>-1E-4</v>
      </c>
      <c r="AB212" s="142">
        <v>4</v>
      </c>
      <c r="AC212" s="142">
        <v>4</v>
      </c>
      <c r="AD212" s="142">
        <v>4</v>
      </c>
      <c r="AE212" s="142">
        <v>4</v>
      </c>
      <c r="AF212" s="142">
        <v>4</v>
      </c>
      <c r="AG212" s="142">
        <v>4</v>
      </c>
      <c r="AH212" s="142">
        <v>3</v>
      </c>
      <c r="AI212" s="142">
        <v>3</v>
      </c>
      <c r="AJ212" s="142">
        <v>3</v>
      </c>
      <c r="AK212" s="142">
        <v>4</v>
      </c>
      <c r="AL212" s="142">
        <v>1</v>
      </c>
      <c r="AM212" s="290">
        <v>-1E-4</v>
      </c>
      <c r="AN212" s="290">
        <v>-1E-4</v>
      </c>
      <c r="AO212" s="292">
        <v>-1E-4</v>
      </c>
      <c r="AP212" s="290">
        <v>-1E-4</v>
      </c>
      <c r="AQ212" s="292">
        <v>-1E-4</v>
      </c>
      <c r="AR212" s="290">
        <v>-1E-4</v>
      </c>
      <c r="AS212" s="292">
        <v>-1E-4</v>
      </c>
      <c r="AT212" s="290">
        <v>-1E-4</v>
      </c>
      <c r="AU212" s="292">
        <v>-1E-4</v>
      </c>
      <c r="AW212" s="293">
        <v>-1</v>
      </c>
      <c r="AX212" s="291">
        <v>-1</v>
      </c>
      <c r="BK212" s="290"/>
      <c r="BL212" s="290"/>
      <c r="BM212" s="292"/>
      <c r="BN212" s="290"/>
      <c r="BO212" s="292"/>
      <c r="BP212" s="290"/>
      <c r="BQ212" s="292"/>
      <c r="BR212" s="290"/>
      <c r="BS212" s="292"/>
      <c r="BU212" s="292">
        <v>-1</v>
      </c>
      <c r="BV212" s="291">
        <v>-1</v>
      </c>
      <c r="BX212" s="291">
        <v>-1</v>
      </c>
      <c r="CH212" s="291">
        <v>-1</v>
      </c>
      <c r="CI212" s="117">
        <v>0</v>
      </c>
      <c r="CJ212" s="81">
        <v>-1</v>
      </c>
      <c r="CK212" s="81">
        <v>0</v>
      </c>
      <c r="CL212" s="81">
        <v>-1</v>
      </c>
      <c r="CM212" s="81">
        <v>0</v>
      </c>
      <c r="CN212" s="117">
        <v>0</v>
      </c>
      <c r="CR212" s="291"/>
      <c r="DB212" s="291"/>
    </row>
    <row r="213" spans="1:121" x14ac:dyDescent="0.25">
      <c r="B213" s="291">
        <v>-1</v>
      </c>
      <c r="E213" s="185">
        <f t="shared" si="2"/>
        <v>0</v>
      </c>
      <c r="F213" s="142">
        <v>4</v>
      </c>
      <c r="G213" s="142">
        <v>3</v>
      </c>
      <c r="H213" s="142">
        <v>3</v>
      </c>
      <c r="I213" s="142">
        <v>4</v>
      </c>
      <c r="J213" s="142">
        <v>3</v>
      </c>
      <c r="K213" s="142">
        <v>3</v>
      </c>
      <c r="L213" s="142">
        <v>4</v>
      </c>
      <c r="M213" s="142">
        <v>4</v>
      </c>
      <c r="N213" s="142">
        <v>4</v>
      </c>
      <c r="O213" s="142">
        <v>4</v>
      </c>
      <c r="P213" s="142">
        <v>2</v>
      </c>
      <c r="Q213" s="290">
        <v>-1E-4</v>
      </c>
      <c r="R213" s="290">
        <v>-1E-4</v>
      </c>
      <c r="S213" s="292">
        <v>-1E-4</v>
      </c>
      <c r="T213" s="290">
        <v>-1E-4</v>
      </c>
      <c r="U213" s="292">
        <v>-1E-4</v>
      </c>
      <c r="V213" s="290">
        <v>-1E-4</v>
      </c>
      <c r="W213" s="292">
        <v>-1E-4</v>
      </c>
      <c r="X213" s="290">
        <v>-1E-4</v>
      </c>
      <c r="Y213" s="292">
        <v>-1E-4</v>
      </c>
      <c r="Z213" s="291">
        <v>-1E-4</v>
      </c>
      <c r="AB213" s="142">
        <v>4</v>
      </c>
      <c r="AC213" s="142">
        <v>4</v>
      </c>
      <c r="AD213" s="142">
        <v>3</v>
      </c>
      <c r="AE213" s="142">
        <v>3</v>
      </c>
      <c r="AF213" s="142">
        <v>3</v>
      </c>
      <c r="AG213" s="142">
        <v>3</v>
      </c>
      <c r="AH213" s="142">
        <v>4</v>
      </c>
      <c r="AI213" s="142">
        <v>4</v>
      </c>
      <c r="AJ213" s="142">
        <v>4</v>
      </c>
      <c r="AK213" s="142">
        <v>3</v>
      </c>
      <c r="AL213" s="142">
        <v>0</v>
      </c>
      <c r="AM213" s="290">
        <v>-1E-4</v>
      </c>
      <c r="AN213" s="290">
        <v>-1E-4</v>
      </c>
      <c r="AO213" s="292">
        <v>-1E-4</v>
      </c>
      <c r="AP213" s="290">
        <v>-1E-4</v>
      </c>
      <c r="AQ213" s="292">
        <v>-1E-4</v>
      </c>
      <c r="AR213" s="290">
        <v>-1E-4</v>
      </c>
      <c r="AS213" s="292">
        <v>-1E-4</v>
      </c>
      <c r="AT213" s="290">
        <v>-1E-4</v>
      </c>
      <c r="AU213" s="292">
        <v>-1E-4</v>
      </c>
      <c r="AW213" s="293">
        <v>-1</v>
      </c>
      <c r="AX213" s="291">
        <v>-1</v>
      </c>
      <c r="BK213" s="290"/>
      <c r="BL213" s="290"/>
      <c r="BM213" s="292"/>
      <c r="BN213" s="290"/>
      <c r="BO213" s="292"/>
      <c r="BP213" s="290"/>
      <c r="BQ213" s="292"/>
      <c r="BR213" s="290"/>
      <c r="BS213" s="292"/>
      <c r="BU213" s="292">
        <v>-1</v>
      </c>
      <c r="BV213" s="291">
        <v>-1</v>
      </c>
      <c r="BX213" s="291">
        <v>-1</v>
      </c>
      <c r="CH213" s="291">
        <v>-1</v>
      </c>
      <c r="CI213" s="117">
        <v>0</v>
      </c>
      <c r="CJ213" s="81">
        <v>-1</v>
      </c>
      <c r="CK213" s="81">
        <v>0</v>
      </c>
      <c r="CL213" s="81">
        <v>-1</v>
      </c>
      <c r="CM213" s="81">
        <v>0</v>
      </c>
      <c r="CN213" s="117">
        <v>0</v>
      </c>
      <c r="CR213" s="291"/>
      <c r="DB213" s="291"/>
    </row>
    <row r="214" spans="1:121" x14ac:dyDescent="0.25">
      <c r="B214" s="291"/>
      <c r="Q214" s="290"/>
      <c r="R214" s="290"/>
      <c r="S214" s="292"/>
      <c r="T214" s="290"/>
      <c r="U214" s="292"/>
      <c r="V214" s="290"/>
      <c r="W214" s="292"/>
      <c r="X214" s="290"/>
      <c r="Y214" s="292"/>
      <c r="Z214" s="291"/>
      <c r="AM214" s="290"/>
      <c r="AN214" s="290"/>
      <c r="AO214" s="292"/>
      <c r="AP214" s="290"/>
      <c r="AQ214" s="292"/>
      <c r="AR214" s="290"/>
      <c r="AS214" s="292"/>
      <c r="AT214" s="290"/>
      <c r="AU214" s="292"/>
      <c r="AW214" s="293"/>
      <c r="AX214" s="291"/>
      <c r="BK214" s="290"/>
      <c r="BL214" s="290"/>
      <c r="BM214" s="292"/>
      <c r="BN214" s="290"/>
      <c r="BO214" s="292"/>
      <c r="BP214" s="290"/>
      <c r="BQ214" s="292"/>
      <c r="BR214" s="290"/>
      <c r="BS214" s="292"/>
      <c r="BU214" s="292"/>
      <c r="BV214" s="291"/>
      <c r="BX214" s="291"/>
      <c r="CH214" s="291"/>
      <c r="CR214" s="291"/>
      <c r="DB214" s="291"/>
    </row>
    <row r="215" spans="1:121" s="310" customFormat="1" x14ac:dyDescent="0.25">
      <c r="A215" s="297"/>
      <c r="B215" s="298">
        <v>0</v>
      </c>
      <c r="C215" s="299"/>
      <c r="D215" s="299"/>
      <c r="E215" s="300">
        <f t="shared" si="2"/>
        <v>0</v>
      </c>
      <c r="F215" s="301">
        <v>0</v>
      </c>
      <c r="G215" s="301">
        <v>0</v>
      </c>
      <c r="H215" s="301">
        <v>0</v>
      </c>
      <c r="I215" s="301">
        <v>0</v>
      </c>
      <c r="J215" s="301">
        <v>0</v>
      </c>
      <c r="K215" s="301">
        <v>0</v>
      </c>
      <c r="L215" s="301">
        <v>0</v>
      </c>
      <c r="M215" s="301">
        <v>0</v>
      </c>
      <c r="N215" s="301">
        <v>0</v>
      </c>
      <c r="O215" s="301">
        <v>0</v>
      </c>
      <c r="P215" s="301">
        <v>0</v>
      </c>
      <c r="Q215" s="302">
        <v>0</v>
      </c>
      <c r="R215" s="302">
        <v>0</v>
      </c>
      <c r="S215" s="303">
        <v>0</v>
      </c>
      <c r="T215" s="302">
        <v>0</v>
      </c>
      <c r="U215" s="303">
        <v>0</v>
      </c>
      <c r="V215" s="302">
        <v>0</v>
      </c>
      <c r="W215" s="303">
        <v>0</v>
      </c>
      <c r="X215" s="302">
        <v>0</v>
      </c>
      <c r="Y215" s="303">
        <v>0</v>
      </c>
      <c r="Z215" s="298">
        <v>0</v>
      </c>
      <c r="AA215" s="304"/>
      <c r="AB215" s="301">
        <v>0</v>
      </c>
      <c r="AC215" s="301">
        <v>0</v>
      </c>
      <c r="AD215" s="301">
        <v>0</v>
      </c>
      <c r="AE215" s="301">
        <v>0</v>
      </c>
      <c r="AF215" s="301">
        <v>0</v>
      </c>
      <c r="AG215" s="301">
        <v>0</v>
      </c>
      <c r="AH215" s="301">
        <v>0</v>
      </c>
      <c r="AI215" s="301">
        <v>0</v>
      </c>
      <c r="AJ215" s="301">
        <v>0</v>
      </c>
      <c r="AK215" s="301">
        <v>0</v>
      </c>
      <c r="AL215" s="301">
        <v>0</v>
      </c>
      <c r="AM215" s="302">
        <v>0</v>
      </c>
      <c r="AN215" s="302">
        <v>0</v>
      </c>
      <c r="AO215" s="303">
        <v>0</v>
      </c>
      <c r="AP215" s="302">
        <v>0</v>
      </c>
      <c r="AQ215" s="303">
        <v>0</v>
      </c>
      <c r="AR215" s="302">
        <v>0</v>
      </c>
      <c r="AS215" s="303">
        <v>0</v>
      </c>
      <c r="AT215" s="302">
        <v>0</v>
      </c>
      <c r="AU215" s="303">
        <v>0</v>
      </c>
      <c r="AV215" s="304"/>
      <c r="AW215" s="305">
        <v>0</v>
      </c>
      <c r="AX215" s="298">
        <v>0</v>
      </c>
      <c r="AY215" s="306"/>
      <c r="AZ215" s="301"/>
      <c r="BA215" s="301"/>
      <c r="BB215" s="301"/>
      <c r="BC215" s="301"/>
      <c r="BD215" s="301"/>
      <c r="BE215" s="301"/>
      <c r="BF215" s="301"/>
      <c r="BG215" s="301"/>
      <c r="BH215" s="301"/>
      <c r="BI215" s="301"/>
      <c r="BJ215" s="301"/>
      <c r="BK215" s="302"/>
      <c r="BL215" s="302"/>
      <c r="BM215" s="303"/>
      <c r="BN215" s="302"/>
      <c r="BO215" s="303"/>
      <c r="BP215" s="302"/>
      <c r="BQ215" s="303"/>
      <c r="BR215" s="302"/>
      <c r="BS215" s="303"/>
      <c r="BT215" s="306"/>
      <c r="BU215" s="303">
        <v>0</v>
      </c>
      <c r="BV215" s="298">
        <v>0</v>
      </c>
      <c r="BW215" s="306"/>
      <c r="BX215" s="298">
        <v>0</v>
      </c>
      <c r="BY215" s="307"/>
      <c r="BZ215" s="308"/>
      <c r="CA215" s="308"/>
      <c r="CB215" s="308"/>
      <c r="CC215" s="308"/>
      <c r="CD215" s="309"/>
      <c r="CG215" s="307"/>
      <c r="CH215" s="298">
        <v>0</v>
      </c>
      <c r="CI215" s="309">
        <v>0</v>
      </c>
      <c r="CJ215" s="308">
        <v>0</v>
      </c>
      <c r="CK215" s="308">
        <v>0</v>
      </c>
      <c r="CL215" s="308">
        <v>0</v>
      </c>
      <c r="CM215" s="308">
        <v>0</v>
      </c>
      <c r="CN215" s="309">
        <v>0</v>
      </c>
      <c r="CQ215" s="307"/>
      <c r="CR215" s="298"/>
      <c r="CS215" s="309"/>
      <c r="CT215" s="308"/>
      <c r="CU215" s="308"/>
      <c r="CV215" s="308"/>
      <c r="CW215" s="308"/>
      <c r="CX215" s="309"/>
      <c r="DA215" s="307"/>
      <c r="DB215" s="298"/>
      <c r="DC215" s="306"/>
      <c r="DI215" s="311"/>
      <c r="DL215" s="307"/>
      <c r="DM215" s="312"/>
      <c r="DN215" s="312"/>
      <c r="DO215" s="307"/>
      <c r="DP215" s="313"/>
      <c r="DQ215" s="311"/>
    </row>
    <row r="216" spans="1:121" x14ac:dyDescent="0.25">
      <c r="A216" s="113" t="s">
        <v>175</v>
      </c>
      <c r="B216" s="291">
        <v>1</v>
      </c>
      <c r="C216" s="114" t="s">
        <v>250</v>
      </c>
      <c r="D216" s="114" t="s">
        <v>208</v>
      </c>
      <c r="E216" s="185">
        <f t="shared" si="2"/>
        <v>8</v>
      </c>
      <c r="F216" s="142">
        <v>2</v>
      </c>
      <c r="G216" s="142">
        <v>3</v>
      </c>
      <c r="H216" s="142">
        <v>2</v>
      </c>
      <c r="I216" s="142">
        <v>2</v>
      </c>
      <c r="J216" s="142">
        <v>2</v>
      </c>
      <c r="K216" s="142">
        <v>3</v>
      </c>
      <c r="L216" s="142">
        <v>3</v>
      </c>
      <c r="M216" s="142">
        <v>3</v>
      </c>
      <c r="N216" s="142">
        <v>2</v>
      </c>
      <c r="O216" s="142">
        <v>2</v>
      </c>
      <c r="P216" s="142">
        <v>0</v>
      </c>
      <c r="Q216" s="290">
        <v>9.9</v>
      </c>
      <c r="R216" s="290">
        <v>9.9</v>
      </c>
      <c r="S216" s="292">
        <v>9.9</v>
      </c>
      <c r="T216" s="290">
        <v>-1E-4</v>
      </c>
      <c r="U216" s="292">
        <v>14.3</v>
      </c>
      <c r="V216" s="290">
        <v>-1E-4</v>
      </c>
      <c r="W216" s="292">
        <v>9.51</v>
      </c>
      <c r="X216" s="290">
        <v>-1E-4</v>
      </c>
      <c r="Y216" s="292">
        <v>33.71</v>
      </c>
      <c r="Z216" s="291">
        <v>1</v>
      </c>
      <c r="AB216" s="142">
        <v>3</v>
      </c>
      <c r="AC216" s="142">
        <v>3</v>
      </c>
      <c r="AD216" s="142">
        <v>4</v>
      </c>
      <c r="AE216" s="142">
        <v>4</v>
      </c>
      <c r="AF216" s="142">
        <v>3</v>
      </c>
      <c r="AG216" s="142">
        <v>2</v>
      </c>
      <c r="AH216" s="142">
        <v>3</v>
      </c>
      <c r="AI216" s="142">
        <v>3</v>
      </c>
      <c r="AJ216" s="142">
        <v>2</v>
      </c>
      <c r="AK216" s="142">
        <v>3</v>
      </c>
      <c r="AL216" s="142">
        <v>0</v>
      </c>
      <c r="AM216" s="290">
        <v>9.6999999999999993</v>
      </c>
      <c r="AN216" s="290">
        <v>9.6999999999999993</v>
      </c>
      <c r="AO216" s="292">
        <v>9.6999999999999993</v>
      </c>
      <c r="AP216" s="290">
        <v>2.9</v>
      </c>
      <c r="AQ216" s="292">
        <v>13.2</v>
      </c>
      <c r="AR216" s="290">
        <v>-1E-4</v>
      </c>
      <c r="AS216" s="292">
        <v>10.74</v>
      </c>
      <c r="AT216" s="290">
        <v>-1E-4</v>
      </c>
      <c r="AU216" s="292">
        <v>36.54</v>
      </c>
      <c r="AW216" s="293">
        <v>70.25</v>
      </c>
      <c r="AX216" s="291">
        <v>1</v>
      </c>
      <c r="BK216" s="290"/>
      <c r="BL216" s="290"/>
      <c r="BM216" s="292"/>
      <c r="BN216" s="290"/>
      <c r="BO216" s="292"/>
      <c r="BP216" s="290"/>
      <c r="BQ216" s="292"/>
      <c r="BR216" s="290"/>
      <c r="BS216" s="292"/>
      <c r="BU216" s="292">
        <v>70.25</v>
      </c>
      <c r="BV216" s="291">
        <v>1</v>
      </c>
      <c r="BX216" s="291">
        <v>-1</v>
      </c>
      <c r="CH216" s="291">
        <v>-1</v>
      </c>
      <c r="CI216" s="117">
        <v>0</v>
      </c>
      <c r="CJ216" s="81">
        <v>-1</v>
      </c>
      <c r="CK216" s="81">
        <v>0</v>
      </c>
      <c r="CL216" s="81">
        <v>-1</v>
      </c>
      <c r="CM216" s="81">
        <v>0</v>
      </c>
      <c r="CN216" s="117">
        <v>0</v>
      </c>
      <c r="CR216" s="291"/>
      <c r="DB216" s="291"/>
      <c r="DH216" s="79" t="s">
        <v>208</v>
      </c>
      <c r="DJ216" s="79" t="s">
        <v>402</v>
      </c>
      <c r="DK216" s="79" t="s">
        <v>449</v>
      </c>
      <c r="DL216" s="83" t="s">
        <v>504</v>
      </c>
      <c r="DM216" s="84" t="s">
        <v>512</v>
      </c>
      <c r="DN216" s="84" t="s">
        <v>503</v>
      </c>
      <c r="DO216" s="83" t="s">
        <v>503</v>
      </c>
    </row>
    <row r="217" spans="1:121" x14ac:dyDescent="0.25">
      <c r="B217" s="291">
        <v>-1</v>
      </c>
      <c r="E217" s="185">
        <f t="shared" si="2"/>
        <v>0</v>
      </c>
      <c r="F217" s="142">
        <v>3</v>
      </c>
      <c r="G217" s="142">
        <v>3</v>
      </c>
      <c r="H217" s="142">
        <v>3</v>
      </c>
      <c r="I217" s="142">
        <v>2</v>
      </c>
      <c r="J217" s="142">
        <v>3</v>
      </c>
      <c r="K217" s="142">
        <v>3</v>
      </c>
      <c r="L217" s="142">
        <v>3</v>
      </c>
      <c r="M217" s="142">
        <v>4</v>
      </c>
      <c r="N217" s="142">
        <v>4</v>
      </c>
      <c r="O217" s="142">
        <v>3</v>
      </c>
      <c r="P217" s="142">
        <v>0</v>
      </c>
      <c r="Q217" s="290">
        <v>-1E-4</v>
      </c>
      <c r="R217" s="290">
        <v>-1E-4</v>
      </c>
      <c r="S217" s="292">
        <v>-1E-4</v>
      </c>
      <c r="T217" s="290">
        <v>-1E-4</v>
      </c>
      <c r="U217" s="292">
        <v>-1E-4</v>
      </c>
      <c r="V217" s="290">
        <v>-1E-4</v>
      </c>
      <c r="W217" s="292">
        <v>-1E-4</v>
      </c>
      <c r="X217" s="290">
        <v>-1E-4</v>
      </c>
      <c r="Y217" s="292">
        <v>-1E-4</v>
      </c>
      <c r="Z217" s="291">
        <v>-1E-4</v>
      </c>
      <c r="AB217" s="142">
        <v>3</v>
      </c>
      <c r="AC217" s="142">
        <v>4</v>
      </c>
      <c r="AD217" s="142">
        <v>4</v>
      </c>
      <c r="AE217" s="142">
        <v>4</v>
      </c>
      <c r="AF217" s="142">
        <v>2</v>
      </c>
      <c r="AG217" s="142">
        <v>3</v>
      </c>
      <c r="AH217" s="142">
        <v>3</v>
      </c>
      <c r="AI217" s="142">
        <v>3</v>
      </c>
      <c r="AJ217" s="142">
        <v>3</v>
      </c>
      <c r="AK217" s="142">
        <v>4</v>
      </c>
      <c r="AL217" s="142">
        <v>0</v>
      </c>
      <c r="AM217" s="290">
        <v>-1E-4</v>
      </c>
      <c r="AN217" s="290">
        <v>-1E-4</v>
      </c>
      <c r="AO217" s="292">
        <v>-1E-4</v>
      </c>
      <c r="AP217" s="290">
        <v>-1E-4</v>
      </c>
      <c r="AQ217" s="292">
        <v>-1E-4</v>
      </c>
      <c r="AR217" s="290">
        <v>-1E-4</v>
      </c>
      <c r="AS217" s="292">
        <v>-1E-4</v>
      </c>
      <c r="AT217" s="290">
        <v>-1E-4</v>
      </c>
      <c r="AU217" s="292">
        <v>-1E-4</v>
      </c>
      <c r="AW217" s="293">
        <v>-1</v>
      </c>
      <c r="AX217" s="291">
        <v>-1</v>
      </c>
      <c r="BK217" s="290"/>
      <c r="BL217" s="290"/>
      <c r="BM217" s="292"/>
      <c r="BN217" s="290"/>
      <c r="BO217" s="292"/>
      <c r="BP217" s="290"/>
      <c r="BQ217" s="292"/>
      <c r="BR217" s="290"/>
      <c r="BS217" s="292"/>
      <c r="BU217" s="292">
        <v>-1</v>
      </c>
      <c r="BV217" s="291">
        <v>-1</v>
      </c>
      <c r="BX217" s="291">
        <v>-1</v>
      </c>
      <c r="CH217" s="291">
        <v>-1</v>
      </c>
      <c r="CI217" s="117">
        <v>0</v>
      </c>
      <c r="CJ217" s="81">
        <v>-1</v>
      </c>
      <c r="CK217" s="81">
        <v>0</v>
      </c>
      <c r="CL217" s="81">
        <v>-1</v>
      </c>
      <c r="CM217" s="81">
        <v>0</v>
      </c>
      <c r="CN217" s="117">
        <v>0</v>
      </c>
      <c r="CR217" s="291"/>
      <c r="DB217" s="291"/>
    </row>
    <row r="218" spans="1:121" x14ac:dyDescent="0.25">
      <c r="B218" s="291">
        <v>-1</v>
      </c>
      <c r="E218" s="185">
        <f t="shared" ref="E218:E283" si="3">IF(AND($B218&lt;9,$B218&gt;0),9-$B218,0)</f>
        <v>0</v>
      </c>
      <c r="F218" s="142">
        <v>3</v>
      </c>
      <c r="G218" s="142">
        <v>3</v>
      </c>
      <c r="H218" s="142">
        <v>2</v>
      </c>
      <c r="I218" s="142">
        <v>2</v>
      </c>
      <c r="J218" s="142">
        <v>2</v>
      </c>
      <c r="K218" s="142">
        <v>3</v>
      </c>
      <c r="L218" s="142">
        <v>3</v>
      </c>
      <c r="M218" s="142">
        <v>4</v>
      </c>
      <c r="N218" s="142">
        <v>3</v>
      </c>
      <c r="O218" s="142">
        <v>4</v>
      </c>
      <c r="P218" s="142">
        <v>0</v>
      </c>
      <c r="Q218" s="290">
        <v>-1E-4</v>
      </c>
      <c r="R218" s="290">
        <v>-1E-4</v>
      </c>
      <c r="S218" s="292">
        <v>-1E-4</v>
      </c>
      <c r="T218" s="290">
        <v>-1E-4</v>
      </c>
      <c r="U218" s="292">
        <v>-1E-4</v>
      </c>
      <c r="V218" s="290">
        <v>-1E-4</v>
      </c>
      <c r="W218" s="292">
        <v>-1E-4</v>
      </c>
      <c r="X218" s="290">
        <v>-1E-4</v>
      </c>
      <c r="Y218" s="292">
        <v>-1E-4</v>
      </c>
      <c r="Z218" s="291">
        <v>-1E-4</v>
      </c>
      <c r="AB218" s="142">
        <v>4</v>
      </c>
      <c r="AC218" s="142">
        <v>4</v>
      </c>
      <c r="AD218" s="142">
        <v>4</v>
      </c>
      <c r="AE218" s="142">
        <v>4</v>
      </c>
      <c r="AF218" s="142">
        <v>3</v>
      </c>
      <c r="AG218" s="142">
        <v>3</v>
      </c>
      <c r="AH218" s="142">
        <v>3</v>
      </c>
      <c r="AI218" s="142">
        <v>2</v>
      </c>
      <c r="AJ218" s="142">
        <v>3</v>
      </c>
      <c r="AK218" s="142">
        <v>4</v>
      </c>
      <c r="AL218" s="142">
        <v>1</v>
      </c>
      <c r="AM218" s="290">
        <v>-1E-4</v>
      </c>
      <c r="AN218" s="290">
        <v>-1E-4</v>
      </c>
      <c r="AO218" s="292">
        <v>-1E-4</v>
      </c>
      <c r="AP218" s="290">
        <v>-1E-4</v>
      </c>
      <c r="AQ218" s="292">
        <v>-1E-4</v>
      </c>
      <c r="AR218" s="290">
        <v>-1E-4</v>
      </c>
      <c r="AS218" s="292">
        <v>-1E-4</v>
      </c>
      <c r="AT218" s="290">
        <v>-1E-4</v>
      </c>
      <c r="AU218" s="292">
        <v>-1E-4</v>
      </c>
      <c r="AW218" s="293">
        <v>-1</v>
      </c>
      <c r="AX218" s="291">
        <v>-1</v>
      </c>
      <c r="BK218" s="290"/>
      <c r="BL218" s="290"/>
      <c r="BM218" s="292"/>
      <c r="BN218" s="290"/>
      <c r="BO218" s="292"/>
      <c r="BP218" s="290"/>
      <c r="BQ218" s="292"/>
      <c r="BR218" s="290"/>
      <c r="BS218" s="292"/>
      <c r="BU218" s="292">
        <v>-1</v>
      </c>
      <c r="BV218" s="291">
        <v>-1</v>
      </c>
      <c r="BX218" s="291">
        <v>-1</v>
      </c>
      <c r="CH218" s="291">
        <v>-1</v>
      </c>
      <c r="CI218" s="117">
        <v>0</v>
      </c>
      <c r="CJ218" s="81">
        <v>-1</v>
      </c>
      <c r="CK218" s="81">
        <v>0</v>
      </c>
      <c r="CL218" s="81">
        <v>-1</v>
      </c>
      <c r="CM218" s="81">
        <v>0</v>
      </c>
      <c r="CN218" s="117">
        <v>0</v>
      </c>
      <c r="CR218" s="291"/>
      <c r="DB218" s="291"/>
    </row>
    <row r="219" spans="1:121" x14ac:dyDescent="0.25">
      <c r="B219" s="291">
        <v>-1</v>
      </c>
      <c r="E219" s="185">
        <f t="shared" si="3"/>
        <v>0</v>
      </c>
      <c r="F219" s="142">
        <v>2</v>
      </c>
      <c r="G219" s="142">
        <v>2</v>
      </c>
      <c r="H219" s="142">
        <v>2</v>
      </c>
      <c r="I219" s="142">
        <v>3</v>
      </c>
      <c r="J219" s="142">
        <v>3</v>
      </c>
      <c r="K219" s="142">
        <v>3</v>
      </c>
      <c r="L219" s="142">
        <v>4</v>
      </c>
      <c r="M219" s="142">
        <v>3</v>
      </c>
      <c r="N219" s="142">
        <v>3</v>
      </c>
      <c r="O219" s="142">
        <v>3</v>
      </c>
      <c r="P219" s="142">
        <v>0</v>
      </c>
      <c r="Q219" s="290">
        <v>-1E-4</v>
      </c>
      <c r="R219" s="290">
        <v>-1E-4</v>
      </c>
      <c r="S219" s="292">
        <v>-1E-4</v>
      </c>
      <c r="T219" s="290">
        <v>-1E-4</v>
      </c>
      <c r="U219" s="292">
        <v>-1E-4</v>
      </c>
      <c r="V219" s="290">
        <v>-1E-4</v>
      </c>
      <c r="W219" s="292">
        <v>-1E-4</v>
      </c>
      <c r="X219" s="290">
        <v>-1E-4</v>
      </c>
      <c r="Y219" s="292">
        <v>-1E-4</v>
      </c>
      <c r="Z219" s="291">
        <v>-1E-4</v>
      </c>
      <c r="AB219" s="142">
        <v>4</v>
      </c>
      <c r="AC219" s="142">
        <v>4</v>
      </c>
      <c r="AD219" s="142">
        <v>4</v>
      </c>
      <c r="AE219" s="142">
        <v>4</v>
      </c>
      <c r="AF219" s="142">
        <v>3</v>
      </c>
      <c r="AG219" s="142">
        <v>3</v>
      </c>
      <c r="AH219" s="142">
        <v>3</v>
      </c>
      <c r="AI219" s="142">
        <v>3</v>
      </c>
      <c r="AJ219" s="142">
        <v>3</v>
      </c>
      <c r="AK219" s="142">
        <v>4</v>
      </c>
      <c r="AL219" s="142">
        <v>0</v>
      </c>
      <c r="AM219" s="290">
        <v>-1E-4</v>
      </c>
      <c r="AN219" s="290">
        <v>-1E-4</v>
      </c>
      <c r="AO219" s="292">
        <v>-1E-4</v>
      </c>
      <c r="AP219" s="290">
        <v>-1E-4</v>
      </c>
      <c r="AQ219" s="292">
        <v>-1E-4</v>
      </c>
      <c r="AR219" s="290">
        <v>-1E-4</v>
      </c>
      <c r="AS219" s="292">
        <v>-1E-4</v>
      </c>
      <c r="AT219" s="290">
        <v>-1E-4</v>
      </c>
      <c r="AU219" s="292">
        <v>-1E-4</v>
      </c>
      <c r="AW219" s="293">
        <v>-1</v>
      </c>
      <c r="AX219" s="291">
        <v>-1</v>
      </c>
      <c r="BK219" s="290"/>
      <c r="BL219" s="290"/>
      <c r="BM219" s="292"/>
      <c r="BN219" s="290"/>
      <c r="BO219" s="292"/>
      <c r="BP219" s="290"/>
      <c r="BQ219" s="292"/>
      <c r="BR219" s="290"/>
      <c r="BS219" s="292"/>
      <c r="BU219" s="292">
        <v>-1</v>
      </c>
      <c r="BV219" s="291">
        <v>-1</v>
      </c>
      <c r="BX219" s="291">
        <v>-1</v>
      </c>
      <c r="CH219" s="291">
        <v>-1</v>
      </c>
      <c r="CI219" s="117">
        <v>0</v>
      </c>
      <c r="CJ219" s="81">
        <v>-1</v>
      </c>
      <c r="CK219" s="81">
        <v>0</v>
      </c>
      <c r="CL219" s="81">
        <v>-1</v>
      </c>
      <c r="CM219" s="81">
        <v>0</v>
      </c>
      <c r="CN219" s="117">
        <v>0</v>
      </c>
      <c r="CR219" s="291"/>
      <c r="DB219" s="291"/>
    </row>
    <row r="220" spans="1:121" x14ac:dyDescent="0.25">
      <c r="B220" s="291"/>
      <c r="Q220" s="290"/>
      <c r="R220" s="290"/>
      <c r="S220" s="292"/>
      <c r="T220" s="290"/>
      <c r="U220" s="292"/>
      <c r="V220" s="290"/>
      <c r="W220" s="292"/>
      <c r="X220" s="290"/>
      <c r="Y220" s="292"/>
      <c r="Z220" s="291"/>
      <c r="AM220" s="290"/>
      <c r="AN220" s="290"/>
      <c r="AO220" s="292"/>
      <c r="AP220" s="290"/>
      <c r="AQ220" s="292"/>
      <c r="AR220" s="290"/>
      <c r="AS220" s="292"/>
      <c r="AT220" s="290"/>
      <c r="AU220" s="292"/>
      <c r="AW220" s="293"/>
      <c r="AX220" s="291"/>
      <c r="BK220" s="290"/>
      <c r="BL220" s="290"/>
      <c r="BM220" s="292"/>
      <c r="BN220" s="290"/>
      <c r="BO220" s="292"/>
      <c r="BP220" s="290"/>
      <c r="BQ220" s="292"/>
      <c r="BR220" s="290"/>
      <c r="BS220" s="292"/>
      <c r="BU220" s="292"/>
      <c r="BV220" s="291"/>
      <c r="BX220" s="291"/>
      <c r="CH220" s="291"/>
      <c r="CR220" s="291"/>
      <c r="DB220" s="291"/>
    </row>
    <row r="221" spans="1:121" s="310" customFormat="1" x14ac:dyDescent="0.25">
      <c r="A221" s="297"/>
      <c r="B221" s="298">
        <v>0</v>
      </c>
      <c r="C221" s="299"/>
      <c r="D221" s="299"/>
      <c r="E221" s="300">
        <f t="shared" si="3"/>
        <v>0</v>
      </c>
      <c r="F221" s="301">
        <v>0</v>
      </c>
      <c r="G221" s="301">
        <v>0</v>
      </c>
      <c r="H221" s="301">
        <v>0</v>
      </c>
      <c r="I221" s="301">
        <v>0</v>
      </c>
      <c r="J221" s="301">
        <v>0</v>
      </c>
      <c r="K221" s="301">
        <v>0</v>
      </c>
      <c r="L221" s="301">
        <v>0</v>
      </c>
      <c r="M221" s="301">
        <v>0</v>
      </c>
      <c r="N221" s="301">
        <v>0</v>
      </c>
      <c r="O221" s="301">
        <v>0</v>
      </c>
      <c r="P221" s="301">
        <v>0</v>
      </c>
      <c r="Q221" s="302">
        <v>0</v>
      </c>
      <c r="R221" s="302">
        <v>0</v>
      </c>
      <c r="S221" s="303">
        <v>0</v>
      </c>
      <c r="T221" s="302">
        <v>0</v>
      </c>
      <c r="U221" s="303">
        <v>0</v>
      </c>
      <c r="V221" s="302">
        <v>0</v>
      </c>
      <c r="W221" s="303">
        <v>0</v>
      </c>
      <c r="X221" s="302">
        <v>0</v>
      </c>
      <c r="Y221" s="303">
        <v>0</v>
      </c>
      <c r="Z221" s="298">
        <v>0</v>
      </c>
      <c r="AA221" s="304"/>
      <c r="AB221" s="301">
        <v>0</v>
      </c>
      <c r="AC221" s="301">
        <v>0</v>
      </c>
      <c r="AD221" s="301">
        <v>0</v>
      </c>
      <c r="AE221" s="301">
        <v>0</v>
      </c>
      <c r="AF221" s="301">
        <v>0</v>
      </c>
      <c r="AG221" s="301">
        <v>0</v>
      </c>
      <c r="AH221" s="301">
        <v>0</v>
      </c>
      <c r="AI221" s="301">
        <v>0</v>
      </c>
      <c r="AJ221" s="301">
        <v>0</v>
      </c>
      <c r="AK221" s="301">
        <v>0</v>
      </c>
      <c r="AL221" s="301">
        <v>0</v>
      </c>
      <c r="AM221" s="302">
        <v>0</v>
      </c>
      <c r="AN221" s="302">
        <v>0</v>
      </c>
      <c r="AO221" s="303">
        <v>0</v>
      </c>
      <c r="AP221" s="302">
        <v>0</v>
      </c>
      <c r="AQ221" s="303">
        <v>0</v>
      </c>
      <c r="AR221" s="302">
        <v>0</v>
      </c>
      <c r="AS221" s="303">
        <v>0</v>
      </c>
      <c r="AT221" s="302">
        <v>0</v>
      </c>
      <c r="AU221" s="303">
        <v>0</v>
      </c>
      <c r="AV221" s="304"/>
      <c r="AW221" s="305">
        <v>0</v>
      </c>
      <c r="AX221" s="298">
        <v>0</v>
      </c>
      <c r="AY221" s="306"/>
      <c r="AZ221" s="301"/>
      <c r="BA221" s="301"/>
      <c r="BB221" s="301"/>
      <c r="BC221" s="301"/>
      <c r="BD221" s="301"/>
      <c r="BE221" s="301"/>
      <c r="BF221" s="301"/>
      <c r="BG221" s="301"/>
      <c r="BH221" s="301"/>
      <c r="BI221" s="301"/>
      <c r="BJ221" s="301"/>
      <c r="BK221" s="302"/>
      <c r="BL221" s="302"/>
      <c r="BM221" s="303"/>
      <c r="BN221" s="302"/>
      <c r="BO221" s="303"/>
      <c r="BP221" s="302"/>
      <c r="BQ221" s="303"/>
      <c r="BR221" s="302"/>
      <c r="BS221" s="303"/>
      <c r="BT221" s="306"/>
      <c r="BU221" s="303">
        <v>0</v>
      </c>
      <c r="BV221" s="298">
        <v>0</v>
      </c>
      <c r="BW221" s="306"/>
      <c r="BX221" s="298">
        <v>0</v>
      </c>
      <c r="BY221" s="307"/>
      <c r="BZ221" s="308"/>
      <c r="CA221" s="308"/>
      <c r="CB221" s="308"/>
      <c r="CC221" s="308"/>
      <c r="CD221" s="309"/>
      <c r="CG221" s="307"/>
      <c r="CH221" s="298">
        <v>0</v>
      </c>
      <c r="CI221" s="309">
        <v>0</v>
      </c>
      <c r="CJ221" s="308">
        <v>0</v>
      </c>
      <c r="CK221" s="308">
        <v>0</v>
      </c>
      <c r="CL221" s="308">
        <v>0</v>
      </c>
      <c r="CM221" s="308">
        <v>0</v>
      </c>
      <c r="CN221" s="309">
        <v>0</v>
      </c>
      <c r="CQ221" s="307"/>
      <c r="CR221" s="298"/>
      <c r="CS221" s="309"/>
      <c r="CT221" s="308"/>
      <c r="CU221" s="308"/>
      <c r="CV221" s="308"/>
      <c r="CW221" s="308"/>
      <c r="CX221" s="309"/>
      <c r="DA221" s="307"/>
      <c r="DB221" s="298"/>
      <c r="DC221" s="306"/>
      <c r="DI221" s="311"/>
      <c r="DL221" s="307"/>
      <c r="DM221" s="312"/>
      <c r="DN221" s="312"/>
      <c r="DO221" s="307"/>
      <c r="DP221" s="313"/>
      <c r="DQ221" s="311"/>
    </row>
    <row r="222" spans="1:121" x14ac:dyDescent="0.25">
      <c r="A222" s="113" t="s">
        <v>176</v>
      </c>
      <c r="B222" s="291">
        <v>1</v>
      </c>
      <c r="C222" s="114" t="s">
        <v>251</v>
      </c>
      <c r="D222" s="114" t="s">
        <v>205</v>
      </c>
      <c r="E222" s="185">
        <f t="shared" si="3"/>
        <v>8</v>
      </c>
      <c r="F222" s="142">
        <v>2</v>
      </c>
      <c r="G222" s="142">
        <v>2</v>
      </c>
      <c r="H222" s="142">
        <v>2</v>
      </c>
      <c r="I222" s="142">
        <v>2</v>
      </c>
      <c r="J222" s="142">
        <v>2</v>
      </c>
      <c r="K222" s="142">
        <v>2</v>
      </c>
      <c r="L222" s="142">
        <v>3</v>
      </c>
      <c r="M222" s="142">
        <v>3</v>
      </c>
      <c r="N222" s="142">
        <v>3</v>
      </c>
      <c r="O222" s="142">
        <v>3</v>
      </c>
      <c r="P222" s="142">
        <v>0</v>
      </c>
      <c r="Q222" s="290">
        <v>9.4</v>
      </c>
      <c r="R222" s="290">
        <v>9.4</v>
      </c>
      <c r="S222" s="292">
        <v>9.4</v>
      </c>
      <c r="T222" s="290">
        <v>-1E-4</v>
      </c>
      <c r="U222" s="292">
        <v>14.2</v>
      </c>
      <c r="V222" s="290">
        <v>-1E-4</v>
      </c>
      <c r="W222" s="292">
        <v>10.51</v>
      </c>
      <c r="X222" s="290">
        <v>-1E-4</v>
      </c>
      <c r="Y222" s="292">
        <v>34.11</v>
      </c>
      <c r="Z222" s="291">
        <v>3</v>
      </c>
      <c r="AB222" s="142">
        <v>2</v>
      </c>
      <c r="AC222" s="142">
        <v>2</v>
      </c>
      <c r="AD222" s="142">
        <v>2</v>
      </c>
      <c r="AE222" s="142">
        <v>2</v>
      </c>
      <c r="AF222" s="142">
        <v>2</v>
      </c>
      <c r="AG222" s="142">
        <v>1</v>
      </c>
      <c r="AH222" s="142">
        <v>1</v>
      </c>
      <c r="AI222" s="142">
        <v>2</v>
      </c>
      <c r="AJ222" s="142">
        <v>2</v>
      </c>
      <c r="AK222" s="142">
        <v>2</v>
      </c>
      <c r="AL222" s="142">
        <v>0</v>
      </c>
      <c r="AM222" s="290">
        <v>9.8000000000000007</v>
      </c>
      <c r="AN222" s="290">
        <v>9.8000000000000007</v>
      </c>
      <c r="AO222" s="292">
        <v>9.8000000000000007</v>
      </c>
      <c r="AP222" s="290">
        <v>3.2</v>
      </c>
      <c r="AQ222" s="292">
        <v>15</v>
      </c>
      <c r="AR222" s="290">
        <v>-1E-4</v>
      </c>
      <c r="AS222" s="292">
        <v>11.44</v>
      </c>
      <c r="AT222" s="290">
        <v>-1E-4</v>
      </c>
      <c r="AU222" s="292">
        <v>39.44</v>
      </c>
      <c r="AW222" s="293">
        <v>73.55</v>
      </c>
      <c r="AX222" s="291">
        <v>1</v>
      </c>
      <c r="BK222" s="290"/>
      <c r="BL222" s="290"/>
      <c r="BM222" s="292"/>
      <c r="BN222" s="290"/>
      <c r="BO222" s="292"/>
      <c r="BP222" s="290"/>
      <c r="BQ222" s="292"/>
      <c r="BR222" s="290"/>
      <c r="BS222" s="292"/>
      <c r="BU222" s="292">
        <v>73.55</v>
      </c>
      <c r="BV222" s="291">
        <v>1</v>
      </c>
      <c r="BX222" s="291">
        <v>-1</v>
      </c>
      <c r="CH222" s="291">
        <v>-1</v>
      </c>
      <c r="CI222" s="117">
        <v>0</v>
      </c>
      <c r="CJ222" s="81">
        <v>-1</v>
      </c>
      <c r="CK222" s="81">
        <v>0</v>
      </c>
      <c r="CL222" s="81">
        <v>-1</v>
      </c>
      <c r="CM222" s="81">
        <v>0</v>
      </c>
      <c r="CN222" s="117">
        <v>0</v>
      </c>
      <c r="CR222" s="291"/>
      <c r="DB222" s="291"/>
      <c r="DH222" s="79" t="s">
        <v>205</v>
      </c>
      <c r="DJ222" s="79" t="s">
        <v>403</v>
      </c>
      <c r="DK222" s="79" t="s">
        <v>450</v>
      </c>
      <c r="DL222" s="83" t="s">
        <v>504</v>
      </c>
      <c r="DM222" s="84" t="s">
        <v>512</v>
      </c>
      <c r="DN222" s="84" t="s">
        <v>119</v>
      </c>
      <c r="DO222" s="83" t="s">
        <v>503</v>
      </c>
    </row>
    <row r="223" spans="1:121" x14ac:dyDescent="0.25">
      <c r="B223" s="291">
        <v>-1</v>
      </c>
      <c r="E223" s="185">
        <f t="shared" si="3"/>
        <v>0</v>
      </c>
      <c r="F223" s="142">
        <v>4</v>
      </c>
      <c r="G223" s="142">
        <v>3</v>
      </c>
      <c r="H223" s="142">
        <v>2</v>
      </c>
      <c r="I223" s="142">
        <v>2</v>
      </c>
      <c r="J223" s="142">
        <v>2</v>
      </c>
      <c r="K223" s="142">
        <v>3</v>
      </c>
      <c r="L223" s="142">
        <v>3</v>
      </c>
      <c r="M223" s="142">
        <v>3</v>
      </c>
      <c r="N223" s="142">
        <v>3</v>
      </c>
      <c r="O223" s="142">
        <v>3</v>
      </c>
      <c r="P223" s="142">
        <v>0</v>
      </c>
      <c r="Q223" s="290">
        <v>-1E-4</v>
      </c>
      <c r="R223" s="290">
        <v>-1E-4</v>
      </c>
      <c r="S223" s="292">
        <v>-1E-4</v>
      </c>
      <c r="T223" s="290">
        <v>-1E-4</v>
      </c>
      <c r="U223" s="292">
        <v>-1E-4</v>
      </c>
      <c r="V223" s="290">
        <v>-1E-4</v>
      </c>
      <c r="W223" s="292">
        <v>-1E-4</v>
      </c>
      <c r="X223" s="290">
        <v>-1E-4</v>
      </c>
      <c r="Y223" s="292">
        <v>-1E-4</v>
      </c>
      <c r="Z223" s="291">
        <v>-1E-4</v>
      </c>
      <c r="AB223" s="142">
        <v>2</v>
      </c>
      <c r="AC223" s="142">
        <v>3</v>
      </c>
      <c r="AD223" s="142">
        <v>2</v>
      </c>
      <c r="AE223" s="142">
        <v>3</v>
      </c>
      <c r="AF223" s="142">
        <v>3</v>
      </c>
      <c r="AG223" s="142">
        <v>2</v>
      </c>
      <c r="AH223" s="142">
        <v>2</v>
      </c>
      <c r="AI223" s="142">
        <v>3</v>
      </c>
      <c r="AJ223" s="142">
        <v>3</v>
      </c>
      <c r="AK223" s="142">
        <v>3</v>
      </c>
      <c r="AL223" s="142">
        <v>0</v>
      </c>
      <c r="AM223" s="290">
        <v>-1E-4</v>
      </c>
      <c r="AN223" s="290">
        <v>-1E-4</v>
      </c>
      <c r="AO223" s="292">
        <v>-1E-4</v>
      </c>
      <c r="AP223" s="290">
        <v>-1E-4</v>
      </c>
      <c r="AQ223" s="292">
        <v>-1E-4</v>
      </c>
      <c r="AR223" s="290">
        <v>-1E-4</v>
      </c>
      <c r="AS223" s="292">
        <v>-1E-4</v>
      </c>
      <c r="AT223" s="290">
        <v>-1E-4</v>
      </c>
      <c r="AU223" s="292">
        <v>-1E-4</v>
      </c>
      <c r="AW223" s="293">
        <v>-1</v>
      </c>
      <c r="AX223" s="291">
        <v>-1</v>
      </c>
      <c r="BK223" s="290"/>
      <c r="BL223" s="290"/>
      <c r="BM223" s="292"/>
      <c r="BN223" s="290"/>
      <c r="BO223" s="292"/>
      <c r="BP223" s="290"/>
      <c r="BQ223" s="292"/>
      <c r="BR223" s="290"/>
      <c r="BS223" s="292"/>
      <c r="BU223" s="292">
        <v>-1</v>
      </c>
      <c r="BV223" s="291">
        <v>-1</v>
      </c>
      <c r="BX223" s="291">
        <v>-1</v>
      </c>
      <c r="CH223" s="291">
        <v>-1</v>
      </c>
      <c r="CI223" s="117">
        <v>0</v>
      </c>
      <c r="CJ223" s="81">
        <v>-1</v>
      </c>
      <c r="CK223" s="81">
        <v>0</v>
      </c>
      <c r="CL223" s="81">
        <v>-1</v>
      </c>
      <c r="CM223" s="81">
        <v>0</v>
      </c>
      <c r="CN223" s="117">
        <v>0</v>
      </c>
      <c r="CR223" s="291"/>
      <c r="DB223" s="291"/>
    </row>
    <row r="224" spans="1:121" x14ac:dyDescent="0.25">
      <c r="B224" s="291">
        <v>-1</v>
      </c>
      <c r="E224" s="185">
        <f t="shared" si="3"/>
        <v>0</v>
      </c>
      <c r="F224" s="142">
        <v>3</v>
      </c>
      <c r="G224" s="142">
        <v>3</v>
      </c>
      <c r="H224" s="142">
        <v>3</v>
      </c>
      <c r="I224" s="142">
        <v>3</v>
      </c>
      <c r="J224" s="142">
        <v>3</v>
      </c>
      <c r="K224" s="142">
        <v>3</v>
      </c>
      <c r="L224" s="142">
        <v>3</v>
      </c>
      <c r="M224" s="142">
        <v>3</v>
      </c>
      <c r="N224" s="142">
        <v>4</v>
      </c>
      <c r="O224" s="142">
        <v>3</v>
      </c>
      <c r="P224" s="142">
        <v>0</v>
      </c>
      <c r="Q224" s="290">
        <v>-1E-4</v>
      </c>
      <c r="R224" s="290">
        <v>-1E-4</v>
      </c>
      <c r="S224" s="292">
        <v>-1E-4</v>
      </c>
      <c r="T224" s="290">
        <v>-1E-4</v>
      </c>
      <c r="U224" s="292">
        <v>-1E-4</v>
      </c>
      <c r="V224" s="290">
        <v>-1E-4</v>
      </c>
      <c r="W224" s="292">
        <v>-1E-4</v>
      </c>
      <c r="X224" s="290">
        <v>-1E-4</v>
      </c>
      <c r="Y224" s="292">
        <v>-1E-4</v>
      </c>
      <c r="Z224" s="291">
        <v>-1E-4</v>
      </c>
      <c r="AB224" s="142">
        <v>2</v>
      </c>
      <c r="AC224" s="142">
        <v>3</v>
      </c>
      <c r="AD224" s="142">
        <v>3</v>
      </c>
      <c r="AE224" s="142">
        <v>3</v>
      </c>
      <c r="AF224" s="142">
        <v>3</v>
      </c>
      <c r="AG224" s="142">
        <v>3</v>
      </c>
      <c r="AH224" s="142">
        <v>3</v>
      </c>
      <c r="AI224" s="142">
        <v>3</v>
      </c>
      <c r="AJ224" s="142">
        <v>3</v>
      </c>
      <c r="AK224" s="142">
        <v>3</v>
      </c>
      <c r="AL224" s="142">
        <v>0</v>
      </c>
      <c r="AM224" s="290">
        <v>-1E-4</v>
      </c>
      <c r="AN224" s="290">
        <v>-1E-4</v>
      </c>
      <c r="AO224" s="292">
        <v>-1E-4</v>
      </c>
      <c r="AP224" s="290">
        <v>-1E-4</v>
      </c>
      <c r="AQ224" s="292">
        <v>-1E-4</v>
      </c>
      <c r="AR224" s="290">
        <v>-1E-4</v>
      </c>
      <c r="AS224" s="292">
        <v>-1E-4</v>
      </c>
      <c r="AT224" s="290">
        <v>-1E-4</v>
      </c>
      <c r="AU224" s="292">
        <v>-1E-4</v>
      </c>
      <c r="AW224" s="293">
        <v>-1</v>
      </c>
      <c r="AX224" s="291">
        <v>-1</v>
      </c>
      <c r="BK224" s="290"/>
      <c r="BL224" s="290"/>
      <c r="BM224" s="292"/>
      <c r="BN224" s="290"/>
      <c r="BO224" s="292"/>
      <c r="BP224" s="290"/>
      <c r="BQ224" s="292"/>
      <c r="BR224" s="290"/>
      <c r="BS224" s="292"/>
      <c r="BU224" s="292">
        <v>-1</v>
      </c>
      <c r="BV224" s="291">
        <v>-1</v>
      </c>
      <c r="BX224" s="291">
        <v>-1</v>
      </c>
      <c r="CH224" s="291">
        <v>-1</v>
      </c>
      <c r="CI224" s="117">
        <v>0</v>
      </c>
      <c r="CJ224" s="81">
        <v>-1</v>
      </c>
      <c r="CK224" s="81">
        <v>0</v>
      </c>
      <c r="CL224" s="81">
        <v>-1</v>
      </c>
      <c r="CM224" s="81">
        <v>0</v>
      </c>
      <c r="CN224" s="117">
        <v>0</v>
      </c>
      <c r="CR224" s="291"/>
      <c r="DB224" s="291"/>
    </row>
    <row r="225" spans="1:119" x14ac:dyDescent="0.25">
      <c r="B225" s="291">
        <v>-1</v>
      </c>
      <c r="E225" s="185">
        <f t="shared" si="3"/>
        <v>0</v>
      </c>
      <c r="F225" s="142">
        <v>3</v>
      </c>
      <c r="G225" s="142">
        <v>2</v>
      </c>
      <c r="H225" s="142">
        <v>3</v>
      </c>
      <c r="I225" s="142">
        <v>3</v>
      </c>
      <c r="J225" s="142">
        <v>3</v>
      </c>
      <c r="K225" s="142">
        <v>3</v>
      </c>
      <c r="L225" s="142">
        <v>3</v>
      </c>
      <c r="M225" s="142">
        <v>3</v>
      </c>
      <c r="N225" s="142">
        <v>4</v>
      </c>
      <c r="O225" s="142">
        <v>3</v>
      </c>
      <c r="P225" s="142">
        <v>0</v>
      </c>
      <c r="Q225" s="290">
        <v>-1E-4</v>
      </c>
      <c r="R225" s="290">
        <v>-1E-4</v>
      </c>
      <c r="S225" s="292">
        <v>-1E-4</v>
      </c>
      <c r="T225" s="290">
        <v>-1E-4</v>
      </c>
      <c r="U225" s="292">
        <v>-1E-4</v>
      </c>
      <c r="V225" s="290">
        <v>-1E-4</v>
      </c>
      <c r="W225" s="292">
        <v>-1E-4</v>
      </c>
      <c r="X225" s="290">
        <v>-1E-4</v>
      </c>
      <c r="Y225" s="292">
        <v>-1E-4</v>
      </c>
      <c r="Z225" s="291">
        <v>-1E-4</v>
      </c>
      <c r="AB225" s="142">
        <v>2</v>
      </c>
      <c r="AC225" s="142">
        <v>1</v>
      </c>
      <c r="AD225" s="142">
        <v>2</v>
      </c>
      <c r="AE225" s="142">
        <v>3</v>
      </c>
      <c r="AF225" s="142">
        <v>3</v>
      </c>
      <c r="AG225" s="142">
        <v>3</v>
      </c>
      <c r="AH225" s="142">
        <v>3</v>
      </c>
      <c r="AI225" s="142">
        <v>3</v>
      </c>
      <c r="AJ225" s="142">
        <v>2</v>
      </c>
      <c r="AK225" s="142">
        <v>2</v>
      </c>
      <c r="AL225" s="142">
        <v>0</v>
      </c>
      <c r="AM225" s="290">
        <v>-1E-4</v>
      </c>
      <c r="AN225" s="290">
        <v>-1E-4</v>
      </c>
      <c r="AO225" s="292">
        <v>-1E-4</v>
      </c>
      <c r="AP225" s="290">
        <v>-1E-4</v>
      </c>
      <c r="AQ225" s="292">
        <v>-1E-4</v>
      </c>
      <c r="AR225" s="290">
        <v>-1E-4</v>
      </c>
      <c r="AS225" s="292">
        <v>-1E-4</v>
      </c>
      <c r="AT225" s="290">
        <v>-1E-4</v>
      </c>
      <c r="AU225" s="292">
        <v>-1E-4</v>
      </c>
      <c r="AW225" s="293">
        <v>-1</v>
      </c>
      <c r="AX225" s="291">
        <v>-1</v>
      </c>
      <c r="BK225" s="290"/>
      <c r="BL225" s="290"/>
      <c r="BM225" s="292"/>
      <c r="BN225" s="290"/>
      <c r="BO225" s="292"/>
      <c r="BP225" s="290"/>
      <c r="BQ225" s="292"/>
      <c r="BR225" s="290"/>
      <c r="BS225" s="292"/>
      <c r="BU225" s="292">
        <v>-1</v>
      </c>
      <c r="BV225" s="291">
        <v>-1</v>
      </c>
      <c r="BX225" s="291">
        <v>-1</v>
      </c>
      <c r="CH225" s="291">
        <v>-1</v>
      </c>
      <c r="CI225" s="117">
        <v>0</v>
      </c>
      <c r="CJ225" s="81">
        <v>-1</v>
      </c>
      <c r="CK225" s="81">
        <v>0</v>
      </c>
      <c r="CL225" s="81">
        <v>-1</v>
      </c>
      <c r="CM225" s="81">
        <v>0</v>
      </c>
      <c r="CN225" s="117">
        <v>0</v>
      </c>
      <c r="CR225" s="291"/>
      <c r="DB225" s="291"/>
    </row>
    <row r="226" spans="1:119" x14ac:dyDescent="0.25">
      <c r="B226" s="291">
        <v>0</v>
      </c>
      <c r="E226" s="185">
        <f t="shared" si="3"/>
        <v>0</v>
      </c>
      <c r="F226" s="142">
        <v>0</v>
      </c>
      <c r="G226" s="142">
        <v>0</v>
      </c>
      <c r="H226" s="142">
        <v>0</v>
      </c>
      <c r="I226" s="142">
        <v>0</v>
      </c>
      <c r="J226" s="142">
        <v>0</v>
      </c>
      <c r="K226" s="142">
        <v>0</v>
      </c>
      <c r="L226" s="142">
        <v>0</v>
      </c>
      <c r="M226" s="142">
        <v>0</v>
      </c>
      <c r="N226" s="142">
        <v>0</v>
      </c>
      <c r="O226" s="142">
        <v>0</v>
      </c>
      <c r="P226" s="142">
        <v>0</v>
      </c>
      <c r="Q226" s="290">
        <v>0</v>
      </c>
      <c r="R226" s="290">
        <v>0</v>
      </c>
      <c r="S226" s="292">
        <v>0</v>
      </c>
      <c r="T226" s="290">
        <v>0</v>
      </c>
      <c r="U226" s="292">
        <v>0</v>
      </c>
      <c r="V226" s="290">
        <v>0</v>
      </c>
      <c r="W226" s="292">
        <v>0</v>
      </c>
      <c r="X226" s="290">
        <v>0</v>
      </c>
      <c r="Y226" s="292">
        <v>0</v>
      </c>
      <c r="Z226" s="291">
        <v>0</v>
      </c>
      <c r="AB226" s="142">
        <v>0</v>
      </c>
      <c r="AC226" s="142">
        <v>0</v>
      </c>
      <c r="AD226" s="142">
        <v>0</v>
      </c>
      <c r="AE226" s="142">
        <v>0</v>
      </c>
      <c r="AF226" s="142">
        <v>0</v>
      </c>
      <c r="AG226" s="142">
        <v>0</v>
      </c>
      <c r="AH226" s="142">
        <v>0</v>
      </c>
      <c r="AI226" s="142">
        <v>0</v>
      </c>
      <c r="AJ226" s="142">
        <v>0</v>
      </c>
      <c r="AK226" s="142">
        <v>0</v>
      </c>
      <c r="AL226" s="142">
        <v>0</v>
      </c>
      <c r="AM226" s="290">
        <v>0</v>
      </c>
      <c r="AN226" s="290">
        <v>0</v>
      </c>
      <c r="AO226" s="292">
        <v>0</v>
      </c>
      <c r="AP226" s="290">
        <v>0</v>
      </c>
      <c r="AQ226" s="292">
        <v>0</v>
      </c>
      <c r="AR226" s="290">
        <v>0</v>
      </c>
      <c r="AS226" s="292">
        <v>0</v>
      </c>
      <c r="AT226" s="290">
        <v>0</v>
      </c>
      <c r="AU226" s="292">
        <v>0</v>
      </c>
      <c r="AW226" s="293">
        <v>0</v>
      </c>
      <c r="AX226" s="291">
        <v>0</v>
      </c>
      <c r="BK226" s="290"/>
      <c r="BL226" s="290"/>
      <c r="BM226" s="292"/>
      <c r="BN226" s="290"/>
      <c r="BO226" s="292"/>
      <c r="BP226" s="290"/>
      <c r="BQ226" s="292"/>
      <c r="BR226" s="290"/>
      <c r="BS226" s="292"/>
      <c r="BU226" s="292">
        <v>0</v>
      </c>
      <c r="BV226" s="291">
        <v>0</v>
      </c>
      <c r="BX226" s="291">
        <v>0</v>
      </c>
      <c r="CH226" s="291">
        <v>0</v>
      </c>
      <c r="CI226" s="117">
        <v>0</v>
      </c>
      <c r="CJ226" s="81">
        <v>0</v>
      </c>
      <c r="CK226" s="81">
        <v>0</v>
      </c>
      <c r="CL226" s="81">
        <v>0</v>
      </c>
      <c r="CM226" s="81">
        <v>0</v>
      </c>
      <c r="CN226" s="117">
        <v>0</v>
      </c>
      <c r="CR226" s="291"/>
      <c r="DB226" s="291"/>
    </row>
    <row r="227" spans="1:119" x14ac:dyDescent="0.25">
      <c r="A227" s="113" t="s">
        <v>176</v>
      </c>
      <c r="B227" s="291">
        <v>2</v>
      </c>
      <c r="C227" s="114" t="s">
        <v>252</v>
      </c>
      <c r="D227" s="114" t="s">
        <v>208</v>
      </c>
      <c r="E227" s="185">
        <f t="shared" si="3"/>
        <v>7</v>
      </c>
      <c r="F227" s="142">
        <v>3</v>
      </c>
      <c r="G227" s="142">
        <v>3</v>
      </c>
      <c r="H227" s="142">
        <v>2</v>
      </c>
      <c r="I227" s="142">
        <v>2</v>
      </c>
      <c r="J227" s="142">
        <v>2</v>
      </c>
      <c r="K227" s="142">
        <v>2</v>
      </c>
      <c r="L227" s="142">
        <v>3</v>
      </c>
      <c r="M227" s="142">
        <v>3</v>
      </c>
      <c r="N227" s="142">
        <v>3</v>
      </c>
      <c r="O227" s="142">
        <v>3</v>
      </c>
      <c r="P227" s="142">
        <v>0</v>
      </c>
      <c r="Q227" s="290">
        <v>9.8000000000000007</v>
      </c>
      <c r="R227" s="290">
        <v>9.8000000000000007</v>
      </c>
      <c r="S227" s="292">
        <v>9.8000000000000007</v>
      </c>
      <c r="T227" s="290">
        <v>-1E-4</v>
      </c>
      <c r="U227" s="292">
        <v>14.4</v>
      </c>
      <c r="V227" s="290">
        <v>-1E-4</v>
      </c>
      <c r="W227" s="292">
        <v>10.41</v>
      </c>
      <c r="X227" s="290">
        <v>-1E-4</v>
      </c>
      <c r="Y227" s="292">
        <v>34.61</v>
      </c>
      <c r="Z227" s="291">
        <v>2</v>
      </c>
      <c r="AB227" s="142">
        <v>3</v>
      </c>
      <c r="AC227" s="142">
        <v>2</v>
      </c>
      <c r="AD227" s="142">
        <v>3</v>
      </c>
      <c r="AE227" s="142">
        <v>4</v>
      </c>
      <c r="AF227" s="142">
        <v>3</v>
      </c>
      <c r="AG227" s="142">
        <v>3</v>
      </c>
      <c r="AH227" s="142">
        <v>3</v>
      </c>
      <c r="AI227" s="142">
        <v>2</v>
      </c>
      <c r="AJ227" s="142">
        <v>3</v>
      </c>
      <c r="AK227" s="142">
        <v>3</v>
      </c>
      <c r="AL227" s="142">
        <v>0</v>
      </c>
      <c r="AM227" s="290">
        <v>9.8000000000000007</v>
      </c>
      <c r="AN227" s="290">
        <v>9.8000000000000007</v>
      </c>
      <c r="AO227" s="292">
        <v>9.8000000000000007</v>
      </c>
      <c r="AP227" s="290">
        <v>3.3</v>
      </c>
      <c r="AQ227" s="292">
        <v>13.7</v>
      </c>
      <c r="AR227" s="290">
        <v>-1E-4</v>
      </c>
      <c r="AS227" s="292">
        <v>11.3</v>
      </c>
      <c r="AT227" s="290">
        <v>-1E-4</v>
      </c>
      <c r="AU227" s="292">
        <v>38.1</v>
      </c>
      <c r="AW227" s="293">
        <v>72.709999999999994</v>
      </c>
      <c r="AX227" s="291">
        <v>2</v>
      </c>
      <c r="BK227" s="290"/>
      <c r="BL227" s="290"/>
      <c r="BM227" s="292"/>
      <c r="BN227" s="290"/>
      <c r="BO227" s="292"/>
      <c r="BP227" s="290"/>
      <c r="BQ227" s="292"/>
      <c r="BR227" s="290"/>
      <c r="BS227" s="292"/>
      <c r="BU227" s="292">
        <v>72.709999999999994</v>
      </c>
      <c r="BV227" s="291">
        <v>2</v>
      </c>
      <c r="BX227" s="291">
        <v>-1</v>
      </c>
      <c r="CH227" s="291">
        <v>-1</v>
      </c>
      <c r="CI227" s="117">
        <v>0</v>
      </c>
      <c r="CJ227" s="81">
        <v>-1</v>
      </c>
      <c r="CK227" s="81">
        <v>0</v>
      </c>
      <c r="CL227" s="81">
        <v>-1</v>
      </c>
      <c r="CM227" s="81">
        <v>0</v>
      </c>
      <c r="CN227" s="117">
        <v>0</v>
      </c>
      <c r="CR227" s="291"/>
      <c r="DB227" s="291"/>
      <c r="DH227" s="79" t="s">
        <v>208</v>
      </c>
      <c r="DJ227" s="79" t="s">
        <v>403</v>
      </c>
      <c r="DK227" s="79" t="s">
        <v>450</v>
      </c>
      <c r="DL227" s="83" t="s">
        <v>504</v>
      </c>
      <c r="DM227" s="84" t="s">
        <v>512</v>
      </c>
      <c r="DN227" s="84" t="s">
        <v>505</v>
      </c>
      <c r="DO227" s="83" t="s">
        <v>503</v>
      </c>
    </row>
    <row r="228" spans="1:119" x14ac:dyDescent="0.25">
      <c r="B228" s="291">
        <v>-1</v>
      </c>
      <c r="E228" s="185">
        <f t="shared" si="3"/>
        <v>0</v>
      </c>
      <c r="F228" s="142">
        <v>4</v>
      </c>
      <c r="G228" s="142">
        <v>2</v>
      </c>
      <c r="H228" s="142">
        <v>3</v>
      </c>
      <c r="I228" s="142">
        <v>2</v>
      </c>
      <c r="J228" s="142">
        <v>2</v>
      </c>
      <c r="K228" s="142">
        <v>3</v>
      </c>
      <c r="L228" s="142">
        <v>2</v>
      </c>
      <c r="M228" s="142">
        <v>3</v>
      </c>
      <c r="N228" s="142">
        <v>3</v>
      </c>
      <c r="O228" s="142">
        <v>3</v>
      </c>
      <c r="P228" s="142">
        <v>1</v>
      </c>
      <c r="Q228" s="290">
        <v>-1E-4</v>
      </c>
      <c r="R228" s="290">
        <v>-1E-4</v>
      </c>
      <c r="S228" s="292">
        <v>-1E-4</v>
      </c>
      <c r="T228" s="290">
        <v>-1E-4</v>
      </c>
      <c r="U228" s="292">
        <v>-1E-4</v>
      </c>
      <c r="V228" s="290">
        <v>-1E-4</v>
      </c>
      <c r="W228" s="292">
        <v>-1E-4</v>
      </c>
      <c r="X228" s="290">
        <v>-1E-4</v>
      </c>
      <c r="Y228" s="292">
        <v>-1E-4</v>
      </c>
      <c r="Z228" s="291">
        <v>-1E-4</v>
      </c>
      <c r="AB228" s="142">
        <v>3</v>
      </c>
      <c r="AC228" s="142">
        <v>3</v>
      </c>
      <c r="AD228" s="142">
        <v>4</v>
      </c>
      <c r="AE228" s="142">
        <v>5</v>
      </c>
      <c r="AF228" s="142">
        <v>3</v>
      </c>
      <c r="AG228" s="142">
        <v>3</v>
      </c>
      <c r="AH228" s="142">
        <v>3</v>
      </c>
      <c r="AI228" s="142">
        <v>3</v>
      </c>
      <c r="AJ228" s="142">
        <v>3</v>
      </c>
      <c r="AK228" s="142">
        <v>4</v>
      </c>
      <c r="AL228" s="142">
        <v>0</v>
      </c>
      <c r="AM228" s="290">
        <v>-1E-4</v>
      </c>
      <c r="AN228" s="290">
        <v>-1E-4</v>
      </c>
      <c r="AO228" s="292">
        <v>-1E-4</v>
      </c>
      <c r="AP228" s="290">
        <v>-1E-4</v>
      </c>
      <c r="AQ228" s="292">
        <v>-1E-4</v>
      </c>
      <c r="AR228" s="290">
        <v>-1E-4</v>
      </c>
      <c r="AS228" s="292">
        <v>-1E-4</v>
      </c>
      <c r="AT228" s="290">
        <v>-1E-4</v>
      </c>
      <c r="AU228" s="292">
        <v>-1E-4</v>
      </c>
      <c r="AW228" s="293">
        <v>-1</v>
      </c>
      <c r="AX228" s="291">
        <v>-1</v>
      </c>
      <c r="BK228" s="290"/>
      <c r="BL228" s="290"/>
      <c r="BM228" s="292"/>
      <c r="BN228" s="290"/>
      <c r="BO228" s="292"/>
      <c r="BP228" s="290"/>
      <c r="BQ228" s="292"/>
      <c r="BR228" s="290"/>
      <c r="BS228" s="292"/>
      <c r="BU228" s="292">
        <v>-1</v>
      </c>
      <c r="BV228" s="291">
        <v>-1</v>
      </c>
      <c r="BX228" s="291">
        <v>-1</v>
      </c>
      <c r="CH228" s="291">
        <v>-1</v>
      </c>
      <c r="CI228" s="117">
        <v>0</v>
      </c>
      <c r="CJ228" s="81">
        <v>-1</v>
      </c>
      <c r="CK228" s="81">
        <v>0</v>
      </c>
      <c r="CL228" s="81">
        <v>-1</v>
      </c>
      <c r="CM228" s="81">
        <v>0</v>
      </c>
      <c r="CN228" s="117">
        <v>0</v>
      </c>
      <c r="CR228" s="291"/>
      <c r="DB228" s="291"/>
    </row>
    <row r="229" spans="1:119" x14ac:dyDescent="0.25">
      <c r="B229" s="291">
        <v>-1</v>
      </c>
      <c r="E229" s="185">
        <f t="shared" si="3"/>
        <v>0</v>
      </c>
      <c r="F229" s="142">
        <v>3</v>
      </c>
      <c r="G229" s="142">
        <v>3</v>
      </c>
      <c r="H229" s="142">
        <v>3</v>
      </c>
      <c r="I229" s="142">
        <v>2</v>
      </c>
      <c r="J229" s="142">
        <v>2</v>
      </c>
      <c r="K229" s="142">
        <v>3</v>
      </c>
      <c r="L229" s="142">
        <v>3</v>
      </c>
      <c r="M229" s="142">
        <v>3</v>
      </c>
      <c r="N229" s="142">
        <v>3</v>
      </c>
      <c r="O229" s="142">
        <v>3</v>
      </c>
      <c r="P229" s="142">
        <v>0</v>
      </c>
      <c r="Q229" s="290">
        <v>-1E-4</v>
      </c>
      <c r="R229" s="290">
        <v>-1E-4</v>
      </c>
      <c r="S229" s="292">
        <v>-1E-4</v>
      </c>
      <c r="T229" s="290">
        <v>-1E-4</v>
      </c>
      <c r="U229" s="292">
        <v>-1E-4</v>
      </c>
      <c r="V229" s="290">
        <v>-1E-4</v>
      </c>
      <c r="W229" s="292">
        <v>-1E-4</v>
      </c>
      <c r="X229" s="290">
        <v>-1E-4</v>
      </c>
      <c r="Y229" s="292">
        <v>-1E-4</v>
      </c>
      <c r="Z229" s="291">
        <v>-1E-4</v>
      </c>
      <c r="AB229" s="142">
        <v>2</v>
      </c>
      <c r="AC229" s="142">
        <v>3</v>
      </c>
      <c r="AD229" s="142">
        <v>4</v>
      </c>
      <c r="AE229" s="142">
        <v>4</v>
      </c>
      <c r="AF229" s="142">
        <v>3</v>
      </c>
      <c r="AG229" s="142">
        <v>4</v>
      </c>
      <c r="AH229" s="142">
        <v>4</v>
      </c>
      <c r="AI229" s="142">
        <v>4</v>
      </c>
      <c r="AJ229" s="142">
        <v>4</v>
      </c>
      <c r="AK229" s="142">
        <v>4</v>
      </c>
      <c r="AL229" s="142">
        <v>0</v>
      </c>
      <c r="AM229" s="290">
        <v>-1E-4</v>
      </c>
      <c r="AN229" s="290">
        <v>-1E-4</v>
      </c>
      <c r="AO229" s="292">
        <v>-1E-4</v>
      </c>
      <c r="AP229" s="290">
        <v>-1E-4</v>
      </c>
      <c r="AQ229" s="292">
        <v>-1E-4</v>
      </c>
      <c r="AR229" s="290">
        <v>-1E-4</v>
      </c>
      <c r="AS229" s="292">
        <v>-1E-4</v>
      </c>
      <c r="AT229" s="290">
        <v>-1E-4</v>
      </c>
      <c r="AU229" s="292">
        <v>-1E-4</v>
      </c>
      <c r="AW229" s="293">
        <v>-1</v>
      </c>
      <c r="AX229" s="291">
        <v>-1</v>
      </c>
      <c r="BK229" s="290"/>
      <c r="BL229" s="290"/>
      <c r="BM229" s="292"/>
      <c r="BN229" s="290"/>
      <c r="BO229" s="292"/>
      <c r="BP229" s="290"/>
      <c r="BQ229" s="292"/>
      <c r="BR229" s="290"/>
      <c r="BS229" s="292"/>
      <c r="BU229" s="292">
        <v>-1</v>
      </c>
      <c r="BV229" s="291">
        <v>-1</v>
      </c>
      <c r="BX229" s="291">
        <v>-1</v>
      </c>
      <c r="CH229" s="291">
        <v>-1</v>
      </c>
      <c r="CI229" s="117">
        <v>0</v>
      </c>
      <c r="CJ229" s="81">
        <v>-1</v>
      </c>
      <c r="CK229" s="81">
        <v>0</v>
      </c>
      <c r="CL229" s="81">
        <v>-1</v>
      </c>
      <c r="CM229" s="81">
        <v>0</v>
      </c>
      <c r="CN229" s="117">
        <v>0</v>
      </c>
      <c r="CR229" s="291"/>
      <c r="DB229" s="291"/>
    </row>
    <row r="230" spans="1:119" x14ac:dyDescent="0.25">
      <c r="B230" s="291">
        <v>-1</v>
      </c>
      <c r="E230" s="185">
        <f t="shared" si="3"/>
        <v>0</v>
      </c>
      <c r="F230" s="142">
        <v>3</v>
      </c>
      <c r="G230" s="142">
        <v>3</v>
      </c>
      <c r="H230" s="142">
        <v>3</v>
      </c>
      <c r="I230" s="142">
        <v>3</v>
      </c>
      <c r="J230" s="142">
        <v>3</v>
      </c>
      <c r="K230" s="142">
        <v>4</v>
      </c>
      <c r="L230" s="142">
        <v>3</v>
      </c>
      <c r="M230" s="142">
        <v>3</v>
      </c>
      <c r="N230" s="142">
        <v>3</v>
      </c>
      <c r="O230" s="142">
        <v>3</v>
      </c>
      <c r="P230" s="142">
        <v>0</v>
      </c>
      <c r="Q230" s="290">
        <v>-1E-4</v>
      </c>
      <c r="R230" s="290">
        <v>-1E-4</v>
      </c>
      <c r="S230" s="292">
        <v>-1E-4</v>
      </c>
      <c r="T230" s="290">
        <v>-1E-4</v>
      </c>
      <c r="U230" s="292">
        <v>-1E-4</v>
      </c>
      <c r="V230" s="290">
        <v>-1E-4</v>
      </c>
      <c r="W230" s="292">
        <v>-1E-4</v>
      </c>
      <c r="X230" s="290">
        <v>-1E-4</v>
      </c>
      <c r="Y230" s="292">
        <v>-1E-4</v>
      </c>
      <c r="Z230" s="291">
        <v>-1E-4</v>
      </c>
      <c r="AB230" s="142">
        <v>2</v>
      </c>
      <c r="AC230" s="142">
        <v>2</v>
      </c>
      <c r="AD230" s="142">
        <v>2</v>
      </c>
      <c r="AE230" s="142">
        <v>3</v>
      </c>
      <c r="AF230" s="142">
        <v>3</v>
      </c>
      <c r="AG230" s="142">
        <v>3</v>
      </c>
      <c r="AH230" s="142">
        <v>3</v>
      </c>
      <c r="AI230" s="142">
        <v>3</v>
      </c>
      <c r="AJ230" s="142">
        <v>3</v>
      </c>
      <c r="AK230" s="142">
        <v>3</v>
      </c>
      <c r="AL230" s="142">
        <v>0</v>
      </c>
      <c r="AM230" s="290">
        <v>-1E-4</v>
      </c>
      <c r="AN230" s="290">
        <v>-1E-4</v>
      </c>
      <c r="AO230" s="292">
        <v>-1E-4</v>
      </c>
      <c r="AP230" s="290">
        <v>-1E-4</v>
      </c>
      <c r="AQ230" s="292">
        <v>-1E-4</v>
      </c>
      <c r="AR230" s="290">
        <v>-1E-4</v>
      </c>
      <c r="AS230" s="292">
        <v>-1E-4</v>
      </c>
      <c r="AT230" s="290">
        <v>-1E-4</v>
      </c>
      <c r="AU230" s="292">
        <v>-1E-4</v>
      </c>
      <c r="AW230" s="293">
        <v>-1</v>
      </c>
      <c r="AX230" s="291">
        <v>-1</v>
      </c>
      <c r="BK230" s="290"/>
      <c r="BL230" s="290"/>
      <c r="BM230" s="292"/>
      <c r="BN230" s="290"/>
      <c r="BO230" s="292"/>
      <c r="BP230" s="290"/>
      <c r="BQ230" s="292"/>
      <c r="BR230" s="290"/>
      <c r="BS230" s="292"/>
      <c r="BU230" s="292">
        <v>-1</v>
      </c>
      <c r="BV230" s="291">
        <v>-1</v>
      </c>
      <c r="BX230" s="291">
        <v>-1</v>
      </c>
      <c r="CH230" s="291">
        <v>-1</v>
      </c>
      <c r="CI230" s="117">
        <v>0</v>
      </c>
      <c r="CJ230" s="81">
        <v>-1</v>
      </c>
      <c r="CK230" s="81">
        <v>0</v>
      </c>
      <c r="CL230" s="81">
        <v>-1</v>
      </c>
      <c r="CM230" s="81">
        <v>0</v>
      </c>
      <c r="CN230" s="117">
        <v>0</v>
      </c>
      <c r="CR230" s="291"/>
      <c r="DB230" s="291"/>
    </row>
    <row r="231" spans="1:119" x14ac:dyDescent="0.25">
      <c r="B231" s="291">
        <v>0</v>
      </c>
      <c r="E231" s="185">
        <f t="shared" si="3"/>
        <v>0</v>
      </c>
      <c r="F231" s="142">
        <v>0</v>
      </c>
      <c r="G231" s="142">
        <v>0</v>
      </c>
      <c r="H231" s="142">
        <v>0</v>
      </c>
      <c r="I231" s="142">
        <v>0</v>
      </c>
      <c r="J231" s="142">
        <v>0</v>
      </c>
      <c r="K231" s="142">
        <v>0</v>
      </c>
      <c r="L231" s="142">
        <v>0</v>
      </c>
      <c r="M231" s="142">
        <v>0</v>
      </c>
      <c r="N231" s="142">
        <v>0</v>
      </c>
      <c r="O231" s="142">
        <v>0</v>
      </c>
      <c r="P231" s="142">
        <v>0</v>
      </c>
      <c r="Q231" s="290">
        <v>0</v>
      </c>
      <c r="R231" s="290">
        <v>0</v>
      </c>
      <c r="S231" s="292">
        <v>0</v>
      </c>
      <c r="T231" s="290">
        <v>0</v>
      </c>
      <c r="U231" s="292">
        <v>0</v>
      </c>
      <c r="V231" s="290">
        <v>0</v>
      </c>
      <c r="W231" s="292">
        <v>0</v>
      </c>
      <c r="X231" s="290">
        <v>0</v>
      </c>
      <c r="Y231" s="292">
        <v>0</v>
      </c>
      <c r="Z231" s="291">
        <v>0</v>
      </c>
      <c r="AB231" s="142">
        <v>0</v>
      </c>
      <c r="AC231" s="142">
        <v>0</v>
      </c>
      <c r="AD231" s="142">
        <v>0</v>
      </c>
      <c r="AE231" s="142">
        <v>0</v>
      </c>
      <c r="AF231" s="142">
        <v>0</v>
      </c>
      <c r="AG231" s="142">
        <v>0</v>
      </c>
      <c r="AH231" s="142">
        <v>0</v>
      </c>
      <c r="AI231" s="142">
        <v>0</v>
      </c>
      <c r="AJ231" s="142">
        <v>0</v>
      </c>
      <c r="AK231" s="142">
        <v>0</v>
      </c>
      <c r="AL231" s="142">
        <v>0</v>
      </c>
      <c r="AM231" s="290">
        <v>0</v>
      </c>
      <c r="AN231" s="290">
        <v>0</v>
      </c>
      <c r="AO231" s="292">
        <v>0</v>
      </c>
      <c r="AP231" s="290">
        <v>0</v>
      </c>
      <c r="AQ231" s="292">
        <v>0</v>
      </c>
      <c r="AR231" s="290">
        <v>0</v>
      </c>
      <c r="AS231" s="292">
        <v>0</v>
      </c>
      <c r="AT231" s="290">
        <v>0</v>
      </c>
      <c r="AU231" s="292">
        <v>0</v>
      </c>
      <c r="AW231" s="293">
        <v>0</v>
      </c>
      <c r="AX231" s="291">
        <v>0</v>
      </c>
      <c r="BK231" s="290"/>
      <c r="BL231" s="290"/>
      <c r="BM231" s="292"/>
      <c r="BN231" s="290"/>
      <c r="BO231" s="292"/>
      <c r="BP231" s="290"/>
      <c r="BQ231" s="292"/>
      <c r="BR231" s="290"/>
      <c r="BS231" s="292"/>
      <c r="BU231" s="292">
        <v>0</v>
      </c>
      <c r="BV231" s="291">
        <v>0</v>
      </c>
      <c r="BX231" s="291">
        <v>0</v>
      </c>
      <c r="CH231" s="291">
        <v>0</v>
      </c>
      <c r="CI231" s="117">
        <v>0</v>
      </c>
      <c r="CJ231" s="81">
        <v>0</v>
      </c>
      <c r="CK231" s="81">
        <v>0</v>
      </c>
      <c r="CL231" s="81">
        <v>0</v>
      </c>
      <c r="CM231" s="81">
        <v>0</v>
      </c>
      <c r="CN231" s="117">
        <v>0</v>
      </c>
      <c r="CR231" s="291"/>
      <c r="DB231" s="291"/>
    </row>
    <row r="232" spans="1:119" x14ac:dyDescent="0.25">
      <c r="A232" s="113" t="s">
        <v>176</v>
      </c>
      <c r="B232" s="291">
        <v>3</v>
      </c>
      <c r="C232" s="114" t="s">
        <v>253</v>
      </c>
      <c r="D232" s="114" t="s">
        <v>248</v>
      </c>
      <c r="E232" s="185">
        <f t="shared" si="3"/>
        <v>6</v>
      </c>
      <c r="F232" s="142">
        <v>3</v>
      </c>
      <c r="G232" s="142">
        <v>2</v>
      </c>
      <c r="H232" s="142">
        <v>2</v>
      </c>
      <c r="I232" s="142">
        <v>2</v>
      </c>
      <c r="J232" s="142">
        <v>2</v>
      </c>
      <c r="K232" s="142">
        <v>2</v>
      </c>
      <c r="L232" s="142">
        <v>3</v>
      </c>
      <c r="M232" s="142">
        <v>3</v>
      </c>
      <c r="N232" s="142">
        <v>2</v>
      </c>
      <c r="O232" s="142">
        <v>2</v>
      </c>
      <c r="P232" s="142">
        <v>0</v>
      </c>
      <c r="Q232" s="290">
        <v>9.6</v>
      </c>
      <c r="R232" s="290">
        <v>9.6</v>
      </c>
      <c r="S232" s="292">
        <v>9.6</v>
      </c>
      <c r="T232" s="290">
        <v>-1E-4</v>
      </c>
      <c r="U232" s="292">
        <v>15.1</v>
      </c>
      <c r="V232" s="290">
        <v>-1E-4</v>
      </c>
      <c r="W232" s="292">
        <v>10.09</v>
      </c>
      <c r="X232" s="290">
        <v>-1E-4</v>
      </c>
      <c r="Y232" s="292">
        <v>34.79</v>
      </c>
      <c r="Z232" s="291">
        <v>1</v>
      </c>
      <c r="AB232" s="142">
        <v>3</v>
      </c>
      <c r="AC232" s="142">
        <v>2</v>
      </c>
      <c r="AD232" s="142">
        <v>3</v>
      </c>
      <c r="AE232" s="142">
        <v>3</v>
      </c>
      <c r="AF232" s="142">
        <v>2</v>
      </c>
      <c r="AG232" s="142">
        <v>3</v>
      </c>
      <c r="AH232" s="142">
        <v>3</v>
      </c>
      <c r="AI232" s="142">
        <v>3</v>
      </c>
      <c r="AJ232" s="142">
        <v>2</v>
      </c>
      <c r="AK232" s="142">
        <v>3</v>
      </c>
      <c r="AL232" s="142">
        <v>1</v>
      </c>
      <c r="AM232" s="290">
        <v>9.4</v>
      </c>
      <c r="AN232" s="290">
        <v>9.4</v>
      </c>
      <c r="AO232" s="292">
        <v>9.4</v>
      </c>
      <c r="AP232" s="290">
        <v>3.9</v>
      </c>
      <c r="AQ232" s="292">
        <v>13</v>
      </c>
      <c r="AR232" s="290">
        <v>-1E-4</v>
      </c>
      <c r="AS232" s="292">
        <v>10.54</v>
      </c>
      <c r="AT232" s="290">
        <v>-1E-4</v>
      </c>
      <c r="AU232" s="292">
        <v>36.840000000000003</v>
      </c>
      <c r="AW232" s="293">
        <v>71.63</v>
      </c>
      <c r="AX232" s="291">
        <v>3</v>
      </c>
      <c r="BK232" s="290"/>
      <c r="BL232" s="290"/>
      <c r="BM232" s="292"/>
      <c r="BN232" s="290"/>
      <c r="BO232" s="292"/>
      <c r="BP232" s="290"/>
      <c r="BQ232" s="292"/>
      <c r="BR232" s="290"/>
      <c r="BS232" s="292"/>
      <c r="BU232" s="292">
        <v>71.63</v>
      </c>
      <c r="BV232" s="291">
        <v>3</v>
      </c>
      <c r="BX232" s="291">
        <v>-1</v>
      </c>
      <c r="CH232" s="291">
        <v>-1</v>
      </c>
      <c r="CI232" s="117">
        <v>0</v>
      </c>
      <c r="CJ232" s="81">
        <v>-1</v>
      </c>
      <c r="CK232" s="81">
        <v>0</v>
      </c>
      <c r="CL232" s="81">
        <v>-1</v>
      </c>
      <c r="CM232" s="81">
        <v>0</v>
      </c>
      <c r="CN232" s="117">
        <v>0</v>
      </c>
      <c r="CR232" s="291"/>
      <c r="DB232" s="291"/>
      <c r="DH232" s="79" t="s">
        <v>248</v>
      </c>
      <c r="DJ232" s="79" t="s">
        <v>403</v>
      </c>
      <c r="DK232" s="79" t="s">
        <v>450</v>
      </c>
      <c r="DL232" s="83" t="s">
        <v>504</v>
      </c>
      <c r="DM232" s="84" t="s">
        <v>512</v>
      </c>
      <c r="DN232" s="84" t="s">
        <v>127</v>
      </c>
      <c r="DO232" s="83" t="s">
        <v>503</v>
      </c>
    </row>
    <row r="233" spans="1:119" x14ac:dyDescent="0.25">
      <c r="B233" s="291">
        <v>-1</v>
      </c>
      <c r="E233" s="185">
        <f t="shared" si="3"/>
        <v>0</v>
      </c>
      <c r="F233" s="142">
        <v>3</v>
      </c>
      <c r="G233" s="142">
        <v>2</v>
      </c>
      <c r="H233" s="142">
        <v>2</v>
      </c>
      <c r="I233" s="142">
        <v>2</v>
      </c>
      <c r="J233" s="142">
        <v>2</v>
      </c>
      <c r="K233" s="142">
        <v>2</v>
      </c>
      <c r="L233" s="142">
        <v>3</v>
      </c>
      <c r="M233" s="142">
        <v>2</v>
      </c>
      <c r="N233" s="142">
        <v>3</v>
      </c>
      <c r="O233" s="142">
        <v>3</v>
      </c>
      <c r="P233" s="142">
        <v>0</v>
      </c>
      <c r="Q233" s="290">
        <v>-1E-4</v>
      </c>
      <c r="R233" s="290">
        <v>-1E-4</v>
      </c>
      <c r="S233" s="292">
        <v>-1E-4</v>
      </c>
      <c r="T233" s="290">
        <v>-1E-4</v>
      </c>
      <c r="U233" s="292">
        <v>-1E-4</v>
      </c>
      <c r="V233" s="290">
        <v>-1E-4</v>
      </c>
      <c r="W233" s="292">
        <v>-1E-4</v>
      </c>
      <c r="X233" s="290">
        <v>-1E-4</v>
      </c>
      <c r="Y233" s="292">
        <v>-1E-4</v>
      </c>
      <c r="Z233" s="291">
        <v>-1E-4</v>
      </c>
      <c r="AB233" s="142">
        <v>4</v>
      </c>
      <c r="AC233" s="142">
        <v>3</v>
      </c>
      <c r="AD233" s="142">
        <v>3</v>
      </c>
      <c r="AE233" s="142">
        <v>4</v>
      </c>
      <c r="AF233" s="142">
        <v>3</v>
      </c>
      <c r="AG233" s="142">
        <v>3</v>
      </c>
      <c r="AH233" s="142">
        <v>4</v>
      </c>
      <c r="AI233" s="142">
        <v>4</v>
      </c>
      <c r="AJ233" s="142">
        <v>3</v>
      </c>
      <c r="AK233" s="142">
        <v>3</v>
      </c>
      <c r="AL233" s="142">
        <v>2</v>
      </c>
      <c r="AM233" s="290">
        <v>-1E-4</v>
      </c>
      <c r="AN233" s="290">
        <v>-1E-4</v>
      </c>
      <c r="AO233" s="292">
        <v>-1E-4</v>
      </c>
      <c r="AP233" s="290">
        <v>-1E-4</v>
      </c>
      <c r="AQ233" s="292">
        <v>-1E-4</v>
      </c>
      <c r="AR233" s="290">
        <v>-1E-4</v>
      </c>
      <c r="AS233" s="292">
        <v>-1E-4</v>
      </c>
      <c r="AT233" s="290">
        <v>-1E-4</v>
      </c>
      <c r="AU233" s="292">
        <v>-1E-4</v>
      </c>
      <c r="AW233" s="293">
        <v>-1</v>
      </c>
      <c r="AX233" s="291">
        <v>-1</v>
      </c>
      <c r="BK233" s="290"/>
      <c r="BL233" s="290"/>
      <c r="BM233" s="292"/>
      <c r="BN233" s="290"/>
      <c r="BO233" s="292"/>
      <c r="BP233" s="290"/>
      <c r="BQ233" s="292"/>
      <c r="BR233" s="290"/>
      <c r="BS233" s="292"/>
      <c r="BU233" s="292">
        <v>-1</v>
      </c>
      <c r="BV233" s="291">
        <v>-1</v>
      </c>
      <c r="BX233" s="291">
        <v>-1</v>
      </c>
      <c r="CH233" s="291">
        <v>-1</v>
      </c>
      <c r="CI233" s="117">
        <v>0</v>
      </c>
      <c r="CJ233" s="81">
        <v>-1</v>
      </c>
      <c r="CK233" s="81">
        <v>0</v>
      </c>
      <c r="CL233" s="81">
        <v>-1</v>
      </c>
      <c r="CM233" s="81">
        <v>0</v>
      </c>
      <c r="CN233" s="117">
        <v>0</v>
      </c>
      <c r="CR233" s="291"/>
      <c r="DB233" s="291"/>
    </row>
    <row r="234" spans="1:119" x14ac:dyDescent="0.25">
      <c r="B234" s="291">
        <v>-1</v>
      </c>
      <c r="E234" s="185">
        <f t="shared" si="3"/>
        <v>0</v>
      </c>
      <c r="F234" s="142">
        <v>3</v>
      </c>
      <c r="G234" s="142">
        <v>2</v>
      </c>
      <c r="H234" s="142">
        <v>2</v>
      </c>
      <c r="I234" s="142">
        <v>2</v>
      </c>
      <c r="J234" s="142">
        <v>2</v>
      </c>
      <c r="K234" s="142">
        <v>3</v>
      </c>
      <c r="L234" s="142">
        <v>3</v>
      </c>
      <c r="M234" s="142">
        <v>3</v>
      </c>
      <c r="N234" s="142">
        <v>3</v>
      </c>
      <c r="O234" s="142">
        <v>2</v>
      </c>
      <c r="P234" s="142">
        <v>0</v>
      </c>
      <c r="Q234" s="290">
        <v>-1E-4</v>
      </c>
      <c r="R234" s="290">
        <v>-1E-4</v>
      </c>
      <c r="S234" s="292">
        <v>-1E-4</v>
      </c>
      <c r="T234" s="290">
        <v>-1E-4</v>
      </c>
      <c r="U234" s="292">
        <v>-1E-4</v>
      </c>
      <c r="V234" s="290">
        <v>-1E-4</v>
      </c>
      <c r="W234" s="292">
        <v>-1E-4</v>
      </c>
      <c r="X234" s="290">
        <v>-1E-4</v>
      </c>
      <c r="Y234" s="292">
        <v>-1E-4</v>
      </c>
      <c r="Z234" s="291">
        <v>-1E-4</v>
      </c>
      <c r="AB234" s="142">
        <v>3</v>
      </c>
      <c r="AC234" s="142">
        <v>4</v>
      </c>
      <c r="AD234" s="142">
        <v>4</v>
      </c>
      <c r="AE234" s="142">
        <v>4</v>
      </c>
      <c r="AF234" s="142">
        <v>4</v>
      </c>
      <c r="AG234" s="142">
        <v>4</v>
      </c>
      <c r="AH234" s="142">
        <v>4</v>
      </c>
      <c r="AI234" s="142">
        <v>3</v>
      </c>
      <c r="AJ234" s="142">
        <v>3</v>
      </c>
      <c r="AK234" s="142">
        <v>3</v>
      </c>
      <c r="AL234" s="142">
        <v>2</v>
      </c>
      <c r="AM234" s="290">
        <v>-1E-4</v>
      </c>
      <c r="AN234" s="290">
        <v>-1E-4</v>
      </c>
      <c r="AO234" s="292">
        <v>-1E-4</v>
      </c>
      <c r="AP234" s="290">
        <v>-1E-4</v>
      </c>
      <c r="AQ234" s="292">
        <v>-1E-4</v>
      </c>
      <c r="AR234" s="290">
        <v>-1E-4</v>
      </c>
      <c r="AS234" s="292">
        <v>-1E-4</v>
      </c>
      <c r="AT234" s="290">
        <v>-1E-4</v>
      </c>
      <c r="AU234" s="292">
        <v>-1E-4</v>
      </c>
      <c r="AW234" s="293">
        <v>-1</v>
      </c>
      <c r="AX234" s="291">
        <v>-1</v>
      </c>
      <c r="BK234" s="290"/>
      <c r="BL234" s="290"/>
      <c r="BM234" s="292"/>
      <c r="BN234" s="290"/>
      <c r="BO234" s="292"/>
      <c r="BP234" s="290"/>
      <c r="BQ234" s="292"/>
      <c r="BR234" s="290"/>
      <c r="BS234" s="292"/>
      <c r="BU234" s="292">
        <v>-1</v>
      </c>
      <c r="BV234" s="291">
        <v>-1</v>
      </c>
      <c r="BX234" s="291">
        <v>-1</v>
      </c>
      <c r="CH234" s="291">
        <v>-1</v>
      </c>
      <c r="CI234" s="117">
        <v>0</v>
      </c>
      <c r="CJ234" s="81">
        <v>-1</v>
      </c>
      <c r="CK234" s="81">
        <v>0</v>
      </c>
      <c r="CL234" s="81">
        <v>-1</v>
      </c>
      <c r="CM234" s="81">
        <v>0</v>
      </c>
      <c r="CN234" s="117">
        <v>0</v>
      </c>
      <c r="CR234" s="291"/>
      <c r="DB234" s="291"/>
    </row>
    <row r="235" spans="1:119" x14ac:dyDescent="0.25">
      <c r="B235" s="291">
        <v>-1</v>
      </c>
      <c r="E235" s="185">
        <f t="shared" si="3"/>
        <v>0</v>
      </c>
      <c r="F235" s="142">
        <v>3</v>
      </c>
      <c r="G235" s="142">
        <v>2</v>
      </c>
      <c r="H235" s="142">
        <v>3</v>
      </c>
      <c r="I235" s="142">
        <v>3</v>
      </c>
      <c r="J235" s="142">
        <v>3</v>
      </c>
      <c r="K235" s="142">
        <v>2</v>
      </c>
      <c r="L235" s="142">
        <v>3</v>
      </c>
      <c r="M235" s="142">
        <v>2</v>
      </c>
      <c r="N235" s="142">
        <v>3</v>
      </c>
      <c r="O235" s="142">
        <v>3</v>
      </c>
      <c r="P235" s="142">
        <v>0</v>
      </c>
      <c r="Q235" s="290">
        <v>-1E-4</v>
      </c>
      <c r="R235" s="290">
        <v>-1E-4</v>
      </c>
      <c r="S235" s="292">
        <v>-1E-4</v>
      </c>
      <c r="T235" s="290">
        <v>-1E-4</v>
      </c>
      <c r="U235" s="292">
        <v>-1E-4</v>
      </c>
      <c r="V235" s="290">
        <v>-1E-4</v>
      </c>
      <c r="W235" s="292">
        <v>-1E-4</v>
      </c>
      <c r="X235" s="290">
        <v>-1E-4</v>
      </c>
      <c r="Y235" s="292">
        <v>-1E-4</v>
      </c>
      <c r="Z235" s="291">
        <v>-1E-4</v>
      </c>
      <c r="AB235" s="142">
        <v>3</v>
      </c>
      <c r="AC235" s="142">
        <v>3</v>
      </c>
      <c r="AD235" s="142">
        <v>3</v>
      </c>
      <c r="AE235" s="142">
        <v>3</v>
      </c>
      <c r="AF235" s="142">
        <v>4</v>
      </c>
      <c r="AG235" s="142">
        <v>3</v>
      </c>
      <c r="AH235" s="142">
        <v>3</v>
      </c>
      <c r="AI235" s="142">
        <v>3</v>
      </c>
      <c r="AJ235" s="142">
        <v>4</v>
      </c>
      <c r="AK235" s="142">
        <v>3</v>
      </c>
      <c r="AL235" s="142">
        <v>2</v>
      </c>
      <c r="AM235" s="290">
        <v>-1E-4</v>
      </c>
      <c r="AN235" s="290">
        <v>-1E-4</v>
      </c>
      <c r="AO235" s="292">
        <v>-1E-4</v>
      </c>
      <c r="AP235" s="290">
        <v>-1E-4</v>
      </c>
      <c r="AQ235" s="292">
        <v>-1E-4</v>
      </c>
      <c r="AR235" s="290">
        <v>-1E-4</v>
      </c>
      <c r="AS235" s="292">
        <v>-1E-4</v>
      </c>
      <c r="AT235" s="290">
        <v>-1E-4</v>
      </c>
      <c r="AU235" s="292">
        <v>-1E-4</v>
      </c>
      <c r="AW235" s="293">
        <v>-1</v>
      </c>
      <c r="AX235" s="291">
        <v>-1</v>
      </c>
      <c r="BK235" s="290"/>
      <c r="BL235" s="290"/>
      <c r="BM235" s="292"/>
      <c r="BN235" s="290"/>
      <c r="BO235" s="292"/>
      <c r="BP235" s="290"/>
      <c r="BQ235" s="292"/>
      <c r="BR235" s="290"/>
      <c r="BS235" s="292"/>
      <c r="BU235" s="292">
        <v>-1</v>
      </c>
      <c r="BV235" s="291">
        <v>-1</v>
      </c>
      <c r="BX235" s="291">
        <v>-1</v>
      </c>
      <c r="CH235" s="291">
        <v>-1</v>
      </c>
      <c r="CI235" s="117">
        <v>0</v>
      </c>
      <c r="CJ235" s="81">
        <v>-1</v>
      </c>
      <c r="CK235" s="81">
        <v>0</v>
      </c>
      <c r="CL235" s="81">
        <v>-1</v>
      </c>
      <c r="CM235" s="81">
        <v>0</v>
      </c>
      <c r="CN235" s="117">
        <v>0</v>
      </c>
      <c r="CR235" s="291"/>
      <c r="DB235" s="291"/>
    </row>
    <row r="236" spans="1:119" x14ac:dyDescent="0.25">
      <c r="B236" s="291">
        <v>0</v>
      </c>
      <c r="E236" s="185">
        <f t="shared" si="3"/>
        <v>0</v>
      </c>
      <c r="F236" s="142">
        <v>0</v>
      </c>
      <c r="G236" s="142">
        <v>0</v>
      </c>
      <c r="H236" s="142">
        <v>0</v>
      </c>
      <c r="I236" s="142">
        <v>0</v>
      </c>
      <c r="J236" s="142">
        <v>0</v>
      </c>
      <c r="K236" s="142">
        <v>0</v>
      </c>
      <c r="L236" s="142">
        <v>0</v>
      </c>
      <c r="M236" s="142">
        <v>0</v>
      </c>
      <c r="N236" s="142">
        <v>0</v>
      </c>
      <c r="O236" s="142">
        <v>0</v>
      </c>
      <c r="P236" s="142">
        <v>0</v>
      </c>
      <c r="Q236" s="290">
        <v>0</v>
      </c>
      <c r="R236" s="290">
        <v>0</v>
      </c>
      <c r="S236" s="292">
        <v>0</v>
      </c>
      <c r="T236" s="290">
        <v>0</v>
      </c>
      <c r="U236" s="292">
        <v>0</v>
      </c>
      <c r="V236" s="290">
        <v>0</v>
      </c>
      <c r="W236" s="292">
        <v>0</v>
      </c>
      <c r="X236" s="290">
        <v>0</v>
      </c>
      <c r="Y236" s="292">
        <v>0</v>
      </c>
      <c r="Z236" s="291">
        <v>0</v>
      </c>
      <c r="AB236" s="142">
        <v>0</v>
      </c>
      <c r="AC236" s="142">
        <v>0</v>
      </c>
      <c r="AD236" s="142">
        <v>0</v>
      </c>
      <c r="AE236" s="142">
        <v>0</v>
      </c>
      <c r="AF236" s="142">
        <v>0</v>
      </c>
      <c r="AG236" s="142">
        <v>0</v>
      </c>
      <c r="AH236" s="142">
        <v>0</v>
      </c>
      <c r="AI236" s="142">
        <v>0</v>
      </c>
      <c r="AJ236" s="142">
        <v>0</v>
      </c>
      <c r="AK236" s="142">
        <v>0</v>
      </c>
      <c r="AL236" s="142">
        <v>0</v>
      </c>
      <c r="AM236" s="290">
        <v>0</v>
      </c>
      <c r="AN236" s="290">
        <v>0</v>
      </c>
      <c r="AO236" s="292">
        <v>0</v>
      </c>
      <c r="AP236" s="290">
        <v>0</v>
      </c>
      <c r="AQ236" s="292">
        <v>0</v>
      </c>
      <c r="AR236" s="290">
        <v>0</v>
      </c>
      <c r="AS236" s="292">
        <v>0</v>
      </c>
      <c r="AT236" s="290">
        <v>0</v>
      </c>
      <c r="AU236" s="292">
        <v>0</v>
      </c>
      <c r="AW236" s="293">
        <v>0</v>
      </c>
      <c r="AX236" s="291">
        <v>0</v>
      </c>
      <c r="BK236" s="290"/>
      <c r="BL236" s="290"/>
      <c r="BM236" s="292"/>
      <c r="BN236" s="290"/>
      <c r="BO236" s="292"/>
      <c r="BP236" s="290"/>
      <c r="BQ236" s="292"/>
      <c r="BR236" s="290"/>
      <c r="BS236" s="292"/>
      <c r="BU236" s="292">
        <v>0</v>
      </c>
      <c r="BV236" s="291">
        <v>0</v>
      </c>
      <c r="BX236" s="291">
        <v>0</v>
      </c>
      <c r="CH236" s="291">
        <v>0</v>
      </c>
      <c r="CI236" s="117">
        <v>0</v>
      </c>
      <c r="CJ236" s="81">
        <v>0</v>
      </c>
      <c r="CK236" s="81">
        <v>0</v>
      </c>
      <c r="CL236" s="81">
        <v>0</v>
      </c>
      <c r="CM236" s="81">
        <v>0</v>
      </c>
      <c r="CN236" s="117">
        <v>0</v>
      </c>
      <c r="CR236" s="291"/>
      <c r="DB236" s="291"/>
    </row>
    <row r="237" spans="1:119" x14ac:dyDescent="0.25">
      <c r="A237" s="113" t="s">
        <v>176</v>
      </c>
      <c r="B237" s="291">
        <v>4</v>
      </c>
      <c r="C237" s="114" t="s">
        <v>254</v>
      </c>
      <c r="D237" s="114" t="s">
        <v>205</v>
      </c>
      <c r="E237" s="185">
        <f t="shared" si="3"/>
        <v>5</v>
      </c>
      <c r="F237" s="142">
        <v>3</v>
      </c>
      <c r="G237" s="142">
        <v>2</v>
      </c>
      <c r="H237" s="142">
        <v>-1</v>
      </c>
      <c r="I237" s="142">
        <v>-1</v>
      </c>
      <c r="J237" s="142">
        <v>-1</v>
      </c>
      <c r="K237" s="142">
        <v>-1</v>
      </c>
      <c r="L237" s="142">
        <v>-1</v>
      </c>
      <c r="M237" s="142">
        <v>-1</v>
      </c>
      <c r="N237" s="142">
        <v>-1</v>
      </c>
      <c r="O237" s="142">
        <v>-1</v>
      </c>
      <c r="P237" s="142">
        <v>0</v>
      </c>
      <c r="Q237" s="290">
        <v>2</v>
      </c>
      <c r="R237" s="290">
        <v>2</v>
      </c>
      <c r="S237" s="292">
        <v>2</v>
      </c>
      <c r="T237" s="290">
        <v>-1E-4</v>
      </c>
      <c r="U237" s="292">
        <v>3</v>
      </c>
      <c r="V237" s="290">
        <v>-1E-4</v>
      </c>
      <c r="W237" s="292">
        <v>19.5</v>
      </c>
      <c r="X237" s="290">
        <v>-1E-4</v>
      </c>
      <c r="Y237" s="292">
        <v>24.5</v>
      </c>
      <c r="Z237" s="291">
        <v>4</v>
      </c>
      <c r="AB237" s="142">
        <v>2</v>
      </c>
      <c r="AC237" s="142">
        <v>2</v>
      </c>
      <c r="AD237" s="142">
        <v>2</v>
      </c>
      <c r="AE237" s="142">
        <v>2</v>
      </c>
      <c r="AF237" s="142">
        <v>2</v>
      </c>
      <c r="AG237" s="142">
        <v>2</v>
      </c>
      <c r="AH237" s="142">
        <v>3</v>
      </c>
      <c r="AI237" s="142">
        <v>3</v>
      </c>
      <c r="AJ237" s="142">
        <v>2</v>
      </c>
      <c r="AK237" s="142">
        <v>3</v>
      </c>
      <c r="AL237" s="142">
        <v>1</v>
      </c>
      <c r="AM237" s="290">
        <v>9.6999999999999993</v>
      </c>
      <c r="AN237" s="290">
        <v>9.6999999999999993</v>
      </c>
      <c r="AO237" s="292">
        <v>9.6999999999999993</v>
      </c>
      <c r="AP237" s="290">
        <v>2.2999999999999998</v>
      </c>
      <c r="AQ237" s="292">
        <v>14.4</v>
      </c>
      <c r="AR237" s="290">
        <v>-1E-4</v>
      </c>
      <c r="AS237" s="292">
        <v>9.86</v>
      </c>
      <c r="AT237" s="290">
        <v>-1E-4</v>
      </c>
      <c r="AU237" s="292">
        <v>36.26</v>
      </c>
      <c r="AW237" s="293">
        <v>60.76</v>
      </c>
      <c r="AX237" s="291">
        <v>4</v>
      </c>
      <c r="BK237" s="290"/>
      <c r="BL237" s="290"/>
      <c r="BM237" s="292"/>
      <c r="BN237" s="290"/>
      <c r="BO237" s="292"/>
      <c r="BP237" s="290"/>
      <c r="BQ237" s="292"/>
      <c r="BR237" s="290"/>
      <c r="BS237" s="292"/>
      <c r="BU237" s="292">
        <v>60.76</v>
      </c>
      <c r="BV237" s="291">
        <v>4</v>
      </c>
      <c r="BX237" s="291">
        <v>-1</v>
      </c>
      <c r="CH237" s="291">
        <v>2</v>
      </c>
      <c r="CI237" s="117">
        <v>0</v>
      </c>
      <c r="CJ237" s="81">
        <v>-1</v>
      </c>
      <c r="CK237" s="81">
        <v>0</v>
      </c>
      <c r="CL237" s="81">
        <v>-1</v>
      </c>
      <c r="CM237" s="81">
        <v>0</v>
      </c>
      <c r="CN237" s="117">
        <v>0</v>
      </c>
      <c r="CR237" s="291"/>
      <c r="DB237" s="291"/>
      <c r="DH237" s="79" t="s">
        <v>205</v>
      </c>
      <c r="DJ237" s="79" t="s">
        <v>403</v>
      </c>
      <c r="DK237" s="79" t="s">
        <v>450</v>
      </c>
      <c r="DL237" s="83" t="s">
        <v>504</v>
      </c>
      <c r="DM237" s="84" t="s">
        <v>512</v>
      </c>
      <c r="DN237" s="84" t="s">
        <v>503</v>
      </c>
      <c r="DO237" s="83" t="s">
        <v>503</v>
      </c>
    </row>
    <row r="238" spans="1:119" x14ac:dyDescent="0.25">
      <c r="B238" s="291">
        <v>-1</v>
      </c>
      <c r="E238" s="185">
        <f t="shared" si="3"/>
        <v>0</v>
      </c>
      <c r="F238" s="142">
        <v>3</v>
      </c>
      <c r="G238" s="142">
        <v>3</v>
      </c>
      <c r="H238" s="142">
        <v>-1</v>
      </c>
      <c r="I238" s="142">
        <v>-1</v>
      </c>
      <c r="J238" s="142">
        <v>-1</v>
      </c>
      <c r="K238" s="142">
        <v>-1</v>
      </c>
      <c r="L238" s="142">
        <v>-1</v>
      </c>
      <c r="M238" s="142">
        <v>-1</v>
      </c>
      <c r="N238" s="142">
        <v>-1</v>
      </c>
      <c r="O238" s="142">
        <v>-1</v>
      </c>
      <c r="P238" s="142">
        <v>0</v>
      </c>
      <c r="Q238" s="290">
        <v>-1E-4</v>
      </c>
      <c r="R238" s="290">
        <v>-1E-4</v>
      </c>
      <c r="S238" s="292">
        <v>-1E-4</v>
      </c>
      <c r="T238" s="290">
        <v>-1E-4</v>
      </c>
      <c r="U238" s="292">
        <v>-1E-4</v>
      </c>
      <c r="V238" s="290">
        <v>-1E-4</v>
      </c>
      <c r="W238" s="292">
        <v>-1E-4</v>
      </c>
      <c r="X238" s="290">
        <v>-1E-4</v>
      </c>
      <c r="Y238" s="292">
        <v>-1E-4</v>
      </c>
      <c r="Z238" s="291">
        <v>-1E-4</v>
      </c>
      <c r="AB238" s="142">
        <v>2</v>
      </c>
      <c r="AC238" s="142">
        <v>3</v>
      </c>
      <c r="AD238" s="142">
        <v>2</v>
      </c>
      <c r="AE238" s="142">
        <v>2</v>
      </c>
      <c r="AF238" s="142">
        <v>3</v>
      </c>
      <c r="AG238" s="142">
        <v>3</v>
      </c>
      <c r="AH238" s="142">
        <v>2</v>
      </c>
      <c r="AI238" s="142">
        <v>3</v>
      </c>
      <c r="AJ238" s="142">
        <v>2</v>
      </c>
      <c r="AK238" s="142">
        <v>4</v>
      </c>
      <c r="AL238" s="142">
        <v>1</v>
      </c>
      <c r="AM238" s="290">
        <v>-1E-4</v>
      </c>
      <c r="AN238" s="290">
        <v>-1E-4</v>
      </c>
      <c r="AO238" s="292">
        <v>-1E-4</v>
      </c>
      <c r="AP238" s="290">
        <v>-1E-4</v>
      </c>
      <c r="AQ238" s="292">
        <v>-1E-4</v>
      </c>
      <c r="AR238" s="290">
        <v>-1E-4</v>
      </c>
      <c r="AS238" s="292">
        <v>-1E-4</v>
      </c>
      <c r="AT238" s="290">
        <v>-1E-4</v>
      </c>
      <c r="AU238" s="292">
        <v>-1E-4</v>
      </c>
      <c r="AW238" s="293">
        <v>-1</v>
      </c>
      <c r="AX238" s="291">
        <v>-1</v>
      </c>
      <c r="BK238" s="290"/>
      <c r="BL238" s="290"/>
      <c r="BM238" s="292"/>
      <c r="BN238" s="290"/>
      <c r="BO238" s="292"/>
      <c r="BP238" s="290"/>
      <c r="BQ238" s="292"/>
      <c r="BR238" s="290"/>
      <c r="BS238" s="292"/>
      <c r="BU238" s="292">
        <v>-1</v>
      </c>
      <c r="BV238" s="291">
        <v>-1</v>
      </c>
      <c r="BX238" s="291">
        <v>-1</v>
      </c>
      <c r="CH238" s="291">
        <v>-1</v>
      </c>
      <c r="CI238" s="117">
        <v>0</v>
      </c>
      <c r="CJ238" s="81">
        <v>-1</v>
      </c>
      <c r="CK238" s="81">
        <v>0</v>
      </c>
      <c r="CL238" s="81">
        <v>-1</v>
      </c>
      <c r="CM238" s="81">
        <v>0</v>
      </c>
      <c r="CN238" s="117">
        <v>0</v>
      </c>
      <c r="CR238" s="291"/>
      <c r="DB238" s="291"/>
    </row>
    <row r="239" spans="1:119" x14ac:dyDescent="0.25">
      <c r="B239" s="291">
        <v>-1</v>
      </c>
      <c r="E239" s="185">
        <f t="shared" si="3"/>
        <v>0</v>
      </c>
      <c r="F239" s="142">
        <v>3</v>
      </c>
      <c r="G239" s="142">
        <v>2</v>
      </c>
      <c r="H239" s="142">
        <v>-1</v>
      </c>
      <c r="I239" s="142">
        <v>-1</v>
      </c>
      <c r="J239" s="142">
        <v>-1</v>
      </c>
      <c r="K239" s="142">
        <v>-1</v>
      </c>
      <c r="L239" s="142">
        <v>-1</v>
      </c>
      <c r="M239" s="142">
        <v>-1</v>
      </c>
      <c r="N239" s="142">
        <v>-1</v>
      </c>
      <c r="O239" s="142">
        <v>-1</v>
      </c>
      <c r="P239" s="142">
        <v>0</v>
      </c>
      <c r="Q239" s="290">
        <v>-1E-4</v>
      </c>
      <c r="R239" s="290">
        <v>-1E-4</v>
      </c>
      <c r="S239" s="292">
        <v>-1E-4</v>
      </c>
      <c r="T239" s="290">
        <v>-1E-4</v>
      </c>
      <c r="U239" s="292">
        <v>-1E-4</v>
      </c>
      <c r="V239" s="290">
        <v>-1E-4</v>
      </c>
      <c r="W239" s="292">
        <v>-1E-4</v>
      </c>
      <c r="X239" s="290">
        <v>-1E-4</v>
      </c>
      <c r="Y239" s="292">
        <v>-1E-4</v>
      </c>
      <c r="Z239" s="291">
        <v>-1E-4</v>
      </c>
      <c r="AB239" s="142">
        <v>2</v>
      </c>
      <c r="AC239" s="142">
        <v>3</v>
      </c>
      <c r="AD239" s="142">
        <v>2</v>
      </c>
      <c r="AE239" s="142">
        <v>3</v>
      </c>
      <c r="AF239" s="142">
        <v>3</v>
      </c>
      <c r="AG239" s="142">
        <v>3</v>
      </c>
      <c r="AH239" s="142">
        <v>3</v>
      </c>
      <c r="AI239" s="142">
        <v>4</v>
      </c>
      <c r="AJ239" s="142">
        <v>3</v>
      </c>
      <c r="AK239" s="142">
        <v>3</v>
      </c>
      <c r="AL239" s="142">
        <v>0</v>
      </c>
      <c r="AM239" s="290">
        <v>-1E-4</v>
      </c>
      <c r="AN239" s="290">
        <v>-1E-4</v>
      </c>
      <c r="AO239" s="292">
        <v>-1E-4</v>
      </c>
      <c r="AP239" s="290">
        <v>-1E-4</v>
      </c>
      <c r="AQ239" s="292">
        <v>-1E-4</v>
      </c>
      <c r="AR239" s="290">
        <v>-1E-4</v>
      </c>
      <c r="AS239" s="292">
        <v>-1E-4</v>
      </c>
      <c r="AT239" s="290">
        <v>-1E-4</v>
      </c>
      <c r="AU239" s="292">
        <v>-1E-4</v>
      </c>
      <c r="AW239" s="293">
        <v>-1</v>
      </c>
      <c r="AX239" s="291">
        <v>-1</v>
      </c>
      <c r="BK239" s="290"/>
      <c r="BL239" s="290"/>
      <c r="BM239" s="292"/>
      <c r="BN239" s="290"/>
      <c r="BO239" s="292"/>
      <c r="BP239" s="290"/>
      <c r="BQ239" s="292"/>
      <c r="BR239" s="290"/>
      <c r="BS239" s="292"/>
      <c r="BU239" s="292">
        <v>-1</v>
      </c>
      <c r="BV239" s="291">
        <v>-1</v>
      </c>
      <c r="BX239" s="291">
        <v>-1</v>
      </c>
      <c r="CH239" s="291">
        <v>-1</v>
      </c>
      <c r="CI239" s="117">
        <v>0</v>
      </c>
      <c r="CJ239" s="81">
        <v>-1</v>
      </c>
      <c r="CK239" s="81">
        <v>0</v>
      </c>
      <c r="CL239" s="81">
        <v>-1</v>
      </c>
      <c r="CM239" s="81">
        <v>0</v>
      </c>
      <c r="CN239" s="117">
        <v>0</v>
      </c>
      <c r="CR239" s="291"/>
      <c r="DB239" s="291"/>
    </row>
    <row r="240" spans="1:119" x14ac:dyDescent="0.25">
      <c r="B240" s="291">
        <v>-1</v>
      </c>
      <c r="E240" s="185">
        <f t="shared" si="3"/>
        <v>0</v>
      </c>
      <c r="F240" s="142">
        <v>2</v>
      </c>
      <c r="G240" s="142">
        <v>2</v>
      </c>
      <c r="H240" s="142">
        <v>-1</v>
      </c>
      <c r="I240" s="142">
        <v>-1</v>
      </c>
      <c r="J240" s="142">
        <v>-1</v>
      </c>
      <c r="K240" s="142">
        <v>-1</v>
      </c>
      <c r="L240" s="142">
        <v>-1</v>
      </c>
      <c r="M240" s="142">
        <v>-1</v>
      </c>
      <c r="N240" s="142">
        <v>-1</v>
      </c>
      <c r="O240" s="142">
        <v>-1</v>
      </c>
      <c r="P240" s="142">
        <v>0</v>
      </c>
      <c r="Q240" s="290">
        <v>-1E-4</v>
      </c>
      <c r="R240" s="290">
        <v>-1E-4</v>
      </c>
      <c r="S240" s="292">
        <v>-1E-4</v>
      </c>
      <c r="T240" s="290">
        <v>-1E-4</v>
      </c>
      <c r="U240" s="292">
        <v>-1E-4</v>
      </c>
      <c r="V240" s="290">
        <v>-1E-4</v>
      </c>
      <c r="W240" s="292">
        <v>-1E-4</v>
      </c>
      <c r="X240" s="290">
        <v>-1E-4</v>
      </c>
      <c r="Y240" s="292">
        <v>-1E-4</v>
      </c>
      <c r="Z240" s="291">
        <v>-1E-4</v>
      </c>
      <c r="AB240" s="142">
        <v>1</v>
      </c>
      <c r="AC240" s="142">
        <v>2</v>
      </c>
      <c r="AD240" s="142">
        <v>3</v>
      </c>
      <c r="AE240" s="142">
        <v>3</v>
      </c>
      <c r="AF240" s="142">
        <v>3</v>
      </c>
      <c r="AG240" s="142">
        <v>3</v>
      </c>
      <c r="AH240" s="142">
        <v>3</v>
      </c>
      <c r="AI240" s="142">
        <v>3</v>
      </c>
      <c r="AJ240" s="142">
        <v>3</v>
      </c>
      <c r="AK240" s="142">
        <v>4</v>
      </c>
      <c r="AL240" s="142">
        <v>2</v>
      </c>
      <c r="AM240" s="290">
        <v>-1E-4</v>
      </c>
      <c r="AN240" s="290">
        <v>-1E-4</v>
      </c>
      <c r="AO240" s="292">
        <v>-1E-4</v>
      </c>
      <c r="AP240" s="290">
        <v>-1E-4</v>
      </c>
      <c r="AQ240" s="292">
        <v>-1E-4</v>
      </c>
      <c r="AR240" s="290">
        <v>-1E-4</v>
      </c>
      <c r="AS240" s="292">
        <v>-1E-4</v>
      </c>
      <c r="AT240" s="290">
        <v>-1E-4</v>
      </c>
      <c r="AU240" s="292">
        <v>-1E-4</v>
      </c>
      <c r="AW240" s="293">
        <v>-1</v>
      </c>
      <c r="AX240" s="291">
        <v>-1</v>
      </c>
      <c r="BK240" s="290"/>
      <c r="BL240" s="290"/>
      <c r="BM240" s="292"/>
      <c r="BN240" s="290"/>
      <c r="BO240" s="292"/>
      <c r="BP240" s="290"/>
      <c r="BQ240" s="292"/>
      <c r="BR240" s="290"/>
      <c r="BS240" s="292"/>
      <c r="BU240" s="292">
        <v>-1</v>
      </c>
      <c r="BV240" s="291">
        <v>-1</v>
      </c>
      <c r="BX240" s="291">
        <v>-1</v>
      </c>
      <c r="CH240" s="291">
        <v>-1</v>
      </c>
      <c r="CI240" s="117">
        <v>0</v>
      </c>
      <c r="CJ240" s="81">
        <v>-1</v>
      </c>
      <c r="CK240" s="81">
        <v>0</v>
      </c>
      <c r="CL240" s="81">
        <v>-1</v>
      </c>
      <c r="CM240" s="81">
        <v>0</v>
      </c>
      <c r="CN240" s="117">
        <v>0</v>
      </c>
      <c r="CR240" s="291"/>
      <c r="DB240" s="291"/>
    </row>
    <row r="241" spans="1:121" x14ac:dyDescent="0.25">
      <c r="B241" s="291">
        <v>0</v>
      </c>
      <c r="E241" s="185">
        <f t="shared" si="3"/>
        <v>0</v>
      </c>
      <c r="F241" s="142">
        <v>0</v>
      </c>
      <c r="G241" s="142">
        <v>0</v>
      </c>
      <c r="H241" s="142">
        <v>0</v>
      </c>
      <c r="I241" s="142">
        <v>0</v>
      </c>
      <c r="J241" s="142">
        <v>0</v>
      </c>
      <c r="K241" s="142">
        <v>0</v>
      </c>
      <c r="L241" s="142">
        <v>0</v>
      </c>
      <c r="M241" s="142">
        <v>0</v>
      </c>
      <c r="N241" s="142">
        <v>0</v>
      </c>
      <c r="O241" s="142">
        <v>0</v>
      </c>
      <c r="P241" s="142">
        <v>0</v>
      </c>
      <c r="Q241" s="290">
        <v>0</v>
      </c>
      <c r="R241" s="290">
        <v>0</v>
      </c>
      <c r="S241" s="292">
        <v>0</v>
      </c>
      <c r="T241" s="290">
        <v>0</v>
      </c>
      <c r="U241" s="292">
        <v>0</v>
      </c>
      <c r="V241" s="290">
        <v>0</v>
      </c>
      <c r="W241" s="292">
        <v>0</v>
      </c>
      <c r="X241" s="290">
        <v>0</v>
      </c>
      <c r="Y241" s="292">
        <v>0</v>
      </c>
      <c r="Z241" s="291">
        <v>0</v>
      </c>
      <c r="AB241" s="142">
        <v>0</v>
      </c>
      <c r="AC241" s="142">
        <v>0</v>
      </c>
      <c r="AD241" s="142">
        <v>0</v>
      </c>
      <c r="AE241" s="142">
        <v>0</v>
      </c>
      <c r="AF241" s="142">
        <v>0</v>
      </c>
      <c r="AG241" s="142">
        <v>0</v>
      </c>
      <c r="AH241" s="142">
        <v>0</v>
      </c>
      <c r="AI241" s="142">
        <v>0</v>
      </c>
      <c r="AJ241" s="142">
        <v>0</v>
      </c>
      <c r="AK241" s="142">
        <v>0</v>
      </c>
      <c r="AL241" s="142">
        <v>0</v>
      </c>
      <c r="AM241" s="290">
        <v>0</v>
      </c>
      <c r="AN241" s="290">
        <v>0</v>
      </c>
      <c r="AO241" s="292">
        <v>0</v>
      </c>
      <c r="AP241" s="290">
        <v>0</v>
      </c>
      <c r="AQ241" s="292">
        <v>0</v>
      </c>
      <c r="AR241" s="290">
        <v>0</v>
      </c>
      <c r="AS241" s="292">
        <v>0</v>
      </c>
      <c r="AT241" s="290">
        <v>0</v>
      </c>
      <c r="AU241" s="292">
        <v>0</v>
      </c>
      <c r="AW241" s="293">
        <v>0</v>
      </c>
      <c r="AX241" s="291">
        <v>0</v>
      </c>
      <c r="BK241" s="290"/>
      <c r="BL241" s="290"/>
      <c r="BM241" s="292"/>
      <c r="BN241" s="290"/>
      <c r="BO241" s="292"/>
      <c r="BP241" s="290"/>
      <c r="BQ241" s="292"/>
      <c r="BR241" s="290"/>
      <c r="BS241" s="292"/>
      <c r="BU241" s="292">
        <v>0</v>
      </c>
      <c r="BV241" s="291">
        <v>0</v>
      </c>
      <c r="BX241" s="291">
        <v>0</v>
      </c>
      <c r="CH241" s="291">
        <v>0</v>
      </c>
      <c r="CI241" s="117">
        <v>0</v>
      </c>
      <c r="CJ241" s="81">
        <v>0</v>
      </c>
      <c r="CK241" s="81">
        <v>0</v>
      </c>
      <c r="CL241" s="81">
        <v>0</v>
      </c>
      <c r="CM241" s="81">
        <v>0</v>
      </c>
      <c r="CN241" s="117">
        <v>0</v>
      </c>
      <c r="CR241" s="291"/>
      <c r="DB241" s="291"/>
    </row>
    <row r="242" spans="1:121" x14ac:dyDescent="0.25">
      <c r="A242" s="113" t="s">
        <v>176</v>
      </c>
      <c r="B242" s="291">
        <v>5</v>
      </c>
      <c r="C242" s="114" t="s">
        <v>255</v>
      </c>
      <c r="D242" s="114" t="s">
        <v>203</v>
      </c>
      <c r="E242" s="185">
        <f t="shared" si="3"/>
        <v>4</v>
      </c>
      <c r="F242" s="142">
        <v>0</v>
      </c>
      <c r="G242" s="142">
        <v>0</v>
      </c>
      <c r="H242" s="142">
        <v>0</v>
      </c>
      <c r="I242" s="142">
        <v>0</v>
      </c>
      <c r="J242" s="142">
        <v>0</v>
      </c>
      <c r="K242" s="142">
        <v>0</v>
      </c>
      <c r="L242" s="142">
        <v>0</v>
      </c>
      <c r="M242" s="142">
        <v>0</v>
      </c>
      <c r="N242" s="142">
        <v>0</v>
      </c>
      <c r="O242" s="142">
        <v>0</v>
      </c>
      <c r="P242" s="142">
        <v>0</v>
      </c>
      <c r="Q242" s="290">
        <v>0</v>
      </c>
      <c r="R242" s="290">
        <v>0</v>
      </c>
      <c r="S242" s="292">
        <v>0</v>
      </c>
      <c r="T242" s="290">
        <v>-1E-4</v>
      </c>
      <c r="U242" s="292">
        <v>0</v>
      </c>
      <c r="V242" s="290">
        <v>-1E-4</v>
      </c>
      <c r="W242" s="292">
        <v>-1E-4</v>
      </c>
      <c r="X242" s="290">
        <v>-1E-4</v>
      </c>
      <c r="Y242" s="292">
        <v>0</v>
      </c>
      <c r="Z242" s="291">
        <v>5</v>
      </c>
      <c r="AB242" s="142">
        <v>3</v>
      </c>
      <c r="AC242" s="142">
        <v>3</v>
      </c>
      <c r="AD242" s="142">
        <v>2</v>
      </c>
      <c r="AE242" s="142">
        <v>2</v>
      </c>
      <c r="AF242" s="142">
        <v>2</v>
      </c>
      <c r="AG242" s="142">
        <v>2</v>
      </c>
      <c r="AH242" s="142">
        <v>3</v>
      </c>
      <c r="AI242" s="142">
        <v>2</v>
      </c>
      <c r="AJ242" s="142">
        <v>2</v>
      </c>
      <c r="AK242" s="142">
        <v>2</v>
      </c>
      <c r="AL242" s="142">
        <v>0</v>
      </c>
      <c r="AM242" s="290">
        <v>9.9</v>
      </c>
      <c r="AN242" s="290">
        <v>9.9</v>
      </c>
      <c r="AO242" s="292">
        <v>9.9</v>
      </c>
      <c r="AP242" s="290">
        <v>1.7</v>
      </c>
      <c r="AQ242" s="292">
        <v>15.3</v>
      </c>
      <c r="AR242" s="290">
        <v>-1E-4</v>
      </c>
      <c r="AS242" s="292">
        <v>9.6300000000000008</v>
      </c>
      <c r="AT242" s="290">
        <v>2.2000000000000002</v>
      </c>
      <c r="AU242" s="292">
        <v>34.33</v>
      </c>
      <c r="AW242" s="293">
        <v>34.33</v>
      </c>
      <c r="AX242" s="291">
        <v>5</v>
      </c>
      <c r="BK242" s="290"/>
      <c r="BL242" s="290"/>
      <c r="BM242" s="292"/>
      <c r="BN242" s="290"/>
      <c r="BO242" s="292"/>
      <c r="BP242" s="290"/>
      <c r="BQ242" s="292"/>
      <c r="BR242" s="290"/>
      <c r="BS242" s="292"/>
      <c r="BU242" s="292">
        <v>34.33</v>
      </c>
      <c r="BV242" s="291">
        <v>5</v>
      </c>
      <c r="BX242" s="291">
        <v>-1</v>
      </c>
      <c r="CH242" s="291">
        <v>0</v>
      </c>
      <c r="CI242" s="117">
        <v>0</v>
      </c>
      <c r="CJ242" s="81">
        <v>-1</v>
      </c>
      <c r="CK242" s="81">
        <v>0</v>
      </c>
      <c r="CL242" s="81">
        <v>-1</v>
      </c>
      <c r="CM242" s="81">
        <v>0</v>
      </c>
      <c r="CN242" s="117">
        <v>0</v>
      </c>
      <c r="CR242" s="291"/>
      <c r="DB242" s="291"/>
      <c r="DH242" s="79" t="s">
        <v>203</v>
      </c>
      <c r="DJ242" s="79" t="s">
        <v>403</v>
      </c>
      <c r="DK242" s="79" t="s">
        <v>450</v>
      </c>
      <c r="DL242" s="83" t="s">
        <v>504</v>
      </c>
      <c r="DM242" s="84" t="s">
        <v>512</v>
      </c>
      <c r="DN242" s="84" t="s">
        <v>504</v>
      </c>
      <c r="DO242" s="83" t="s">
        <v>503</v>
      </c>
    </row>
    <row r="243" spans="1:121" x14ac:dyDescent="0.25">
      <c r="B243" s="291">
        <v>-1</v>
      </c>
      <c r="E243" s="185">
        <f t="shared" si="3"/>
        <v>0</v>
      </c>
      <c r="F243" s="142">
        <v>0</v>
      </c>
      <c r="G243" s="142">
        <v>0</v>
      </c>
      <c r="H243" s="142">
        <v>0</v>
      </c>
      <c r="I243" s="142">
        <v>0</v>
      </c>
      <c r="J243" s="142">
        <v>0</v>
      </c>
      <c r="K243" s="142">
        <v>0</v>
      </c>
      <c r="L243" s="142">
        <v>0</v>
      </c>
      <c r="M243" s="142">
        <v>0</v>
      </c>
      <c r="N243" s="142">
        <v>0</v>
      </c>
      <c r="O243" s="142">
        <v>0</v>
      </c>
      <c r="P243" s="142">
        <v>0</v>
      </c>
      <c r="Q243" s="290">
        <v>-1E-4</v>
      </c>
      <c r="R243" s="290">
        <v>-1E-4</v>
      </c>
      <c r="S243" s="292">
        <v>-1E-4</v>
      </c>
      <c r="T243" s="290">
        <v>-1E-4</v>
      </c>
      <c r="U243" s="292">
        <v>-1E-4</v>
      </c>
      <c r="V243" s="290">
        <v>-1E-4</v>
      </c>
      <c r="W243" s="292">
        <v>-1E-4</v>
      </c>
      <c r="X243" s="290">
        <v>-1E-4</v>
      </c>
      <c r="Y243" s="292">
        <v>-1E-4</v>
      </c>
      <c r="Z243" s="291">
        <v>-1E-4</v>
      </c>
      <c r="AB243" s="142">
        <v>2</v>
      </c>
      <c r="AC243" s="142">
        <v>2</v>
      </c>
      <c r="AD243" s="142">
        <v>2</v>
      </c>
      <c r="AE243" s="142">
        <v>2</v>
      </c>
      <c r="AF243" s="142">
        <v>3</v>
      </c>
      <c r="AG243" s="142">
        <v>2</v>
      </c>
      <c r="AH243" s="142">
        <v>3</v>
      </c>
      <c r="AI243" s="142">
        <v>3</v>
      </c>
      <c r="AJ243" s="142">
        <v>2</v>
      </c>
      <c r="AK243" s="142">
        <v>3</v>
      </c>
      <c r="AL243" s="142">
        <v>0</v>
      </c>
      <c r="AM243" s="290">
        <v>-1E-4</v>
      </c>
      <c r="AN243" s="290">
        <v>-1E-4</v>
      </c>
      <c r="AO243" s="292">
        <v>-1E-4</v>
      </c>
      <c r="AP243" s="290">
        <v>-1E-4</v>
      </c>
      <c r="AQ243" s="292">
        <v>-1E-4</v>
      </c>
      <c r="AR243" s="290">
        <v>-1E-4</v>
      </c>
      <c r="AS243" s="292">
        <v>-1E-4</v>
      </c>
      <c r="AT243" s="290">
        <v>-1E-4</v>
      </c>
      <c r="AU243" s="292">
        <v>-1E-4</v>
      </c>
      <c r="AW243" s="293">
        <v>-1</v>
      </c>
      <c r="AX243" s="291">
        <v>-1</v>
      </c>
      <c r="BK243" s="290"/>
      <c r="BL243" s="290"/>
      <c r="BM243" s="292"/>
      <c r="BN243" s="290"/>
      <c r="BO243" s="292"/>
      <c r="BP243" s="290"/>
      <c r="BQ243" s="292"/>
      <c r="BR243" s="290"/>
      <c r="BS243" s="292"/>
      <c r="BU243" s="292">
        <v>-1</v>
      </c>
      <c r="BV243" s="291">
        <v>-1</v>
      </c>
      <c r="BX243" s="291">
        <v>-1</v>
      </c>
      <c r="CH243" s="291">
        <v>-1</v>
      </c>
      <c r="CI243" s="117">
        <v>0</v>
      </c>
      <c r="CJ243" s="81">
        <v>-1</v>
      </c>
      <c r="CK243" s="81">
        <v>0</v>
      </c>
      <c r="CL243" s="81">
        <v>-1</v>
      </c>
      <c r="CM243" s="81">
        <v>0</v>
      </c>
      <c r="CN243" s="117">
        <v>0</v>
      </c>
      <c r="CR243" s="291"/>
      <c r="DB243" s="291"/>
    </row>
    <row r="244" spans="1:121" x14ac:dyDescent="0.25">
      <c r="B244" s="291">
        <v>-1</v>
      </c>
      <c r="E244" s="185">
        <f t="shared" si="3"/>
        <v>0</v>
      </c>
      <c r="F244" s="142">
        <v>0</v>
      </c>
      <c r="G244" s="142">
        <v>0</v>
      </c>
      <c r="H244" s="142">
        <v>0</v>
      </c>
      <c r="I244" s="142">
        <v>0</v>
      </c>
      <c r="J244" s="142">
        <v>0</v>
      </c>
      <c r="K244" s="142">
        <v>0</v>
      </c>
      <c r="L244" s="142">
        <v>0</v>
      </c>
      <c r="M244" s="142">
        <v>0</v>
      </c>
      <c r="N244" s="142">
        <v>0</v>
      </c>
      <c r="O244" s="142">
        <v>0</v>
      </c>
      <c r="P244" s="142">
        <v>0</v>
      </c>
      <c r="Q244" s="290">
        <v>-1E-4</v>
      </c>
      <c r="R244" s="290">
        <v>-1E-4</v>
      </c>
      <c r="S244" s="292">
        <v>-1E-4</v>
      </c>
      <c r="T244" s="290">
        <v>-1E-4</v>
      </c>
      <c r="U244" s="292">
        <v>-1E-4</v>
      </c>
      <c r="V244" s="290">
        <v>-1E-4</v>
      </c>
      <c r="W244" s="292">
        <v>-1E-4</v>
      </c>
      <c r="X244" s="290">
        <v>-1E-4</v>
      </c>
      <c r="Y244" s="292">
        <v>-1E-4</v>
      </c>
      <c r="Z244" s="291">
        <v>-1E-4</v>
      </c>
      <c r="AB244" s="142">
        <v>3</v>
      </c>
      <c r="AC244" s="142">
        <v>3</v>
      </c>
      <c r="AD244" s="142">
        <v>2</v>
      </c>
      <c r="AE244" s="142">
        <v>2</v>
      </c>
      <c r="AF244" s="142">
        <v>3</v>
      </c>
      <c r="AG244" s="142">
        <v>3</v>
      </c>
      <c r="AH244" s="142">
        <v>3</v>
      </c>
      <c r="AI244" s="142">
        <v>2</v>
      </c>
      <c r="AJ244" s="142">
        <v>3</v>
      </c>
      <c r="AK244" s="142">
        <v>3</v>
      </c>
      <c r="AL244" s="142">
        <v>0</v>
      </c>
      <c r="AM244" s="290">
        <v>-1E-4</v>
      </c>
      <c r="AN244" s="290">
        <v>-1E-4</v>
      </c>
      <c r="AO244" s="292">
        <v>-1E-4</v>
      </c>
      <c r="AP244" s="290">
        <v>-1E-4</v>
      </c>
      <c r="AQ244" s="292">
        <v>-1E-4</v>
      </c>
      <c r="AR244" s="290">
        <v>-1E-4</v>
      </c>
      <c r="AS244" s="292">
        <v>-1E-4</v>
      </c>
      <c r="AT244" s="290">
        <v>-1E-4</v>
      </c>
      <c r="AU244" s="292">
        <v>-1E-4</v>
      </c>
      <c r="AW244" s="293">
        <v>-1</v>
      </c>
      <c r="AX244" s="291">
        <v>-1</v>
      </c>
      <c r="BK244" s="290"/>
      <c r="BL244" s="290"/>
      <c r="BM244" s="292"/>
      <c r="BN244" s="290"/>
      <c r="BO244" s="292"/>
      <c r="BP244" s="290"/>
      <c r="BQ244" s="292"/>
      <c r="BR244" s="290"/>
      <c r="BS244" s="292"/>
      <c r="BU244" s="292">
        <v>-1</v>
      </c>
      <c r="BV244" s="291">
        <v>-1</v>
      </c>
      <c r="BX244" s="291">
        <v>-1</v>
      </c>
      <c r="CH244" s="291">
        <v>-1</v>
      </c>
      <c r="CI244" s="117">
        <v>0</v>
      </c>
      <c r="CJ244" s="81">
        <v>-1</v>
      </c>
      <c r="CK244" s="81">
        <v>0</v>
      </c>
      <c r="CL244" s="81">
        <v>-1</v>
      </c>
      <c r="CM244" s="81">
        <v>0</v>
      </c>
      <c r="CN244" s="117">
        <v>0</v>
      </c>
      <c r="CR244" s="291"/>
      <c r="DB244" s="291"/>
    </row>
    <row r="245" spans="1:121" x14ac:dyDescent="0.25">
      <c r="B245" s="291">
        <v>-1</v>
      </c>
      <c r="E245" s="185">
        <f t="shared" si="3"/>
        <v>0</v>
      </c>
      <c r="F245" s="142">
        <v>0</v>
      </c>
      <c r="G245" s="142">
        <v>0</v>
      </c>
      <c r="H245" s="142">
        <v>0</v>
      </c>
      <c r="I245" s="142">
        <v>0</v>
      </c>
      <c r="J245" s="142">
        <v>0</v>
      </c>
      <c r="K245" s="142">
        <v>0</v>
      </c>
      <c r="L245" s="142">
        <v>0</v>
      </c>
      <c r="M245" s="142">
        <v>0</v>
      </c>
      <c r="N245" s="142">
        <v>0</v>
      </c>
      <c r="O245" s="142">
        <v>0</v>
      </c>
      <c r="P245" s="142">
        <v>0</v>
      </c>
      <c r="Q245" s="290">
        <v>-1E-4</v>
      </c>
      <c r="R245" s="290">
        <v>-1E-4</v>
      </c>
      <c r="S245" s="292">
        <v>-1E-4</v>
      </c>
      <c r="T245" s="290">
        <v>-1E-4</v>
      </c>
      <c r="U245" s="292">
        <v>-1E-4</v>
      </c>
      <c r="V245" s="290">
        <v>-1E-4</v>
      </c>
      <c r="W245" s="292">
        <v>-1E-4</v>
      </c>
      <c r="X245" s="290">
        <v>-1E-4</v>
      </c>
      <c r="Y245" s="292">
        <v>-1E-4</v>
      </c>
      <c r="Z245" s="291">
        <v>-1E-4</v>
      </c>
      <c r="AB245" s="142">
        <v>2</v>
      </c>
      <c r="AC245" s="142">
        <v>2</v>
      </c>
      <c r="AD245" s="142">
        <v>2</v>
      </c>
      <c r="AE245" s="142">
        <v>2</v>
      </c>
      <c r="AF245" s="142">
        <v>2</v>
      </c>
      <c r="AG245" s="142">
        <v>3</v>
      </c>
      <c r="AH245" s="142">
        <v>3</v>
      </c>
      <c r="AI245" s="142">
        <v>2</v>
      </c>
      <c r="AJ245" s="142">
        <v>3</v>
      </c>
      <c r="AK245" s="142">
        <v>2</v>
      </c>
      <c r="AL245" s="142">
        <v>0</v>
      </c>
      <c r="AM245" s="290">
        <v>-1E-4</v>
      </c>
      <c r="AN245" s="290">
        <v>-1E-4</v>
      </c>
      <c r="AO245" s="292">
        <v>-1E-4</v>
      </c>
      <c r="AP245" s="290">
        <v>-1E-4</v>
      </c>
      <c r="AQ245" s="292">
        <v>-1E-4</v>
      </c>
      <c r="AR245" s="290">
        <v>-1E-4</v>
      </c>
      <c r="AS245" s="292">
        <v>-1E-4</v>
      </c>
      <c r="AT245" s="290">
        <v>-1E-4</v>
      </c>
      <c r="AU245" s="292">
        <v>-1E-4</v>
      </c>
      <c r="AW245" s="293">
        <v>-1</v>
      </c>
      <c r="AX245" s="291">
        <v>-1</v>
      </c>
      <c r="BK245" s="290"/>
      <c r="BL245" s="290"/>
      <c r="BM245" s="292"/>
      <c r="BN245" s="290"/>
      <c r="BO245" s="292"/>
      <c r="BP245" s="290"/>
      <c r="BQ245" s="292"/>
      <c r="BR245" s="290"/>
      <c r="BS245" s="292"/>
      <c r="BU245" s="292">
        <v>-1</v>
      </c>
      <c r="BV245" s="291">
        <v>-1</v>
      </c>
      <c r="BX245" s="291">
        <v>-1</v>
      </c>
      <c r="CH245" s="291">
        <v>-1</v>
      </c>
      <c r="CI245" s="117">
        <v>0</v>
      </c>
      <c r="CJ245" s="81">
        <v>-1</v>
      </c>
      <c r="CK245" s="81">
        <v>0</v>
      </c>
      <c r="CL245" s="81">
        <v>-1</v>
      </c>
      <c r="CM245" s="81">
        <v>0</v>
      </c>
      <c r="CN245" s="117">
        <v>0</v>
      </c>
      <c r="CR245" s="291"/>
      <c r="DB245" s="291"/>
    </row>
    <row r="246" spans="1:121" x14ac:dyDescent="0.25">
      <c r="B246" s="291"/>
      <c r="Q246" s="290"/>
      <c r="R246" s="290"/>
      <c r="S246" s="292"/>
      <c r="T246" s="290"/>
      <c r="U246" s="292"/>
      <c r="V246" s="290"/>
      <c r="W246" s="292"/>
      <c r="X246" s="290"/>
      <c r="Y246" s="292"/>
      <c r="Z246" s="291"/>
      <c r="AM246" s="290"/>
      <c r="AN246" s="290"/>
      <c r="AO246" s="292"/>
      <c r="AP246" s="290"/>
      <c r="AQ246" s="292"/>
      <c r="AR246" s="290"/>
      <c r="AS246" s="292"/>
      <c r="AT246" s="290"/>
      <c r="AU246" s="292"/>
      <c r="AW246" s="293"/>
      <c r="AX246" s="291"/>
      <c r="BK246" s="290"/>
      <c r="BL246" s="290"/>
      <c r="BM246" s="292"/>
      <c r="BN246" s="290"/>
      <c r="BO246" s="292"/>
      <c r="BP246" s="290"/>
      <c r="BQ246" s="292"/>
      <c r="BR246" s="290"/>
      <c r="BS246" s="292"/>
      <c r="BU246" s="292"/>
      <c r="BV246" s="291"/>
      <c r="BX246" s="291"/>
      <c r="CH246" s="291"/>
      <c r="CR246" s="291"/>
      <c r="DB246" s="291"/>
    </row>
    <row r="247" spans="1:121" s="310" customFormat="1" x14ac:dyDescent="0.25">
      <c r="A247" s="297"/>
      <c r="B247" s="298">
        <v>0</v>
      </c>
      <c r="C247" s="299"/>
      <c r="D247" s="299"/>
      <c r="E247" s="300">
        <f t="shared" si="3"/>
        <v>0</v>
      </c>
      <c r="F247" s="301">
        <v>0</v>
      </c>
      <c r="G247" s="301">
        <v>0</v>
      </c>
      <c r="H247" s="301">
        <v>0</v>
      </c>
      <c r="I247" s="301">
        <v>0</v>
      </c>
      <c r="J247" s="301">
        <v>0</v>
      </c>
      <c r="K247" s="301">
        <v>0</v>
      </c>
      <c r="L247" s="301">
        <v>0</v>
      </c>
      <c r="M247" s="301">
        <v>0</v>
      </c>
      <c r="N247" s="301">
        <v>0</v>
      </c>
      <c r="O247" s="301">
        <v>0</v>
      </c>
      <c r="P247" s="301">
        <v>0</v>
      </c>
      <c r="Q247" s="302">
        <v>0</v>
      </c>
      <c r="R247" s="302">
        <v>0</v>
      </c>
      <c r="S247" s="303">
        <v>0</v>
      </c>
      <c r="T247" s="302">
        <v>0</v>
      </c>
      <c r="U247" s="303">
        <v>0</v>
      </c>
      <c r="V247" s="302">
        <v>0</v>
      </c>
      <c r="W247" s="303">
        <v>0</v>
      </c>
      <c r="X247" s="302">
        <v>0</v>
      </c>
      <c r="Y247" s="303">
        <v>0</v>
      </c>
      <c r="Z247" s="298">
        <v>0</v>
      </c>
      <c r="AA247" s="304"/>
      <c r="AB247" s="301">
        <v>0</v>
      </c>
      <c r="AC247" s="301">
        <v>0</v>
      </c>
      <c r="AD247" s="301">
        <v>0</v>
      </c>
      <c r="AE247" s="301">
        <v>0</v>
      </c>
      <c r="AF247" s="301">
        <v>0</v>
      </c>
      <c r="AG247" s="301">
        <v>0</v>
      </c>
      <c r="AH247" s="301">
        <v>0</v>
      </c>
      <c r="AI247" s="301">
        <v>0</v>
      </c>
      <c r="AJ247" s="301">
        <v>0</v>
      </c>
      <c r="AK247" s="301">
        <v>0</v>
      </c>
      <c r="AL247" s="301">
        <v>0</v>
      </c>
      <c r="AM247" s="302">
        <v>0</v>
      </c>
      <c r="AN247" s="302">
        <v>0</v>
      </c>
      <c r="AO247" s="303">
        <v>0</v>
      </c>
      <c r="AP247" s="302">
        <v>0</v>
      </c>
      <c r="AQ247" s="303">
        <v>0</v>
      </c>
      <c r="AR247" s="302">
        <v>0</v>
      </c>
      <c r="AS247" s="303">
        <v>0</v>
      </c>
      <c r="AT247" s="302">
        <v>0</v>
      </c>
      <c r="AU247" s="303">
        <v>0</v>
      </c>
      <c r="AV247" s="304"/>
      <c r="AW247" s="305">
        <v>0</v>
      </c>
      <c r="AX247" s="298">
        <v>0</v>
      </c>
      <c r="AY247" s="306"/>
      <c r="AZ247" s="301"/>
      <c r="BA247" s="301"/>
      <c r="BB247" s="301"/>
      <c r="BC247" s="301"/>
      <c r="BD247" s="301"/>
      <c r="BE247" s="301"/>
      <c r="BF247" s="301"/>
      <c r="BG247" s="301"/>
      <c r="BH247" s="301"/>
      <c r="BI247" s="301"/>
      <c r="BJ247" s="301"/>
      <c r="BK247" s="302"/>
      <c r="BL247" s="302"/>
      <c r="BM247" s="303"/>
      <c r="BN247" s="302"/>
      <c r="BO247" s="303"/>
      <c r="BP247" s="302"/>
      <c r="BQ247" s="303"/>
      <c r="BR247" s="302"/>
      <c r="BS247" s="303"/>
      <c r="BT247" s="306"/>
      <c r="BU247" s="303">
        <v>0</v>
      </c>
      <c r="BV247" s="298">
        <v>0</v>
      </c>
      <c r="BW247" s="306"/>
      <c r="BX247" s="298">
        <v>0</v>
      </c>
      <c r="BY247" s="307"/>
      <c r="BZ247" s="308"/>
      <c r="CA247" s="308"/>
      <c r="CB247" s="308"/>
      <c r="CC247" s="308"/>
      <c r="CD247" s="309"/>
      <c r="CG247" s="307"/>
      <c r="CH247" s="298">
        <v>0</v>
      </c>
      <c r="CI247" s="309">
        <v>0</v>
      </c>
      <c r="CJ247" s="308">
        <v>0</v>
      </c>
      <c r="CK247" s="308">
        <v>0</v>
      </c>
      <c r="CL247" s="308">
        <v>0</v>
      </c>
      <c r="CM247" s="308">
        <v>0</v>
      </c>
      <c r="CN247" s="309">
        <v>0</v>
      </c>
      <c r="CQ247" s="307"/>
      <c r="CR247" s="298"/>
      <c r="CS247" s="309"/>
      <c r="CT247" s="308"/>
      <c r="CU247" s="308"/>
      <c r="CV247" s="308"/>
      <c r="CW247" s="308"/>
      <c r="CX247" s="309"/>
      <c r="DA247" s="307"/>
      <c r="DB247" s="298"/>
      <c r="DC247" s="306"/>
      <c r="DI247" s="311"/>
      <c r="DL247" s="307"/>
      <c r="DM247" s="312"/>
      <c r="DN247" s="312"/>
      <c r="DO247" s="307"/>
      <c r="DP247" s="313"/>
      <c r="DQ247" s="311"/>
    </row>
    <row r="248" spans="1:121" x14ac:dyDescent="0.25">
      <c r="A248" s="113" t="s">
        <v>177</v>
      </c>
      <c r="B248" s="291">
        <v>1</v>
      </c>
      <c r="C248" s="114" t="s">
        <v>256</v>
      </c>
      <c r="D248" s="114" t="s">
        <v>208</v>
      </c>
      <c r="E248" s="185">
        <f t="shared" si="3"/>
        <v>8</v>
      </c>
      <c r="F248" s="142">
        <v>2</v>
      </c>
      <c r="G248" s="142">
        <v>2</v>
      </c>
      <c r="H248" s="142">
        <v>2</v>
      </c>
      <c r="I248" s="142">
        <v>1</v>
      </c>
      <c r="J248" s="142">
        <v>1</v>
      </c>
      <c r="K248" s="142">
        <v>2</v>
      </c>
      <c r="L248" s="142">
        <v>2</v>
      </c>
      <c r="M248" s="142">
        <v>2</v>
      </c>
      <c r="N248" s="142">
        <v>2</v>
      </c>
      <c r="O248" s="142">
        <v>2</v>
      </c>
      <c r="P248" s="142">
        <v>0</v>
      </c>
      <c r="Q248" s="290">
        <v>9.8000000000000007</v>
      </c>
      <c r="R248" s="290">
        <v>9.8000000000000007</v>
      </c>
      <c r="S248" s="292">
        <v>9.8000000000000007</v>
      </c>
      <c r="T248" s="290">
        <v>-1E-4</v>
      </c>
      <c r="U248" s="292">
        <v>14.8</v>
      </c>
      <c r="V248" s="290">
        <v>-1E-4</v>
      </c>
      <c r="W248" s="292">
        <v>11.81</v>
      </c>
      <c r="X248" s="290">
        <v>-1E-4</v>
      </c>
      <c r="Y248" s="292">
        <v>36.409999999999997</v>
      </c>
      <c r="Z248" s="291">
        <v>2</v>
      </c>
      <c r="AB248" s="142">
        <v>2</v>
      </c>
      <c r="AC248" s="142">
        <v>2</v>
      </c>
      <c r="AD248" s="142">
        <v>2</v>
      </c>
      <c r="AE248" s="142">
        <v>3</v>
      </c>
      <c r="AF248" s="142">
        <v>1</v>
      </c>
      <c r="AG248" s="142">
        <v>2</v>
      </c>
      <c r="AH248" s="142">
        <v>3</v>
      </c>
      <c r="AI248" s="142">
        <v>2</v>
      </c>
      <c r="AJ248" s="142">
        <v>2</v>
      </c>
      <c r="AK248" s="142">
        <v>2</v>
      </c>
      <c r="AL248" s="142">
        <v>0</v>
      </c>
      <c r="AM248" s="290">
        <v>9.9</v>
      </c>
      <c r="AN248" s="290">
        <v>9.9</v>
      </c>
      <c r="AO248" s="292">
        <v>9.9</v>
      </c>
      <c r="AP248" s="290">
        <v>2.2000000000000002</v>
      </c>
      <c r="AQ248" s="292">
        <v>14.6</v>
      </c>
      <c r="AR248" s="290">
        <v>-1E-4</v>
      </c>
      <c r="AS248" s="292">
        <v>12.53</v>
      </c>
      <c r="AT248" s="290">
        <v>-1E-4</v>
      </c>
      <c r="AU248" s="292">
        <v>39.229999999999997</v>
      </c>
      <c r="AW248" s="293">
        <v>75.64</v>
      </c>
      <c r="AX248" s="291">
        <v>1</v>
      </c>
      <c r="BK248" s="290"/>
      <c r="BL248" s="290"/>
      <c r="BM248" s="292"/>
      <c r="BN248" s="290"/>
      <c r="BO248" s="292"/>
      <c r="BP248" s="290"/>
      <c r="BQ248" s="292"/>
      <c r="BR248" s="290"/>
      <c r="BS248" s="292"/>
      <c r="BU248" s="292">
        <v>75.64</v>
      </c>
      <c r="BV248" s="291">
        <v>1</v>
      </c>
      <c r="BX248" s="291">
        <v>-1</v>
      </c>
      <c r="CH248" s="291">
        <v>-1</v>
      </c>
      <c r="CI248" s="117">
        <v>0</v>
      </c>
      <c r="CJ248" s="81">
        <v>-1</v>
      </c>
      <c r="CK248" s="81">
        <v>0</v>
      </c>
      <c r="CL248" s="81">
        <v>-1</v>
      </c>
      <c r="CM248" s="81">
        <v>0</v>
      </c>
      <c r="CN248" s="117">
        <v>0</v>
      </c>
      <c r="CR248" s="291"/>
      <c r="DB248" s="291"/>
      <c r="DH248" s="79" t="s">
        <v>365</v>
      </c>
      <c r="DJ248" s="79" t="s">
        <v>404</v>
      </c>
      <c r="DK248" s="79" t="s">
        <v>451</v>
      </c>
      <c r="DL248" s="83" t="s">
        <v>504</v>
      </c>
      <c r="DM248" s="84" t="s">
        <v>513</v>
      </c>
      <c r="DN248" s="84" t="s">
        <v>510</v>
      </c>
      <c r="DO248" s="83" t="s">
        <v>503</v>
      </c>
    </row>
    <row r="249" spans="1:121" x14ac:dyDescent="0.25">
      <c r="B249" s="291">
        <v>-1</v>
      </c>
      <c r="E249" s="185">
        <f t="shared" si="3"/>
        <v>0</v>
      </c>
      <c r="F249" s="142">
        <v>3</v>
      </c>
      <c r="G249" s="142">
        <v>2</v>
      </c>
      <c r="H249" s="142">
        <v>2</v>
      </c>
      <c r="I249" s="142">
        <v>3</v>
      </c>
      <c r="J249" s="142">
        <v>3</v>
      </c>
      <c r="K249" s="142">
        <v>2</v>
      </c>
      <c r="L249" s="142">
        <v>2</v>
      </c>
      <c r="M249" s="142">
        <v>3</v>
      </c>
      <c r="N249" s="142">
        <v>3</v>
      </c>
      <c r="O249" s="142">
        <v>4</v>
      </c>
      <c r="P249" s="142">
        <v>0</v>
      </c>
      <c r="Q249" s="290">
        <v>-1E-4</v>
      </c>
      <c r="R249" s="290">
        <v>-1E-4</v>
      </c>
      <c r="S249" s="292">
        <v>-1E-4</v>
      </c>
      <c r="T249" s="290">
        <v>-1E-4</v>
      </c>
      <c r="U249" s="292">
        <v>-1E-4</v>
      </c>
      <c r="V249" s="290">
        <v>-1E-4</v>
      </c>
      <c r="W249" s="292">
        <v>-1E-4</v>
      </c>
      <c r="X249" s="290">
        <v>-1E-4</v>
      </c>
      <c r="Y249" s="292">
        <v>-1E-4</v>
      </c>
      <c r="Z249" s="291">
        <v>-1E-4</v>
      </c>
      <c r="AB249" s="142">
        <v>4</v>
      </c>
      <c r="AC249" s="142">
        <v>3</v>
      </c>
      <c r="AD249" s="142">
        <v>3</v>
      </c>
      <c r="AE249" s="142">
        <v>3</v>
      </c>
      <c r="AF249" s="142">
        <v>3</v>
      </c>
      <c r="AG249" s="142">
        <v>3</v>
      </c>
      <c r="AH249" s="142">
        <v>4</v>
      </c>
      <c r="AI249" s="142">
        <v>3</v>
      </c>
      <c r="AJ249" s="142">
        <v>3</v>
      </c>
      <c r="AK249" s="142">
        <v>4</v>
      </c>
      <c r="AL249" s="142">
        <v>0</v>
      </c>
      <c r="AM249" s="290">
        <v>-1E-4</v>
      </c>
      <c r="AN249" s="290">
        <v>-1E-4</v>
      </c>
      <c r="AO249" s="292">
        <v>-1E-4</v>
      </c>
      <c r="AP249" s="290">
        <v>-1E-4</v>
      </c>
      <c r="AQ249" s="292">
        <v>-1E-4</v>
      </c>
      <c r="AR249" s="290">
        <v>-1E-4</v>
      </c>
      <c r="AS249" s="292">
        <v>-1E-4</v>
      </c>
      <c r="AT249" s="290">
        <v>-1E-4</v>
      </c>
      <c r="AU249" s="292">
        <v>-1E-4</v>
      </c>
      <c r="AW249" s="293">
        <v>-1</v>
      </c>
      <c r="AX249" s="291">
        <v>-1</v>
      </c>
      <c r="BK249" s="290"/>
      <c r="BL249" s="290"/>
      <c r="BM249" s="292"/>
      <c r="BN249" s="290"/>
      <c r="BO249" s="292"/>
      <c r="BP249" s="290"/>
      <c r="BQ249" s="292"/>
      <c r="BR249" s="290"/>
      <c r="BS249" s="292"/>
      <c r="BU249" s="292">
        <v>-1</v>
      </c>
      <c r="BV249" s="291">
        <v>-1</v>
      </c>
      <c r="BX249" s="291">
        <v>-1</v>
      </c>
      <c r="CH249" s="291">
        <v>-1</v>
      </c>
      <c r="CI249" s="117">
        <v>0</v>
      </c>
      <c r="CJ249" s="81">
        <v>-1</v>
      </c>
      <c r="CK249" s="81">
        <v>0</v>
      </c>
      <c r="CL249" s="81">
        <v>-1</v>
      </c>
      <c r="CM249" s="81">
        <v>0</v>
      </c>
      <c r="CN249" s="117">
        <v>0</v>
      </c>
      <c r="CR249" s="291"/>
      <c r="DB249" s="291"/>
    </row>
    <row r="250" spans="1:121" x14ac:dyDescent="0.25">
      <c r="B250" s="291">
        <v>-1</v>
      </c>
      <c r="E250" s="185">
        <f t="shared" si="3"/>
        <v>0</v>
      </c>
      <c r="F250" s="142">
        <v>3</v>
      </c>
      <c r="G250" s="142">
        <v>2</v>
      </c>
      <c r="H250" s="142">
        <v>2</v>
      </c>
      <c r="I250" s="142">
        <v>3</v>
      </c>
      <c r="J250" s="142">
        <v>3</v>
      </c>
      <c r="K250" s="142">
        <v>2</v>
      </c>
      <c r="L250" s="142">
        <v>2</v>
      </c>
      <c r="M250" s="142">
        <v>2</v>
      </c>
      <c r="N250" s="142">
        <v>3</v>
      </c>
      <c r="O250" s="142">
        <v>3</v>
      </c>
      <c r="P250" s="142">
        <v>0</v>
      </c>
      <c r="Q250" s="290">
        <v>-1E-4</v>
      </c>
      <c r="R250" s="290">
        <v>-1E-4</v>
      </c>
      <c r="S250" s="292">
        <v>-1E-4</v>
      </c>
      <c r="T250" s="290">
        <v>-1E-4</v>
      </c>
      <c r="U250" s="292">
        <v>-1E-4</v>
      </c>
      <c r="V250" s="290">
        <v>-1E-4</v>
      </c>
      <c r="W250" s="292">
        <v>-1E-4</v>
      </c>
      <c r="X250" s="290">
        <v>-1E-4</v>
      </c>
      <c r="Y250" s="292">
        <v>-1E-4</v>
      </c>
      <c r="Z250" s="291">
        <v>-1E-4</v>
      </c>
      <c r="AB250" s="142">
        <v>3</v>
      </c>
      <c r="AC250" s="142">
        <v>2</v>
      </c>
      <c r="AD250" s="142">
        <v>2</v>
      </c>
      <c r="AE250" s="142">
        <v>2</v>
      </c>
      <c r="AF250" s="142">
        <v>2</v>
      </c>
      <c r="AG250" s="142">
        <v>3</v>
      </c>
      <c r="AH250" s="142">
        <v>3</v>
      </c>
      <c r="AI250" s="142">
        <v>2</v>
      </c>
      <c r="AJ250" s="142">
        <v>3</v>
      </c>
      <c r="AK250" s="142">
        <v>3</v>
      </c>
      <c r="AL250" s="142">
        <v>0</v>
      </c>
      <c r="AM250" s="290">
        <v>-1E-4</v>
      </c>
      <c r="AN250" s="290">
        <v>-1E-4</v>
      </c>
      <c r="AO250" s="292">
        <v>-1E-4</v>
      </c>
      <c r="AP250" s="290">
        <v>-1E-4</v>
      </c>
      <c r="AQ250" s="292">
        <v>-1E-4</v>
      </c>
      <c r="AR250" s="290">
        <v>-1E-4</v>
      </c>
      <c r="AS250" s="292">
        <v>-1E-4</v>
      </c>
      <c r="AT250" s="290">
        <v>-1E-4</v>
      </c>
      <c r="AU250" s="292">
        <v>-1E-4</v>
      </c>
      <c r="AW250" s="293">
        <v>-1</v>
      </c>
      <c r="AX250" s="291">
        <v>-1</v>
      </c>
      <c r="BK250" s="290"/>
      <c r="BL250" s="290"/>
      <c r="BM250" s="292"/>
      <c r="BN250" s="290"/>
      <c r="BO250" s="292"/>
      <c r="BP250" s="290"/>
      <c r="BQ250" s="292"/>
      <c r="BR250" s="290"/>
      <c r="BS250" s="292"/>
      <c r="BU250" s="292">
        <v>-1</v>
      </c>
      <c r="BV250" s="291">
        <v>-1</v>
      </c>
      <c r="BX250" s="291">
        <v>-1</v>
      </c>
      <c r="CH250" s="291">
        <v>-1</v>
      </c>
      <c r="CI250" s="117">
        <v>0</v>
      </c>
      <c r="CJ250" s="81">
        <v>-1</v>
      </c>
      <c r="CK250" s="81">
        <v>0</v>
      </c>
      <c r="CL250" s="81">
        <v>-1</v>
      </c>
      <c r="CM250" s="81">
        <v>0</v>
      </c>
      <c r="CN250" s="117">
        <v>0</v>
      </c>
      <c r="CR250" s="291"/>
      <c r="DB250" s="291"/>
    </row>
    <row r="251" spans="1:121" x14ac:dyDescent="0.25">
      <c r="B251" s="291">
        <v>-1</v>
      </c>
      <c r="E251" s="185">
        <f t="shared" si="3"/>
        <v>0</v>
      </c>
      <c r="F251" s="142">
        <v>3</v>
      </c>
      <c r="G251" s="142">
        <v>3</v>
      </c>
      <c r="H251" s="142">
        <v>3</v>
      </c>
      <c r="I251" s="142">
        <v>2</v>
      </c>
      <c r="J251" s="142">
        <v>2</v>
      </c>
      <c r="K251" s="142">
        <v>3</v>
      </c>
      <c r="L251" s="142">
        <v>3</v>
      </c>
      <c r="M251" s="142">
        <v>3</v>
      </c>
      <c r="N251" s="142">
        <v>3</v>
      </c>
      <c r="O251" s="142">
        <v>3</v>
      </c>
      <c r="P251" s="142">
        <v>0</v>
      </c>
      <c r="Q251" s="290">
        <v>-1E-4</v>
      </c>
      <c r="R251" s="290">
        <v>-1E-4</v>
      </c>
      <c r="S251" s="292">
        <v>-1E-4</v>
      </c>
      <c r="T251" s="290">
        <v>-1E-4</v>
      </c>
      <c r="U251" s="292">
        <v>-1E-4</v>
      </c>
      <c r="V251" s="290">
        <v>-1E-4</v>
      </c>
      <c r="W251" s="292">
        <v>-1E-4</v>
      </c>
      <c r="X251" s="290">
        <v>-1E-4</v>
      </c>
      <c r="Y251" s="292">
        <v>-1E-4</v>
      </c>
      <c r="Z251" s="291">
        <v>-1E-4</v>
      </c>
      <c r="AB251" s="142">
        <v>3</v>
      </c>
      <c r="AC251" s="142">
        <v>2</v>
      </c>
      <c r="AD251" s="142">
        <v>3</v>
      </c>
      <c r="AE251" s="142">
        <v>3</v>
      </c>
      <c r="AF251" s="142">
        <v>3</v>
      </c>
      <c r="AG251" s="142">
        <v>3</v>
      </c>
      <c r="AH251" s="142">
        <v>3</v>
      </c>
      <c r="AI251" s="142">
        <v>3</v>
      </c>
      <c r="AJ251" s="142">
        <v>3</v>
      </c>
      <c r="AK251" s="142">
        <v>3</v>
      </c>
      <c r="AL251" s="142">
        <v>0</v>
      </c>
      <c r="AM251" s="290">
        <v>-1E-4</v>
      </c>
      <c r="AN251" s="290">
        <v>-1E-4</v>
      </c>
      <c r="AO251" s="292">
        <v>-1E-4</v>
      </c>
      <c r="AP251" s="290">
        <v>-1E-4</v>
      </c>
      <c r="AQ251" s="292">
        <v>-1E-4</v>
      </c>
      <c r="AR251" s="290">
        <v>-1E-4</v>
      </c>
      <c r="AS251" s="292">
        <v>-1E-4</v>
      </c>
      <c r="AT251" s="290">
        <v>-1E-4</v>
      </c>
      <c r="AU251" s="292">
        <v>-1E-4</v>
      </c>
      <c r="AW251" s="293">
        <v>-1</v>
      </c>
      <c r="AX251" s="291">
        <v>-1</v>
      </c>
      <c r="BK251" s="290"/>
      <c r="BL251" s="290"/>
      <c r="BM251" s="292"/>
      <c r="BN251" s="290"/>
      <c r="BO251" s="292"/>
      <c r="BP251" s="290"/>
      <c r="BQ251" s="292"/>
      <c r="BR251" s="290"/>
      <c r="BS251" s="292"/>
      <c r="BU251" s="292">
        <v>-1</v>
      </c>
      <c r="BV251" s="291">
        <v>-1</v>
      </c>
      <c r="BX251" s="291">
        <v>-1</v>
      </c>
      <c r="CH251" s="291">
        <v>-1</v>
      </c>
      <c r="CI251" s="117">
        <v>0</v>
      </c>
      <c r="CJ251" s="81">
        <v>-1</v>
      </c>
      <c r="CK251" s="81">
        <v>0</v>
      </c>
      <c r="CL251" s="81">
        <v>-1</v>
      </c>
      <c r="CM251" s="81">
        <v>0</v>
      </c>
      <c r="CN251" s="117">
        <v>0</v>
      </c>
      <c r="CR251" s="291"/>
      <c r="DB251" s="291"/>
    </row>
    <row r="252" spans="1:121" x14ac:dyDescent="0.25">
      <c r="B252" s="291">
        <v>0</v>
      </c>
      <c r="E252" s="185">
        <f t="shared" si="3"/>
        <v>0</v>
      </c>
      <c r="F252" s="142">
        <v>0</v>
      </c>
      <c r="G252" s="142">
        <v>0</v>
      </c>
      <c r="H252" s="142">
        <v>0</v>
      </c>
      <c r="I252" s="142">
        <v>0</v>
      </c>
      <c r="J252" s="142">
        <v>0</v>
      </c>
      <c r="K252" s="142">
        <v>0</v>
      </c>
      <c r="L252" s="142">
        <v>0</v>
      </c>
      <c r="M252" s="142">
        <v>0</v>
      </c>
      <c r="N252" s="142">
        <v>0</v>
      </c>
      <c r="O252" s="142">
        <v>0</v>
      </c>
      <c r="P252" s="142">
        <v>0</v>
      </c>
      <c r="Q252" s="290">
        <v>0</v>
      </c>
      <c r="R252" s="290">
        <v>0</v>
      </c>
      <c r="S252" s="292">
        <v>0</v>
      </c>
      <c r="T252" s="290">
        <v>0</v>
      </c>
      <c r="U252" s="292">
        <v>0</v>
      </c>
      <c r="V252" s="290">
        <v>0</v>
      </c>
      <c r="W252" s="292">
        <v>0</v>
      </c>
      <c r="X252" s="290">
        <v>0</v>
      </c>
      <c r="Y252" s="292">
        <v>0</v>
      </c>
      <c r="Z252" s="291">
        <v>0</v>
      </c>
      <c r="AB252" s="142">
        <v>0</v>
      </c>
      <c r="AC252" s="142">
        <v>0</v>
      </c>
      <c r="AD252" s="142">
        <v>0</v>
      </c>
      <c r="AE252" s="142">
        <v>0</v>
      </c>
      <c r="AF252" s="142">
        <v>0</v>
      </c>
      <c r="AG252" s="142">
        <v>0</v>
      </c>
      <c r="AH252" s="142">
        <v>0</v>
      </c>
      <c r="AI252" s="142">
        <v>0</v>
      </c>
      <c r="AJ252" s="142">
        <v>0</v>
      </c>
      <c r="AK252" s="142">
        <v>0</v>
      </c>
      <c r="AL252" s="142">
        <v>0</v>
      </c>
      <c r="AM252" s="290">
        <v>0</v>
      </c>
      <c r="AN252" s="290">
        <v>0</v>
      </c>
      <c r="AO252" s="292">
        <v>0</v>
      </c>
      <c r="AP252" s="290">
        <v>0</v>
      </c>
      <c r="AQ252" s="292">
        <v>0</v>
      </c>
      <c r="AR252" s="290">
        <v>0</v>
      </c>
      <c r="AS252" s="292">
        <v>0</v>
      </c>
      <c r="AT252" s="290">
        <v>0</v>
      </c>
      <c r="AU252" s="292">
        <v>0</v>
      </c>
      <c r="AW252" s="293">
        <v>0</v>
      </c>
      <c r="AX252" s="291">
        <v>0</v>
      </c>
      <c r="BK252" s="290"/>
      <c r="BL252" s="290"/>
      <c r="BM252" s="292"/>
      <c r="BN252" s="290"/>
      <c r="BO252" s="292"/>
      <c r="BP252" s="290"/>
      <c r="BQ252" s="292"/>
      <c r="BR252" s="290"/>
      <c r="BS252" s="292"/>
      <c r="BU252" s="292">
        <v>0</v>
      </c>
      <c r="BV252" s="291">
        <v>0</v>
      </c>
      <c r="BX252" s="291">
        <v>0</v>
      </c>
      <c r="CH252" s="291">
        <v>0</v>
      </c>
      <c r="CI252" s="117">
        <v>0</v>
      </c>
      <c r="CJ252" s="81">
        <v>0</v>
      </c>
      <c r="CK252" s="81">
        <v>0</v>
      </c>
      <c r="CL252" s="81">
        <v>0</v>
      </c>
      <c r="CM252" s="81">
        <v>0</v>
      </c>
      <c r="CN252" s="117">
        <v>0</v>
      </c>
      <c r="CR252" s="291"/>
      <c r="DB252" s="291"/>
    </row>
    <row r="253" spans="1:121" x14ac:dyDescent="0.25">
      <c r="A253" s="113" t="s">
        <v>177</v>
      </c>
      <c r="B253" s="291">
        <v>2</v>
      </c>
      <c r="C253" s="114" t="s">
        <v>257</v>
      </c>
      <c r="D253" s="114" t="s">
        <v>203</v>
      </c>
      <c r="E253" s="185">
        <f t="shared" si="3"/>
        <v>7</v>
      </c>
      <c r="F253" s="142">
        <v>2</v>
      </c>
      <c r="G253" s="142">
        <v>2</v>
      </c>
      <c r="H253" s="142">
        <v>2</v>
      </c>
      <c r="I253" s="142">
        <v>1</v>
      </c>
      <c r="J253" s="142">
        <v>2</v>
      </c>
      <c r="K253" s="142">
        <v>2</v>
      </c>
      <c r="L253" s="142">
        <v>3</v>
      </c>
      <c r="M253" s="142">
        <v>3</v>
      </c>
      <c r="N253" s="142">
        <v>1</v>
      </c>
      <c r="O253" s="142">
        <v>3</v>
      </c>
      <c r="P253" s="142">
        <v>0</v>
      </c>
      <c r="Q253" s="290">
        <v>9.6</v>
      </c>
      <c r="R253" s="290">
        <v>9.6</v>
      </c>
      <c r="S253" s="292">
        <v>9.6</v>
      </c>
      <c r="T253" s="290">
        <v>-1E-4</v>
      </c>
      <c r="U253" s="292">
        <v>14.4</v>
      </c>
      <c r="V253" s="290">
        <v>-1E-4</v>
      </c>
      <c r="W253" s="292">
        <v>12.17</v>
      </c>
      <c r="X253" s="290">
        <v>-1E-4</v>
      </c>
      <c r="Y253" s="292">
        <v>36.17</v>
      </c>
      <c r="Z253" s="291">
        <v>3</v>
      </c>
      <c r="AB253" s="142">
        <v>2</v>
      </c>
      <c r="AC253" s="142">
        <v>3</v>
      </c>
      <c r="AD253" s="142">
        <v>4</v>
      </c>
      <c r="AE253" s="142">
        <v>3</v>
      </c>
      <c r="AF253" s="142">
        <v>4</v>
      </c>
      <c r="AG253" s="142">
        <v>3</v>
      </c>
      <c r="AH253" s="142">
        <v>3</v>
      </c>
      <c r="AI253" s="142">
        <v>3</v>
      </c>
      <c r="AJ253" s="142">
        <v>3</v>
      </c>
      <c r="AK253" s="142">
        <v>2</v>
      </c>
      <c r="AL253" s="142">
        <v>0</v>
      </c>
      <c r="AM253" s="290">
        <v>9.1999999999999993</v>
      </c>
      <c r="AN253" s="290">
        <v>9.1999999999999993</v>
      </c>
      <c r="AO253" s="292">
        <v>9.1999999999999993</v>
      </c>
      <c r="AP253" s="290">
        <v>4.5</v>
      </c>
      <c r="AQ253" s="292">
        <v>13.7</v>
      </c>
      <c r="AR253" s="290">
        <v>-1E-4</v>
      </c>
      <c r="AS253" s="292">
        <v>11.41</v>
      </c>
      <c r="AT253" s="290">
        <v>-1E-4</v>
      </c>
      <c r="AU253" s="292">
        <v>38.81</v>
      </c>
      <c r="AW253" s="293">
        <v>74.98</v>
      </c>
      <c r="AX253" s="291">
        <v>2</v>
      </c>
      <c r="BK253" s="290"/>
      <c r="BL253" s="290"/>
      <c r="BM253" s="292"/>
      <c r="BN253" s="290"/>
      <c r="BO253" s="292"/>
      <c r="BP253" s="290"/>
      <c r="BQ253" s="292"/>
      <c r="BR253" s="290"/>
      <c r="BS253" s="292"/>
      <c r="BU253" s="292">
        <v>74.98</v>
      </c>
      <c r="BV253" s="291">
        <v>2</v>
      </c>
      <c r="BX253" s="291">
        <v>-1</v>
      </c>
      <c r="CH253" s="291">
        <v>-1</v>
      </c>
      <c r="CI253" s="117">
        <v>0</v>
      </c>
      <c r="CJ253" s="81">
        <v>-1</v>
      </c>
      <c r="CK253" s="81">
        <v>0</v>
      </c>
      <c r="CL253" s="81">
        <v>-1</v>
      </c>
      <c r="CM253" s="81">
        <v>0</v>
      </c>
      <c r="CN253" s="117">
        <v>0</v>
      </c>
      <c r="CR253" s="291"/>
      <c r="DB253" s="291"/>
      <c r="DH253" s="79" t="s">
        <v>366</v>
      </c>
      <c r="DJ253" s="79" t="s">
        <v>404</v>
      </c>
      <c r="DK253" s="79" t="s">
        <v>451</v>
      </c>
      <c r="DL253" s="83" t="s">
        <v>504</v>
      </c>
      <c r="DM253" s="84" t="s">
        <v>513</v>
      </c>
      <c r="DN253" s="84" t="s">
        <v>501</v>
      </c>
      <c r="DO253" s="83" t="s">
        <v>503</v>
      </c>
    </row>
    <row r="254" spans="1:121" x14ac:dyDescent="0.25">
      <c r="B254" s="291">
        <v>-1</v>
      </c>
      <c r="E254" s="185">
        <f t="shared" si="3"/>
        <v>0</v>
      </c>
      <c r="F254" s="142">
        <v>2</v>
      </c>
      <c r="G254" s="142">
        <v>3</v>
      </c>
      <c r="H254" s="142">
        <v>2</v>
      </c>
      <c r="I254" s="142">
        <v>2</v>
      </c>
      <c r="J254" s="142">
        <v>3</v>
      </c>
      <c r="K254" s="142">
        <v>3</v>
      </c>
      <c r="L254" s="142">
        <v>4</v>
      </c>
      <c r="M254" s="142">
        <v>3</v>
      </c>
      <c r="N254" s="142">
        <v>3</v>
      </c>
      <c r="O254" s="142">
        <v>3</v>
      </c>
      <c r="P254" s="142">
        <v>0</v>
      </c>
      <c r="Q254" s="290">
        <v>-1E-4</v>
      </c>
      <c r="R254" s="290">
        <v>-1E-4</v>
      </c>
      <c r="S254" s="292">
        <v>-1E-4</v>
      </c>
      <c r="T254" s="290">
        <v>-1E-4</v>
      </c>
      <c r="U254" s="292">
        <v>-1E-4</v>
      </c>
      <c r="V254" s="290">
        <v>-1E-4</v>
      </c>
      <c r="W254" s="292">
        <v>-1E-4</v>
      </c>
      <c r="X254" s="290">
        <v>-1E-4</v>
      </c>
      <c r="Y254" s="292">
        <v>-1E-4</v>
      </c>
      <c r="Z254" s="291">
        <v>-1E-4</v>
      </c>
      <c r="AB254" s="142">
        <v>2</v>
      </c>
      <c r="AC254" s="142">
        <v>4</v>
      </c>
      <c r="AD254" s="142">
        <v>3</v>
      </c>
      <c r="AE254" s="142">
        <v>3</v>
      </c>
      <c r="AF254" s="142">
        <v>4</v>
      </c>
      <c r="AG254" s="142">
        <v>3</v>
      </c>
      <c r="AH254" s="142">
        <v>3</v>
      </c>
      <c r="AI254" s="142">
        <v>3</v>
      </c>
      <c r="AJ254" s="142">
        <v>2</v>
      </c>
      <c r="AK254" s="142">
        <v>2</v>
      </c>
      <c r="AL254" s="142">
        <v>0</v>
      </c>
      <c r="AM254" s="290">
        <v>-1E-4</v>
      </c>
      <c r="AN254" s="290">
        <v>-1E-4</v>
      </c>
      <c r="AO254" s="292">
        <v>-1E-4</v>
      </c>
      <c r="AP254" s="290">
        <v>-1E-4</v>
      </c>
      <c r="AQ254" s="292">
        <v>-1E-4</v>
      </c>
      <c r="AR254" s="290">
        <v>-1E-4</v>
      </c>
      <c r="AS254" s="292">
        <v>-1E-4</v>
      </c>
      <c r="AT254" s="290">
        <v>-1E-4</v>
      </c>
      <c r="AU254" s="292">
        <v>-1E-4</v>
      </c>
      <c r="AW254" s="293">
        <v>-1</v>
      </c>
      <c r="AX254" s="291">
        <v>-1</v>
      </c>
      <c r="BK254" s="290"/>
      <c r="BL254" s="290"/>
      <c r="BM254" s="292"/>
      <c r="BN254" s="290"/>
      <c r="BO254" s="292"/>
      <c r="BP254" s="290"/>
      <c r="BQ254" s="292"/>
      <c r="BR254" s="290"/>
      <c r="BS254" s="292"/>
      <c r="BU254" s="292">
        <v>-1</v>
      </c>
      <c r="BV254" s="291">
        <v>-1</v>
      </c>
      <c r="BX254" s="291">
        <v>-1</v>
      </c>
      <c r="CH254" s="291">
        <v>-1</v>
      </c>
      <c r="CI254" s="117">
        <v>0</v>
      </c>
      <c r="CJ254" s="81">
        <v>-1</v>
      </c>
      <c r="CK254" s="81">
        <v>0</v>
      </c>
      <c r="CL254" s="81">
        <v>-1</v>
      </c>
      <c r="CM254" s="81">
        <v>0</v>
      </c>
      <c r="CN254" s="117">
        <v>0</v>
      </c>
      <c r="CR254" s="291"/>
      <c r="DB254" s="291"/>
    </row>
    <row r="255" spans="1:121" x14ac:dyDescent="0.25">
      <c r="B255" s="291">
        <v>-1</v>
      </c>
      <c r="E255" s="185">
        <f t="shared" si="3"/>
        <v>0</v>
      </c>
      <c r="F255" s="142">
        <v>3</v>
      </c>
      <c r="G255" s="142">
        <v>3</v>
      </c>
      <c r="H255" s="142">
        <v>2</v>
      </c>
      <c r="I255" s="142">
        <v>2</v>
      </c>
      <c r="J255" s="142">
        <v>2</v>
      </c>
      <c r="K255" s="142">
        <v>3</v>
      </c>
      <c r="L255" s="142">
        <v>3</v>
      </c>
      <c r="M255" s="142">
        <v>4</v>
      </c>
      <c r="N255" s="142">
        <v>3</v>
      </c>
      <c r="O255" s="142">
        <v>3</v>
      </c>
      <c r="P255" s="142">
        <v>0</v>
      </c>
      <c r="Q255" s="290">
        <v>-1E-4</v>
      </c>
      <c r="R255" s="290">
        <v>-1E-4</v>
      </c>
      <c r="S255" s="292">
        <v>-1E-4</v>
      </c>
      <c r="T255" s="290">
        <v>-1E-4</v>
      </c>
      <c r="U255" s="292">
        <v>-1E-4</v>
      </c>
      <c r="V255" s="290">
        <v>-1E-4</v>
      </c>
      <c r="W255" s="292">
        <v>-1E-4</v>
      </c>
      <c r="X255" s="290">
        <v>-1E-4</v>
      </c>
      <c r="Y255" s="292">
        <v>-1E-4</v>
      </c>
      <c r="Z255" s="291">
        <v>-1E-4</v>
      </c>
      <c r="AB255" s="142">
        <v>2</v>
      </c>
      <c r="AC255" s="142">
        <v>3</v>
      </c>
      <c r="AD255" s="142">
        <v>3</v>
      </c>
      <c r="AE255" s="142">
        <v>3</v>
      </c>
      <c r="AF255" s="142">
        <v>4</v>
      </c>
      <c r="AG255" s="142">
        <v>4</v>
      </c>
      <c r="AH255" s="142">
        <v>4</v>
      </c>
      <c r="AI255" s="142">
        <v>3</v>
      </c>
      <c r="AJ255" s="142">
        <v>3</v>
      </c>
      <c r="AK255" s="142">
        <v>2</v>
      </c>
      <c r="AL255" s="142">
        <v>2</v>
      </c>
      <c r="AM255" s="290">
        <v>-1E-4</v>
      </c>
      <c r="AN255" s="290">
        <v>-1E-4</v>
      </c>
      <c r="AO255" s="292">
        <v>-1E-4</v>
      </c>
      <c r="AP255" s="290">
        <v>-1E-4</v>
      </c>
      <c r="AQ255" s="292">
        <v>-1E-4</v>
      </c>
      <c r="AR255" s="290">
        <v>-1E-4</v>
      </c>
      <c r="AS255" s="292">
        <v>-1E-4</v>
      </c>
      <c r="AT255" s="290">
        <v>-1E-4</v>
      </c>
      <c r="AU255" s="292">
        <v>-1E-4</v>
      </c>
      <c r="AW255" s="293">
        <v>-1</v>
      </c>
      <c r="AX255" s="291">
        <v>-1</v>
      </c>
      <c r="BK255" s="290"/>
      <c r="BL255" s="290"/>
      <c r="BM255" s="292"/>
      <c r="BN255" s="290"/>
      <c r="BO255" s="292"/>
      <c r="BP255" s="290"/>
      <c r="BQ255" s="292"/>
      <c r="BR255" s="290"/>
      <c r="BS255" s="292"/>
      <c r="BU255" s="292">
        <v>-1</v>
      </c>
      <c r="BV255" s="291">
        <v>-1</v>
      </c>
      <c r="BX255" s="291">
        <v>-1</v>
      </c>
      <c r="CH255" s="291">
        <v>-1</v>
      </c>
      <c r="CI255" s="117">
        <v>0</v>
      </c>
      <c r="CJ255" s="81">
        <v>-1</v>
      </c>
      <c r="CK255" s="81">
        <v>0</v>
      </c>
      <c r="CL255" s="81">
        <v>-1</v>
      </c>
      <c r="CM255" s="81">
        <v>0</v>
      </c>
      <c r="CN255" s="117">
        <v>0</v>
      </c>
      <c r="CR255" s="291"/>
      <c r="DB255" s="291"/>
    </row>
    <row r="256" spans="1:121" x14ac:dyDescent="0.25">
      <c r="B256" s="291">
        <v>-1</v>
      </c>
      <c r="E256" s="185">
        <f t="shared" si="3"/>
        <v>0</v>
      </c>
      <c r="F256" s="142">
        <v>2</v>
      </c>
      <c r="G256" s="142">
        <v>2</v>
      </c>
      <c r="H256" s="142">
        <v>3</v>
      </c>
      <c r="I256" s="142">
        <v>3</v>
      </c>
      <c r="J256" s="142">
        <v>3</v>
      </c>
      <c r="K256" s="142">
        <v>4</v>
      </c>
      <c r="L256" s="142">
        <v>3</v>
      </c>
      <c r="M256" s="142">
        <v>3</v>
      </c>
      <c r="N256" s="142">
        <v>3</v>
      </c>
      <c r="O256" s="142">
        <v>4</v>
      </c>
      <c r="P256" s="142">
        <v>0</v>
      </c>
      <c r="Q256" s="290">
        <v>-1E-4</v>
      </c>
      <c r="R256" s="290">
        <v>-1E-4</v>
      </c>
      <c r="S256" s="292">
        <v>-1E-4</v>
      </c>
      <c r="T256" s="290">
        <v>-1E-4</v>
      </c>
      <c r="U256" s="292">
        <v>-1E-4</v>
      </c>
      <c r="V256" s="290">
        <v>-1E-4</v>
      </c>
      <c r="W256" s="292">
        <v>-1E-4</v>
      </c>
      <c r="X256" s="290">
        <v>-1E-4</v>
      </c>
      <c r="Y256" s="292">
        <v>-1E-4</v>
      </c>
      <c r="Z256" s="291">
        <v>-1E-4</v>
      </c>
      <c r="AB256" s="142">
        <v>3</v>
      </c>
      <c r="AC256" s="142">
        <v>4</v>
      </c>
      <c r="AD256" s="142">
        <v>3</v>
      </c>
      <c r="AE256" s="142">
        <v>3</v>
      </c>
      <c r="AF256" s="142">
        <v>4</v>
      </c>
      <c r="AG256" s="142">
        <v>4</v>
      </c>
      <c r="AH256" s="142">
        <v>4</v>
      </c>
      <c r="AI256" s="142">
        <v>4</v>
      </c>
      <c r="AJ256" s="142">
        <v>4</v>
      </c>
      <c r="AK256" s="142">
        <v>3</v>
      </c>
      <c r="AL256" s="142">
        <v>0</v>
      </c>
      <c r="AM256" s="290">
        <v>-1E-4</v>
      </c>
      <c r="AN256" s="290">
        <v>-1E-4</v>
      </c>
      <c r="AO256" s="292">
        <v>-1E-4</v>
      </c>
      <c r="AP256" s="290">
        <v>-1E-4</v>
      </c>
      <c r="AQ256" s="292">
        <v>-1E-4</v>
      </c>
      <c r="AR256" s="290">
        <v>-1E-4</v>
      </c>
      <c r="AS256" s="292">
        <v>-1E-4</v>
      </c>
      <c r="AT256" s="290">
        <v>-1E-4</v>
      </c>
      <c r="AU256" s="292">
        <v>-1E-4</v>
      </c>
      <c r="AW256" s="293">
        <v>-1</v>
      </c>
      <c r="AX256" s="291">
        <v>-1</v>
      </c>
      <c r="BK256" s="290"/>
      <c r="BL256" s="290"/>
      <c r="BM256" s="292"/>
      <c r="BN256" s="290"/>
      <c r="BO256" s="292"/>
      <c r="BP256" s="290"/>
      <c r="BQ256" s="292"/>
      <c r="BR256" s="290"/>
      <c r="BS256" s="292"/>
      <c r="BU256" s="292">
        <v>-1</v>
      </c>
      <c r="BV256" s="291">
        <v>-1</v>
      </c>
      <c r="BX256" s="291">
        <v>-1</v>
      </c>
      <c r="CH256" s="291">
        <v>-1</v>
      </c>
      <c r="CI256" s="117">
        <v>0</v>
      </c>
      <c r="CJ256" s="81">
        <v>-1</v>
      </c>
      <c r="CK256" s="81">
        <v>0</v>
      </c>
      <c r="CL256" s="81">
        <v>-1</v>
      </c>
      <c r="CM256" s="81">
        <v>0</v>
      </c>
      <c r="CN256" s="117">
        <v>0</v>
      </c>
      <c r="CR256" s="291"/>
      <c r="DB256" s="291"/>
    </row>
    <row r="257" spans="1:119" x14ac:dyDescent="0.25">
      <c r="B257" s="291">
        <v>0</v>
      </c>
      <c r="E257" s="185">
        <f t="shared" si="3"/>
        <v>0</v>
      </c>
      <c r="F257" s="142">
        <v>0</v>
      </c>
      <c r="G257" s="142">
        <v>0</v>
      </c>
      <c r="H257" s="142">
        <v>0</v>
      </c>
      <c r="I257" s="142">
        <v>0</v>
      </c>
      <c r="J257" s="142">
        <v>0</v>
      </c>
      <c r="K257" s="142">
        <v>0</v>
      </c>
      <c r="L257" s="142">
        <v>0</v>
      </c>
      <c r="M257" s="142">
        <v>0</v>
      </c>
      <c r="N257" s="142">
        <v>0</v>
      </c>
      <c r="O257" s="142">
        <v>0</v>
      </c>
      <c r="P257" s="142">
        <v>0</v>
      </c>
      <c r="Q257" s="290">
        <v>0</v>
      </c>
      <c r="R257" s="290">
        <v>0</v>
      </c>
      <c r="S257" s="292">
        <v>0</v>
      </c>
      <c r="T257" s="290">
        <v>0</v>
      </c>
      <c r="U257" s="292">
        <v>0</v>
      </c>
      <c r="V257" s="290">
        <v>0</v>
      </c>
      <c r="W257" s="292">
        <v>0</v>
      </c>
      <c r="X257" s="290">
        <v>0</v>
      </c>
      <c r="Y257" s="292">
        <v>0</v>
      </c>
      <c r="Z257" s="291">
        <v>0</v>
      </c>
      <c r="AB257" s="142">
        <v>0</v>
      </c>
      <c r="AC257" s="142">
        <v>0</v>
      </c>
      <c r="AD257" s="142">
        <v>0</v>
      </c>
      <c r="AE257" s="142">
        <v>0</v>
      </c>
      <c r="AF257" s="142">
        <v>0</v>
      </c>
      <c r="AG257" s="142">
        <v>0</v>
      </c>
      <c r="AH257" s="142">
        <v>0</v>
      </c>
      <c r="AI257" s="142">
        <v>0</v>
      </c>
      <c r="AJ257" s="142">
        <v>0</v>
      </c>
      <c r="AK257" s="142">
        <v>0</v>
      </c>
      <c r="AL257" s="142">
        <v>0</v>
      </c>
      <c r="AM257" s="290">
        <v>0</v>
      </c>
      <c r="AN257" s="290">
        <v>0</v>
      </c>
      <c r="AO257" s="292">
        <v>0</v>
      </c>
      <c r="AP257" s="290">
        <v>0</v>
      </c>
      <c r="AQ257" s="292">
        <v>0</v>
      </c>
      <c r="AR257" s="290">
        <v>0</v>
      </c>
      <c r="AS257" s="292">
        <v>0</v>
      </c>
      <c r="AT257" s="290">
        <v>0</v>
      </c>
      <c r="AU257" s="292">
        <v>0</v>
      </c>
      <c r="AW257" s="293">
        <v>0</v>
      </c>
      <c r="AX257" s="291">
        <v>0</v>
      </c>
      <c r="BK257" s="290"/>
      <c r="BL257" s="290"/>
      <c r="BM257" s="292"/>
      <c r="BN257" s="290"/>
      <c r="BO257" s="292"/>
      <c r="BP257" s="290"/>
      <c r="BQ257" s="292"/>
      <c r="BR257" s="290"/>
      <c r="BS257" s="292"/>
      <c r="BU257" s="292">
        <v>0</v>
      </c>
      <c r="BV257" s="291">
        <v>0</v>
      </c>
      <c r="BX257" s="291">
        <v>0</v>
      </c>
      <c r="CH257" s="291">
        <v>0</v>
      </c>
      <c r="CI257" s="117">
        <v>0</v>
      </c>
      <c r="CJ257" s="81">
        <v>0</v>
      </c>
      <c r="CK257" s="81">
        <v>0</v>
      </c>
      <c r="CL257" s="81">
        <v>0</v>
      </c>
      <c r="CM257" s="81">
        <v>0</v>
      </c>
      <c r="CN257" s="117">
        <v>0</v>
      </c>
      <c r="CR257" s="291"/>
      <c r="DB257" s="291"/>
    </row>
    <row r="258" spans="1:119" x14ac:dyDescent="0.25">
      <c r="A258" s="113" t="s">
        <v>177</v>
      </c>
      <c r="B258" s="291">
        <v>3</v>
      </c>
      <c r="C258" s="114" t="s">
        <v>258</v>
      </c>
      <c r="D258" s="114" t="s">
        <v>208</v>
      </c>
      <c r="E258" s="185">
        <f t="shared" si="3"/>
        <v>6</v>
      </c>
      <c r="F258" s="142">
        <v>3</v>
      </c>
      <c r="G258" s="142">
        <v>2</v>
      </c>
      <c r="H258" s="142">
        <v>2</v>
      </c>
      <c r="I258" s="142">
        <v>2</v>
      </c>
      <c r="J258" s="142">
        <v>2</v>
      </c>
      <c r="K258" s="142">
        <v>2</v>
      </c>
      <c r="L258" s="142">
        <v>3</v>
      </c>
      <c r="M258" s="142">
        <v>3</v>
      </c>
      <c r="N258" s="142">
        <v>2</v>
      </c>
      <c r="O258" s="142">
        <v>3</v>
      </c>
      <c r="P258" s="142">
        <v>0</v>
      </c>
      <c r="Q258" s="290">
        <v>9.8000000000000007</v>
      </c>
      <c r="R258" s="290">
        <v>9.8000000000000007</v>
      </c>
      <c r="S258" s="292">
        <v>9.8000000000000007</v>
      </c>
      <c r="T258" s="290">
        <v>-1E-4</v>
      </c>
      <c r="U258" s="292">
        <v>15.1</v>
      </c>
      <c r="V258" s="290">
        <v>-1E-4</v>
      </c>
      <c r="W258" s="292">
        <v>11.85</v>
      </c>
      <c r="X258" s="290">
        <v>-1E-4</v>
      </c>
      <c r="Y258" s="292">
        <v>36.75</v>
      </c>
      <c r="Z258" s="291">
        <v>1</v>
      </c>
      <c r="AB258" s="142">
        <v>3</v>
      </c>
      <c r="AC258" s="142">
        <v>3</v>
      </c>
      <c r="AD258" s="142">
        <v>2</v>
      </c>
      <c r="AE258" s="142">
        <v>2</v>
      </c>
      <c r="AF258" s="142">
        <v>2</v>
      </c>
      <c r="AG258" s="142">
        <v>2</v>
      </c>
      <c r="AH258" s="142">
        <v>3</v>
      </c>
      <c r="AI258" s="142">
        <v>3</v>
      </c>
      <c r="AJ258" s="142">
        <v>2</v>
      </c>
      <c r="AK258" s="142">
        <v>3</v>
      </c>
      <c r="AL258" s="142">
        <v>0</v>
      </c>
      <c r="AM258" s="290">
        <v>9.6999999999999993</v>
      </c>
      <c r="AN258" s="290">
        <v>9.6999999999999993</v>
      </c>
      <c r="AO258" s="292">
        <v>9.6999999999999993</v>
      </c>
      <c r="AP258" s="290">
        <v>2.2999999999999998</v>
      </c>
      <c r="AQ258" s="292">
        <v>14.4</v>
      </c>
      <c r="AR258" s="290">
        <v>-1E-4</v>
      </c>
      <c r="AS258" s="292">
        <v>11.74</v>
      </c>
      <c r="AT258" s="290">
        <v>-1E-4</v>
      </c>
      <c r="AU258" s="292">
        <v>38.14</v>
      </c>
      <c r="AW258" s="293">
        <v>74.89</v>
      </c>
      <c r="AX258" s="291">
        <v>3</v>
      </c>
      <c r="BK258" s="290"/>
      <c r="BL258" s="290"/>
      <c r="BM258" s="292"/>
      <c r="BN258" s="290"/>
      <c r="BO258" s="292"/>
      <c r="BP258" s="290"/>
      <c r="BQ258" s="292"/>
      <c r="BR258" s="290"/>
      <c r="BS258" s="292"/>
      <c r="BU258" s="292">
        <v>74.89</v>
      </c>
      <c r="BV258" s="291">
        <v>3</v>
      </c>
      <c r="BX258" s="291">
        <v>-1</v>
      </c>
      <c r="CH258" s="291">
        <v>-1</v>
      </c>
      <c r="CI258" s="117">
        <v>0</v>
      </c>
      <c r="CJ258" s="81">
        <v>-1</v>
      </c>
      <c r="CK258" s="81">
        <v>0</v>
      </c>
      <c r="CL258" s="81">
        <v>-1</v>
      </c>
      <c r="CM258" s="81">
        <v>0</v>
      </c>
      <c r="CN258" s="117">
        <v>0</v>
      </c>
      <c r="CR258" s="291"/>
      <c r="DB258" s="291"/>
      <c r="DH258" s="79" t="s">
        <v>365</v>
      </c>
      <c r="DJ258" s="79" t="s">
        <v>404</v>
      </c>
      <c r="DK258" s="79" t="s">
        <v>451</v>
      </c>
      <c r="DL258" s="83" t="s">
        <v>504</v>
      </c>
      <c r="DM258" s="84" t="s">
        <v>513</v>
      </c>
      <c r="DN258" s="84" t="s">
        <v>503</v>
      </c>
      <c r="DO258" s="83" t="s">
        <v>503</v>
      </c>
    </row>
    <row r="259" spans="1:119" x14ac:dyDescent="0.25">
      <c r="B259" s="291">
        <v>-1</v>
      </c>
      <c r="E259" s="185">
        <f t="shared" si="3"/>
        <v>0</v>
      </c>
      <c r="F259" s="142">
        <v>4</v>
      </c>
      <c r="G259" s="142">
        <v>3</v>
      </c>
      <c r="H259" s="142">
        <v>3</v>
      </c>
      <c r="I259" s="142">
        <v>2</v>
      </c>
      <c r="J259" s="142">
        <v>3</v>
      </c>
      <c r="K259" s="142">
        <v>3</v>
      </c>
      <c r="L259" s="142">
        <v>4</v>
      </c>
      <c r="M259" s="142">
        <v>4</v>
      </c>
      <c r="N259" s="142">
        <v>3</v>
      </c>
      <c r="O259" s="142">
        <v>4</v>
      </c>
      <c r="P259" s="142">
        <v>0</v>
      </c>
      <c r="Q259" s="290">
        <v>-1E-4</v>
      </c>
      <c r="R259" s="290">
        <v>-1E-4</v>
      </c>
      <c r="S259" s="292">
        <v>-1E-4</v>
      </c>
      <c r="T259" s="290">
        <v>-1E-4</v>
      </c>
      <c r="U259" s="292">
        <v>-1E-4</v>
      </c>
      <c r="V259" s="290">
        <v>-1E-4</v>
      </c>
      <c r="W259" s="292">
        <v>-1E-4</v>
      </c>
      <c r="X259" s="290">
        <v>-1E-4</v>
      </c>
      <c r="Y259" s="292">
        <v>-1E-4</v>
      </c>
      <c r="Z259" s="291">
        <v>-1E-4</v>
      </c>
      <c r="AB259" s="142">
        <v>4</v>
      </c>
      <c r="AC259" s="142">
        <v>3</v>
      </c>
      <c r="AD259" s="142">
        <v>3</v>
      </c>
      <c r="AE259" s="142">
        <v>3</v>
      </c>
      <c r="AF259" s="142">
        <v>3</v>
      </c>
      <c r="AG259" s="142">
        <v>4</v>
      </c>
      <c r="AH259" s="142">
        <v>4</v>
      </c>
      <c r="AI259" s="142">
        <v>3</v>
      </c>
      <c r="AJ259" s="142">
        <v>3</v>
      </c>
      <c r="AK259" s="142">
        <v>4</v>
      </c>
      <c r="AL259" s="142">
        <v>0</v>
      </c>
      <c r="AM259" s="290">
        <v>-1E-4</v>
      </c>
      <c r="AN259" s="290">
        <v>-1E-4</v>
      </c>
      <c r="AO259" s="292">
        <v>-1E-4</v>
      </c>
      <c r="AP259" s="290">
        <v>-1E-4</v>
      </c>
      <c r="AQ259" s="292">
        <v>-1E-4</v>
      </c>
      <c r="AR259" s="290">
        <v>-1E-4</v>
      </c>
      <c r="AS259" s="292">
        <v>-1E-4</v>
      </c>
      <c r="AT259" s="290">
        <v>-1E-4</v>
      </c>
      <c r="AU259" s="292">
        <v>-1E-4</v>
      </c>
      <c r="AW259" s="293">
        <v>-1</v>
      </c>
      <c r="AX259" s="291">
        <v>-1</v>
      </c>
      <c r="BK259" s="290"/>
      <c r="BL259" s="290"/>
      <c r="BM259" s="292"/>
      <c r="BN259" s="290"/>
      <c r="BO259" s="292"/>
      <c r="BP259" s="290"/>
      <c r="BQ259" s="292"/>
      <c r="BR259" s="290"/>
      <c r="BS259" s="292"/>
      <c r="BU259" s="292">
        <v>-1</v>
      </c>
      <c r="BV259" s="291">
        <v>-1</v>
      </c>
      <c r="BX259" s="291">
        <v>-1</v>
      </c>
      <c r="CH259" s="291">
        <v>-1</v>
      </c>
      <c r="CI259" s="117">
        <v>0</v>
      </c>
      <c r="CJ259" s="81">
        <v>-1</v>
      </c>
      <c r="CK259" s="81">
        <v>0</v>
      </c>
      <c r="CL259" s="81">
        <v>-1</v>
      </c>
      <c r="CM259" s="81">
        <v>0</v>
      </c>
      <c r="CN259" s="117">
        <v>0</v>
      </c>
      <c r="CR259" s="291"/>
      <c r="DB259" s="291"/>
    </row>
    <row r="260" spans="1:119" x14ac:dyDescent="0.25">
      <c r="B260" s="291">
        <v>-1</v>
      </c>
      <c r="E260" s="185">
        <f t="shared" si="3"/>
        <v>0</v>
      </c>
      <c r="F260" s="142">
        <v>3</v>
      </c>
      <c r="G260" s="142">
        <v>3</v>
      </c>
      <c r="H260" s="142">
        <v>2</v>
      </c>
      <c r="I260" s="142">
        <v>1</v>
      </c>
      <c r="J260" s="142">
        <v>1</v>
      </c>
      <c r="K260" s="142">
        <v>2</v>
      </c>
      <c r="L260" s="142">
        <v>4</v>
      </c>
      <c r="M260" s="142">
        <v>3</v>
      </c>
      <c r="N260" s="142">
        <v>3</v>
      </c>
      <c r="O260" s="142">
        <v>3</v>
      </c>
      <c r="P260" s="142">
        <v>0</v>
      </c>
      <c r="Q260" s="290">
        <v>-1E-4</v>
      </c>
      <c r="R260" s="290">
        <v>-1E-4</v>
      </c>
      <c r="S260" s="292">
        <v>-1E-4</v>
      </c>
      <c r="T260" s="290">
        <v>-1E-4</v>
      </c>
      <c r="U260" s="292">
        <v>-1E-4</v>
      </c>
      <c r="V260" s="290">
        <v>-1E-4</v>
      </c>
      <c r="W260" s="292">
        <v>-1E-4</v>
      </c>
      <c r="X260" s="290">
        <v>-1E-4</v>
      </c>
      <c r="Y260" s="292">
        <v>-1E-4</v>
      </c>
      <c r="Z260" s="291">
        <v>-1E-4</v>
      </c>
      <c r="AB260" s="142">
        <v>3</v>
      </c>
      <c r="AC260" s="142">
        <v>3</v>
      </c>
      <c r="AD260" s="142">
        <v>2</v>
      </c>
      <c r="AE260" s="142">
        <v>2</v>
      </c>
      <c r="AF260" s="142">
        <v>2</v>
      </c>
      <c r="AG260" s="142">
        <v>3</v>
      </c>
      <c r="AH260" s="142">
        <v>3</v>
      </c>
      <c r="AI260" s="142">
        <v>2</v>
      </c>
      <c r="AJ260" s="142">
        <v>3</v>
      </c>
      <c r="AK260" s="142">
        <v>3</v>
      </c>
      <c r="AL260" s="142">
        <v>0</v>
      </c>
      <c r="AM260" s="290">
        <v>-1E-4</v>
      </c>
      <c r="AN260" s="290">
        <v>-1E-4</v>
      </c>
      <c r="AO260" s="292">
        <v>-1E-4</v>
      </c>
      <c r="AP260" s="290">
        <v>-1E-4</v>
      </c>
      <c r="AQ260" s="292">
        <v>-1E-4</v>
      </c>
      <c r="AR260" s="290">
        <v>-1E-4</v>
      </c>
      <c r="AS260" s="292">
        <v>-1E-4</v>
      </c>
      <c r="AT260" s="290">
        <v>-1E-4</v>
      </c>
      <c r="AU260" s="292">
        <v>-1E-4</v>
      </c>
      <c r="AW260" s="293">
        <v>-1</v>
      </c>
      <c r="AX260" s="291">
        <v>-1</v>
      </c>
      <c r="BK260" s="290"/>
      <c r="BL260" s="290"/>
      <c r="BM260" s="292"/>
      <c r="BN260" s="290"/>
      <c r="BO260" s="292"/>
      <c r="BP260" s="290"/>
      <c r="BQ260" s="292"/>
      <c r="BR260" s="290"/>
      <c r="BS260" s="292"/>
      <c r="BU260" s="292">
        <v>-1</v>
      </c>
      <c r="BV260" s="291">
        <v>-1</v>
      </c>
      <c r="BX260" s="291">
        <v>-1</v>
      </c>
      <c r="CH260" s="291">
        <v>-1</v>
      </c>
      <c r="CI260" s="117">
        <v>0</v>
      </c>
      <c r="CJ260" s="81">
        <v>-1</v>
      </c>
      <c r="CK260" s="81">
        <v>0</v>
      </c>
      <c r="CL260" s="81">
        <v>-1</v>
      </c>
      <c r="CM260" s="81">
        <v>0</v>
      </c>
      <c r="CN260" s="117">
        <v>0</v>
      </c>
      <c r="CR260" s="291"/>
      <c r="DB260" s="291"/>
    </row>
    <row r="261" spans="1:119" x14ac:dyDescent="0.25">
      <c r="B261" s="291">
        <v>-1</v>
      </c>
      <c r="E261" s="185">
        <f t="shared" si="3"/>
        <v>0</v>
      </c>
      <c r="F261" s="142">
        <v>2</v>
      </c>
      <c r="G261" s="142">
        <v>2</v>
      </c>
      <c r="H261" s="142">
        <v>2</v>
      </c>
      <c r="I261" s="142">
        <v>2</v>
      </c>
      <c r="J261" s="142">
        <v>2</v>
      </c>
      <c r="K261" s="142">
        <v>2</v>
      </c>
      <c r="L261" s="142">
        <v>3</v>
      </c>
      <c r="M261" s="142">
        <v>2</v>
      </c>
      <c r="N261" s="142">
        <v>2</v>
      </c>
      <c r="O261" s="142">
        <v>3</v>
      </c>
      <c r="P261" s="142">
        <v>0</v>
      </c>
      <c r="Q261" s="290">
        <v>-1E-4</v>
      </c>
      <c r="R261" s="290">
        <v>-1E-4</v>
      </c>
      <c r="S261" s="292">
        <v>-1E-4</v>
      </c>
      <c r="T261" s="290">
        <v>-1E-4</v>
      </c>
      <c r="U261" s="292">
        <v>-1E-4</v>
      </c>
      <c r="V261" s="290">
        <v>-1E-4</v>
      </c>
      <c r="W261" s="292">
        <v>-1E-4</v>
      </c>
      <c r="X261" s="290">
        <v>-1E-4</v>
      </c>
      <c r="Y261" s="292">
        <v>-1E-4</v>
      </c>
      <c r="Z261" s="291">
        <v>-1E-4</v>
      </c>
      <c r="AB261" s="142">
        <v>3</v>
      </c>
      <c r="AC261" s="142">
        <v>3</v>
      </c>
      <c r="AD261" s="142">
        <v>3</v>
      </c>
      <c r="AE261" s="142">
        <v>3</v>
      </c>
      <c r="AF261" s="142">
        <v>3</v>
      </c>
      <c r="AG261" s="142">
        <v>3</v>
      </c>
      <c r="AH261" s="142">
        <v>3</v>
      </c>
      <c r="AI261" s="142">
        <v>3</v>
      </c>
      <c r="AJ261" s="142">
        <v>3</v>
      </c>
      <c r="AK261" s="142">
        <v>3</v>
      </c>
      <c r="AL261" s="142">
        <v>0</v>
      </c>
      <c r="AM261" s="290">
        <v>-1E-4</v>
      </c>
      <c r="AN261" s="290">
        <v>-1E-4</v>
      </c>
      <c r="AO261" s="292">
        <v>-1E-4</v>
      </c>
      <c r="AP261" s="290">
        <v>-1E-4</v>
      </c>
      <c r="AQ261" s="292">
        <v>-1E-4</v>
      </c>
      <c r="AR261" s="290">
        <v>-1E-4</v>
      </c>
      <c r="AS261" s="292">
        <v>-1E-4</v>
      </c>
      <c r="AT261" s="290">
        <v>-1E-4</v>
      </c>
      <c r="AU261" s="292">
        <v>-1E-4</v>
      </c>
      <c r="AW261" s="293">
        <v>-1</v>
      </c>
      <c r="AX261" s="291">
        <v>-1</v>
      </c>
      <c r="BK261" s="290"/>
      <c r="BL261" s="290"/>
      <c r="BM261" s="292"/>
      <c r="BN261" s="290"/>
      <c r="BO261" s="292"/>
      <c r="BP261" s="290"/>
      <c r="BQ261" s="292"/>
      <c r="BR261" s="290"/>
      <c r="BS261" s="292"/>
      <c r="BU261" s="292">
        <v>-1</v>
      </c>
      <c r="BV261" s="291">
        <v>-1</v>
      </c>
      <c r="BX261" s="291">
        <v>-1</v>
      </c>
      <c r="CH261" s="291">
        <v>-1</v>
      </c>
      <c r="CI261" s="117">
        <v>0</v>
      </c>
      <c r="CJ261" s="81">
        <v>-1</v>
      </c>
      <c r="CK261" s="81">
        <v>0</v>
      </c>
      <c r="CL261" s="81">
        <v>-1</v>
      </c>
      <c r="CM261" s="81">
        <v>0</v>
      </c>
      <c r="CN261" s="117">
        <v>0</v>
      </c>
      <c r="CR261" s="291"/>
      <c r="DB261" s="291"/>
    </row>
    <row r="262" spans="1:119" x14ac:dyDescent="0.25">
      <c r="B262" s="291">
        <v>0</v>
      </c>
      <c r="E262" s="185">
        <f t="shared" si="3"/>
        <v>0</v>
      </c>
      <c r="F262" s="142">
        <v>0</v>
      </c>
      <c r="G262" s="142">
        <v>0</v>
      </c>
      <c r="H262" s="142">
        <v>0</v>
      </c>
      <c r="I262" s="142">
        <v>0</v>
      </c>
      <c r="J262" s="142">
        <v>0</v>
      </c>
      <c r="K262" s="142">
        <v>0</v>
      </c>
      <c r="L262" s="142">
        <v>0</v>
      </c>
      <c r="M262" s="142">
        <v>0</v>
      </c>
      <c r="N262" s="142">
        <v>0</v>
      </c>
      <c r="O262" s="142">
        <v>0</v>
      </c>
      <c r="P262" s="142">
        <v>0</v>
      </c>
      <c r="Q262" s="290">
        <v>0</v>
      </c>
      <c r="R262" s="290">
        <v>0</v>
      </c>
      <c r="S262" s="292">
        <v>0</v>
      </c>
      <c r="T262" s="290">
        <v>0</v>
      </c>
      <c r="U262" s="292">
        <v>0</v>
      </c>
      <c r="V262" s="290">
        <v>0</v>
      </c>
      <c r="W262" s="292">
        <v>0</v>
      </c>
      <c r="X262" s="290">
        <v>0</v>
      </c>
      <c r="Y262" s="292">
        <v>0</v>
      </c>
      <c r="Z262" s="291">
        <v>0</v>
      </c>
      <c r="AB262" s="142">
        <v>0</v>
      </c>
      <c r="AC262" s="142">
        <v>0</v>
      </c>
      <c r="AD262" s="142">
        <v>0</v>
      </c>
      <c r="AE262" s="142">
        <v>0</v>
      </c>
      <c r="AF262" s="142">
        <v>0</v>
      </c>
      <c r="AG262" s="142">
        <v>0</v>
      </c>
      <c r="AH262" s="142">
        <v>0</v>
      </c>
      <c r="AI262" s="142">
        <v>0</v>
      </c>
      <c r="AJ262" s="142">
        <v>0</v>
      </c>
      <c r="AK262" s="142">
        <v>0</v>
      </c>
      <c r="AL262" s="142">
        <v>0</v>
      </c>
      <c r="AM262" s="290">
        <v>0</v>
      </c>
      <c r="AN262" s="290">
        <v>0</v>
      </c>
      <c r="AO262" s="292">
        <v>0</v>
      </c>
      <c r="AP262" s="290">
        <v>0</v>
      </c>
      <c r="AQ262" s="292">
        <v>0</v>
      </c>
      <c r="AR262" s="290">
        <v>0</v>
      </c>
      <c r="AS262" s="292">
        <v>0</v>
      </c>
      <c r="AT262" s="290">
        <v>0</v>
      </c>
      <c r="AU262" s="292">
        <v>0</v>
      </c>
      <c r="AW262" s="293">
        <v>0</v>
      </c>
      <c r="AX262" s="291">
        <v>0</v>
      </c>
      <c r="BK262" s="290"/>
      <c r="BL262" s="290"/>
      <c r="BM262" s="292"/>
      <c r="BN262" s="290"/>
      <c r="BO262" s="292"/>
      <c r="BP262" s="290"/>
      <c r="BQ262" s="292"/>
      <c r="BR262" s="290"/>
      <c r="BS262" s="292"/>
      <c r="BU262" s="292">
        <v>0</v>
      </c>
      <c r="BV262" s="291">
        <v>0</v>
      </c>
      <c r="BX262" s="291">
        <v>0</v>
      </c>
      <c r="CH262" s="291">
        <v>0</v>
      </c>
      <c r="CI262" s="117">
        <v>0</v>
      </c>
      <c r="CJ262" s="81">
        <v>0</v>
      </c>
      <c r="CK262" s="81">
        <v>0</v>
      </c>
      <c r="CL262" s="81">
        <v>0</v>
      </c>
      <c r="CM262" s="81">
        <v>0</v>
      </c>
      <c r="CN262" s="117">
        <v>0</v>
      </c>
      <c r="CR262" s="291"/>
      <c r="DB262" s="291"/>
    </row>
    <row r="263" spans="1:119" x14ac:dyDescent="0.25">
      <c r="A263" s="113" t="s">
        <v>177</v>
      </c>
      <c r="B263" s="291">
        <v>4</v>
      </c>
      <c r="C263" s="114" t="s">
        <v>259</v>
      </c>
      <c r="D263" s="114" t="s">
        <v>203</v>
      </c>
      <c r="E263" s="185">
        <f t="shared" si="3"/>
        <v>5</v>
      </c>
      <c r="F263" s="142">
        <v>2</v>
      </c>
      <c r="G263" s="142">
        <v>2</v>
      </c>
      <c r="H263" s="142">
        <v>2</v>
      </c>
      <c r="I263" s="142">
        <v>2</v>
      </c>
      <c r="J263" s="142">
        <v>2</v>
      </c>
      <c r="K263" s="142">
        <v>2</v>
      </c>
      <c r="L263" s="142">
        <v>3</v>
      </c>
      <c r="M263" s="142">
        <v>3</v>
      </c>
      <c r="N263" s="142">
        <v>2</v>
      </c>
      <c r="O263" s="142">
        <v>2</v>
      </c>
      <c r="P263" s="142">
        <v>0</v>
      </c>
      <c r="Q263" s="290">
        <v>9.6999999999999993</v>
      </c>
      <c r="R263" s="290">
        <v>9.6999999999999993</v>
      </c>
      <c r="S263" s="292">
        <v>9.6999999999999993</v>
      </c>
      <c r="T263" s="290">
        <v>-1E-4</v>
      </c>
      <c r="U263" s="292">
        <v>14.5</v>
      </c>
      <c r="V263" s="290">
        <v>-1E-4</v>
      </c>
      <c r="W263" s="292">
        <v>11.53</v>
      </c>
      <c r="X263" s="290">
        <v>-1E-4</v>
      </c>
      <c r="Y263" s="292">
        <v>35.729999999999997</v>
      </c>
      <c r="Z263" s="291">
        <v>4</v>
      </c>
      <c r="AB263" s="142">
        <v>3</v>
      </c>
      <c r="AC263" s="142">
        <v>3</v>
      </c>
      <c r="AD263" s="142">
        <v>2</v>
      </c>
      <c r="AE263" s="142">
        <v>3</v>
      </c>
      <c r="AF263" s="142">
        <v>3</v>
      </c>
      <c r="AG263" s="142">
        <v>3</v>
      </c>
      <c r="AH263" s="142">
        <v>3</v>
      </c>
      <c r="AI263" s="142">
        <v>3</v>
      </c>
      <c r="AJ263" s="142">
        <v>2</v>
      </c>
      <c r="AK263" s="142">
        <v>3</v>
      </c>
      <c r="AL263" s="142">
        <v>0</v>
      </c>
      <c r="AM263" s="290">
        <v>9.5</v>
      </c>
      <c r="AN263" s="290">
        <v>9.5</v>
      </c>
      <c r="AO263" s="292">
        <v>9.5</v>
      </c>
      <c r="AP263" s="290">
        <v>3.8</v>
      </c>
      <c r="AQ263" s="292">
        <v>14.1</v>
      </c>
      <c r="AR263" s="290">
        <v>-1E-4</v>
      </c>
      <c r="AS263" s="292">
        <v>10.68</v>
      </c>
      <c r="AT263" s="290">
        <v>-1E-4</v>
      </c>
      <c r="AU263" s="292">
        <v>38.08</v>
      </c>
      <c r="AW263" s="293">
        <v>73.81</v>
      </c>
      <c r="AX263" s="291">
        <v>4</v>
      </c>
      <c r="BK263" s="290"/>
      <c r="BL263" s="290"/>
      <c r="BM263" s="292"/>
      <c r="BN263" s="290"/>
      <c r="BO263" s="292"/>
      <c r="BP263" s="290"/>
      <c r="BQ263" s="292"/>
      <c r="BR263" s="290"/>
      <c r="BS263" s="292"/>
      <c r="BU263" s="292">
        <v>73.81</v>
      </c>
      <c r="BV263" s="291">
        <v>4</v>
      </c>
      <c r="BX263" s="291">
        <v>-1</v>
      </c>
      <c r="CH263" s="291">
        <v>-1</v>
      </c>
      <c r="CI263" s="117">
        <v>0</v>
      </c>
      <c r="CJ263" s="81">
        <v>-1</v>
      </c>
      <c r="CK263" s="81">
        <v>0</v>
      </c>
      <c r="CL263" s="81">
        <v>-1</v>
      </c>
      <c r="CM263" s="81">
        <v>0</v>
      </c>
      <c r="CN263" s="117">
        <v>0</v>
      </c>
      <c r="CR263" s="291"/>
      <c r="DB263" s="291"/>
      <c r="DH263" s="79" t="s">
        <v>366</v>
      </c>
      <c r="DJ263" s="79" t="s">
        <v>404</v>
      </c>
      <c r="DK263" s="79" t="s">
        <v>451</v>
      </c>
      <c r="DL263" s="83" t="s">
        <v>504</v>
      </c>
      <c r="DM263" s="84" t="s">
        <v>513</v>
      </c>
      <c r="DN263" s="84" t="s">
        <v>514</v>
      </c>
      <c r="DO263" s="83" t="s">
        <v>503</v>
      </c>
    </row>
    <row r="264" spans="1:119" x14ac:dyDescent="0.25">
      <c r="B264" s="291">
        <v>-1</v>
      </c>
      <c r="E264" s="185">
        <f t="shared" si="3"/>
        <v>0</v>
      </c>
      <c r="F264" s="142">
        <v>2</v>
      </c>
      <c r="G264" s="142">
        <v>2</v>
      </c>
      <c r="H264" s="142">
        <v>3</v>
      </c>
      <c r="I264" s="142">
        <v>3</v>
      </c>
      <c r="J264" s="142">
        <v>3</v>
      </c>
      <c r="K264" s="142">
        <v>3</v>
      </c>
      <c r="L264" s="142">
        <v>3</v>
      </c>
      <c r="M264" s="142">
        <v>4</v>
      </c>
      <c r="N264" s="142">
        <v>3</v>
      </c>
      <c r="O264" s="142">
        <v>3</v>
      </c>
      <c r="P264" s="142">
        <v>0</v>
      </c>
      <c r="Q264" s="290">
        <v>-1E-4</v>
      </c>
      <c r="R264" s="290">
        <v>-1E-4</v>
      </c>
      <c r="S264" s="292">
        <v>-1E-4</v>
      </c>
      <c r="T264" s="290">
        <v>-1E-4</v>
      </c>
      <c r="U264" s="292">
        <v>-1E-4</v>
      </c>
      <c r="V264" s="290">
        <v>-1E-4</v>
      </c>
      <c r="W264" s="292">
        <v>-1E-4</v>
      </c>
      <c r="X264" s="290">
        <v>-1E-4</v>
      </c>
      <c r="Y264" s="292">
        <v>-1E-4</v>
      </c>
      <c r="Z264" s="291">
        <v>-1E-4</v>
      </c>
      <c r="AB264" s="142">
        <v>3</v>
      </c>
      <c r="AC264" s="142">
        <v>4</v>
      </c>
      <c r="AD264" s="142">
        <v>3</v>
      </c>
      <c r="AE264" s="142">
        <v>4</v>
      </c>
      <c r="AF264" s="142">
        <v>4</v>
      </c>
      <c r="AG264" s="142">
        <v>3</v>
      </c>
      <c r="AH264" s="142">
        <v>4</v>
      </c>
      <c r="AI264" s="142">
        <v>3</v>
      </c>
      <c r="AJ264" s="142">
        <v>3</v>
      </c>
      <c r="AK264" s="142">
        <v>4</v>
      </c>
      <c r="AL264" s="142">
        <v>0</v>
      </c>
      <c r="AM264" s="290">
        <v>-1E-4</v>
      </c>
      <c r="AN264" s="290">
        <v>-1E-4</v>
      </c>
      <c r="AO264" s="292">
        <v>-1E-4</v>
      </c>
      <c r="AP264" s="290">
        <v>-1E-4</v>
      </c>
      <c r="AQ264" s="292">
        <v>-1E-4</v>
      </c>
      <c r="AR264" s="290">
        <v>-1E-4</v>
      </c>
      <c r="AS264" s="292">
        <v>-1E-4</v>
      </c>
      <c r="AT264" s="290">
        <v>-1E-4</v>
      </c>
      <c r="AU264" s="292">
        <v>-1E-4</v>
      </c>
      <c r="AW264" s="293">
        <v>-1</v>
      </c>
      <c r="AX264" s="291">
        <v>-1</v>
      </c>
      <c r="BK264" s="290"/>
      <c r="BL264" s="290"/>
      <c r="BM264" s="292"/>
      <c r="BN264" s="290"/>
      <c r="BO264" s="292"/>
      <c r="BP264" s="290"/>
      <c r="BQ264" s="292"/>
      <c r="BR264" s="290"/>
      <c r="BS264" s="292"/>
      <c r="BU264" s="292">
        <v>-1</v>
      </c>
      <c r="BV264" s="291">
        <v>-1</v>
      </c>
      <c r="BX264" s="291">
        <v>-1</v>
      </c>
      <c r="CH264" s="291">
        <v>-1</v>
      </c>
      <c r="CI264" s="117">
        <v>0</v>
      </c>
      <c r="CJ264" s="81">
        <v>-1</v>
      </c>
      <c r="CK264" s="81">
        <v>0</v>
      </c>
      <c r="CL264" s="81">
        <v>-1</v>
      </c>
      <c r="CM264" s="81">
        <v>0</v>
      </c>
      <c r="CN264" s="117">
        <v>0</v>
      </c>
      <c r="CR264" s="291"/>
      <c r="DB264" s="291"/>
    </row>
    <row r="265" spans="1:119" x14ac:dyDescent="0.25">
      <c r="B265" s="291">
        <v>-1</v>
      </c>
      <c r="E265" s="185">
        <f t="shared" si="3"/>
        <v>0</v>
      </c>
      <c r="F265" s="142">
        <v>3</v>
      </c>
      <c r="G265" s="142">
        <v>2</v>
      </c>
      <c r="H265" s="142">
        <v>2</v>
      </c>
      <c r="I265" s="142">
        <v>2</v>
      </c>
      <c r="J265" s="142">
        <v>2</v>
      </c>
      <c r="K265" s="142">
        <v>3</v>
      </c>
      <c r="L265" s="142">
        <v>4</v>
      </c>
      <c r="M265" s="142">
        <v>4</v>
      </c>
      <c r="N265" s="142">
        <v>3</v>
      </c>
      <c r="O265" s="142">
        <v>3</v>
      </c>
      <c r="P265" s="142">
        <v>0</v>
      </c>
      <c r="Q265" s="290">
        <v>-1E-4</v>
      </c>
      <c r="R265" s="290">
        <v>-1E-4</v>
      </c>
      <c r="S265" s="292">
        <v>-1E-4</v>
      </c>
      <c r="T265" s="290">
        <v>-1E-4</v>
      </c>
      <c r="U265" s="292">
        <v>-1E-4</v>
      </c>
      <c r="V265" s="290">
        <v>-1E-4</v>
      </c>
      <c r="W265" s="292">
        <v>-1E-4</v>
      </c>
      <c r="X265" s="290">
        <v>-1E-4</v>
      </c>
      <c r="Y265" s="292">
        <v>-1E-4</v>
      </c>
      <c r="Z265" s="291">
        <v>-1E-4</v>
      </c>
      <c r="AB265" s="142">
        <v>2</v>
      </c>
      <c r="AC265" s="142">
        <v>3</v>
      </c>
      <c r="AD265" s="142">
        <v>3</v>
      </c>
      <c r="AE265" s="142">
        <v>3</v>
      </c>
      <c r="AF265" s="142">
        <v>4</v>
      </c>
      <c r="AG265" s="142">
        <v>3</v>
      </c>
      <c r="AH265" s="142">
        <v>4</v>
      </c>
      <c r="AI265" s="142">
        <v>3</v>
      </c>
      <c r="AJ265" s="142">
        <v>3</v>
      </c>
      <c r="AK265" s="142">
        <v>3</v>
      </c>
      <c r="AL265" s="142">
        <v>0</v>
      </c>
      <c r="AM265" s="290">
        <v>-1E-4</v>
      </c>
      <c r="AN265" s="290">
        <v>-1E-4</v>
      </c>
      <c r="AO265" s="292">
        <v>-1E-4</v>
      </c>
      <c r="AP265" s="290">
        <v>-1E-4</v>
      </c>
      <c r="AQ265" s="292">
        <v>-1E-4</v>
      </c>
      <c r="AR265" s="290">
        <v>-1E-4</v>
      </c>
      <c r="AS265" s="292">
        <v>-1E-4</v>
      </c>
      <c r="AT265" s="290">
        <v>-1E-4</v>
      </c>
      <c r="AU265" s="292">
        <v>-1E-4</v>
      </c>
      <c r="AW265" s="293">
        <v>-1</v>
      </c>
      <c r="AX265" s="291">
        <v>-1</v>
      </c>
      <c r="BK265" s="290"/>
      <c r="BL265" s="290"/>
      <c r="BM265" s="292"/>
      <c r="BN265" s="290"/>
      <c r="BO265" s="292"/>
      <c r="BP265" s="290"/>
      <c r="BQ265" s="292"/>
      <c r="BR265" s="290"/>
      <c r="BS265" s="292"/>
      <c r="BU265" s="292">
        <v>-1</v>
      </c>
      <c r="BV265" s="291">
        <v>-1</v>
      </c>
      <c r="BX265" s="291">
        <v>-1</v>
      </c>
      <c r="CH265" s="291">
        <v>-1</v>
      </c>
      <c r="CI265" s="117">
        <v>0</v>
      </c>
      <c r="CJ265" s="81">
        <v>-1</v>
      </c>
      <c r="CK265" s="81">
        <v>0</v>
      </c>
      <c r="CL265" s="81">
        <v>-1</v>
      </c>
      <c r="CM265" s="81">
        <v>0</v>
      </c>
      <c r="CN265" s="117">
        <v>0</v>
      </c>
      <c r="CR265" s="291"/>
      <c r="DB265" s="291"/>
    </row>
    <row r="266" spans="1:119" x14ac:dyDescent="0.25">
      <c r="B266" s="291">
        <v>-1</v>
      </c>
      <c r="E266" s="185">
        <f t="shared" si="3"/>
        <v>0</v>
      </c>
      <c r="F266" s="142">
        <v>2</v>
      </c>
      <c r="G266" s="142">
        <v>2</v>
      </c>
      <c r="H266" s="142">
        <v>2</v>
      </c>
      <c r="I266" s="142">
        <v>2</v>
      </c>
      <c r="J266" s="142">
        <v>3</v>
      </c>
      <c r="K266" s="142">
        <v>3</v>
      </c>
      <c r="L266" s="142">
        <v>3</v>
      </c>
      <c r="M266" s="142">
        <v>3</v>
      </c>
      <c r="N266" s="142">
        <v>4</v>
      </c>
      <c r="O266" s="142">
        <v>3</v>
      </c>
      <c r="P266" s="142">
        <v>0</v>
      </c>
      <c r="Q266" s="290">
        <v>-1E-4</v>
      </c>
      <c r="R266" s="290">
        <v>-1E-4</v>
      </c>
      <c r="S266" s="292">
        <v>-1E-4</v>
      </c>
      <c r="T266" s="290">
        <v>-1E-4</v>
      </c>
      <c r="U266" s="292">
        <v>-1E-4</v>
      </c>
      <c r="V266" s="290">
        <v>-1E-4</v>
      </c>
      <c r="W266" s="292">
        <v>-1E-4</v>
      </c>
      <c r="X266" s="290">
        <v>-1E-4</v>
      </c>
      <c r="Y266" s="292">
        <v>-1E-4</v>
      </c>
      <c r="Z266" s="291">
        <v>-1E-4</v>
      </c>
      <c r="AB266" s="142">
        <v>2</v>
      </c>
      <c r="AC266" s="142">
        <v>3</v>
      </c>
      <c r="AD266" s="142">
        <v>2</v>
      </c>
      <c r="AE266" s="142">
        <v>2</v>
      </c>
      <c r="AF266" s="142">
        <v>3</v>
      </c>
      <c r="AG266" s="142">
        <v>3</v>
      </c>
      <c r="AH266" s="142">
        <v>3</v>
      </c>
      <c r="AI266" s="142">
        <v>4</v>
      </c>
      <c r="AJ266" s="142">
        <v>2</v>
      </c>
      <c r="AK266" s="142">
        <v>3</v>
      </c>
      <c r="AL266" s="142">
        <v>0</v>
      </c>
      <c r="AM266" s="290">
        <v>-1E-4</v>
      </c>
      <c r="AN266" s="290">
        <v>-1E-4</v>
      </c>
      <c r="AO266" s="292">
        <v>-1E-4</v>
      </c>
      <c r="AP266" s="290">
        <v>-1E-4</v>
      </c>
      <c r="AQ266" s="292">
        <v>-1E-4</v>
      </c>
      <c r="AR266" s="290">
        <v>-1E-4</v>
      </c>
      <c r="AS266" s="292">
        <v>-1E-4</v>
      </c>
      <c r="AT266" s="290">
        <v>-1E-4</v>
      </c>
      <c r="AU266" s="292">
        <v>-1E-4</v>
      </c>
      <c r="AW266" s="293">
        <v>-1</v>
      </c>
      <c r="AX266" s="291">
        <v>-1</v>
      </c>
      <c r="BK266" s="290"/>
      <c r="BL266" s="290"/>
      <c r="BM266" s="292"/>
      <c r="BN266" s="290"/>
      <c r="BO266" s="292"/>
      <c r="BP266" s="290"/>
      <c r="BQ266" s="292"/>
      <c r="BR266" s="290"/>
      <c r="BS266" s="292"/>
      <c r="BU266" s="292">
        <v>-1</v>
      </c>
      <c r="BV266" s="291">
        <v>-1</v>
      </c>
      <c r="BX266" s="291">
        <v>-1</v>
      </c>
      <c r="CH266" s="291">
        <v>-1</v>
      </c>
      <c r="CI266" s="117">
        <v>0</v>
      </c>
      <c r="CJ266" s="81">
        <v>-1</v>
      </c>
      <c r="CK266" s="81">
        <v>0</v>
      </c>
      <c r="CL266" s="81">
        <v>-1</v>
      </c>
      <c r="CM266" s="81">
        <v>0</v>
      </c>
      <c r="CN266" s="117">
        <v>0</v>
      </c>
      <c r="CR266" s="291"/>
      <c r="DB266" s="291"/>
    </row>
    <row r="267" spans="1:119" x14ac:dyDescent="0.25">
      <c r="B267" s="291">
        <v>0</v>
      </c>
      <c r="E267" s="185">
        <f t="shared" si="3"/>
        <v>0</v>
      </c>
      <c r="F267" s="142">
        <v>0</v>
      </c>
      <c r="G267" s="142">
        <v>0</v>
      </c>
      <c r="H267" s="142">
        <v>0</v>
      </c>
      <c r="I267" s="142">
        <v>0</v>
      </c>
      <c r="J267" s="142">
        <v>0</v>
      </c>
      <c r="K267" s="142">
        <v>0</v>
      </c>
      <c r="L267" s="142">
        <v>0</v>
      </c>
      <c r="M267" s="142">
        <v>0</v>
      </c>
      <c r="N267" s="142">
        <v>0</v>
      </c>
      <c r="O267" s="142">
        <v>0</v>
      </c>
      <c r="P267" s="142">
        <v>0</v>
      </c>
      <c r="Q267" s="290">
        <v>0</v>
      </c>
      <c r="R267" s="290">
        <v>0</v>
      </c>
      <c r="S267" s="292">
        <v>0</v>
      </c>
      <c r="T267" s="290">
        <v>0</v>
      </c>
      <c r="U267" s="292">
        <v>0</v>
      </c>
      <c r="V267" s="290">
        <v>0</v>
      </c>
      <c r="W267" s="292">
        <v>0</v>
      </c>
      <c r="X267" s="290">
        <v>0</v>
      </c>
      <c r="Y267" s="292">
        <v>0</v>
      </c>
      <c r="Z267" s="291">
        <v>0</v>
      </c>
      <c r="AB267" s="142">
        <v>0</v>
      </c>
      <c r="AC267" s="142">
        <v>0</v>
      </c>
      <c r="AD267" s="142">
        <v>0</v>
      </c>
      <c r="AE267" s="142">
        <v>0</v>
      </c>
      <c r="AF267" s="142">
        <v>0</v>
      </c>
      <c r="AG267" s="142">
        <v>0</v>
      </c>
      <c r="AH267" s="142">
        <v>0</v>
      </c>
      <c r="AI267" s="142">
        <v>0</v>
      </c>
      <c r="AJ267" s="142">
        <v>0</v>
      </c>
      <c r="AK267" s="142">
        <v>0</v>
      </c>
      <c r="AL267" s="142">
        <v>0</v>
      </c>
      <c r="AM267" s="290">
        <v>0</v>
      </c>
      <c r="AN267" s="290">
        <v>0</v>
      </c>
      <c r="AO267" s="292">
        <v>0</v>
      </c>
      <c r="AP267" s="290">
        <v>0</v>
      </c>
      <c r="AQ267" s="292">
        <v>0</v>
      </c>
      <c r="AR267" s="290">
        <v>0</v>
      </c>
      <c r="AS267" s="292">
        <v>0</v>
      </c>
      <c r="AT267" s="290">
        <v>0</v>
      </c>
      <c r="AU267" s="292">
        <v>0</v>
      </c>
      <c r="AW267" s="293">
        <v>0</v>
      </c>
      <c r="AX267" s="291">
        <v>0</v>
      </c>
      <c r="BK267" s="290"/>
      <c r="BL267" s="290"/>
      <c r="BM267" s="292"/>
      <c r="BN267" s="290"/>
      <c r="BO267" s="292"/>
      <c r="BP267" s="290"/>
      <c r="BQ267" s="292"/>
      <c r="BR267" s="290"/>
      <c r="BS267" s="292"/>
      <c r="BU267" s="292">
        <v>0</v>
      </c>
      <c r="BV267" s="291">
        <v>0</v>
      </c>
      <c r="BX267" s="291">
        <v>0</v>
      </c>
      <c r="CH267" s="291">
        <v>0</v>
      </c>
      <c r="CI267" s="117">
        <v>0</v>
      </c>
      <c r="CJ267" s="81">
        <v>0</v>
      </c>
      <c r="CK267" s="81">
        <v>0</v>
      </c>
      <c r="CL267" s="81">
        <v>0</v>
      </c>
      <c r="CM267" s="81">
        <v>0</v>
      </c>
      <c r="CN267" s="117">
        <v>0</v>
      </c>
      <c r="CR267" s="291"/>
      <c r="DB267" s="291"/>
    </row>
    <row r="268" spans="1:119" x14ac:dyDescent="0.25">
      <c r="A268" s="113" t="s">
        <v>177</v>
      </c>
      <c r="B268" s="291">
        <v>5</v>
      </c>
      <c r="C268" s="114" t="s">
        <v>260</v>
      </c>
      <c r="D268" s="114" t="s">
        <v>208</v>
      </c>
      <c r="E268" s="185">
        <f t="shared" si="3"/>
        <v>4</v>
      </c>
      <c r="F268" s="142">
        <v>2</v>
      </c>
      <c r="G268" s="142">
        <v>2</v>
      </c>
      <c r="H268" s="142">
        <v>2</v>
      </c>
      <c r="I268" s="142">
        <v>2</v>
      </c>
      <c r="J268" s="142">
        <v>2</v>
      </c>
      <c r="K268" s="142">
        <v>2</v>
      </c>
      <c r="L268" s="142">
        <v>3</v>
      </c>
      <c r="M268" s="142">
        <v>2</v>
      </c>
      <c r="N268" s="142">
        <v>2</v>
      </c>
      <c r="O268" s="142">
        <v>3</v>
      </c>
      <c r="P268" s="142">
        <v>0</v>
      </c>
      <c r="Q268" s="290">
        <v>9.9</v>
      </c>
      <c r="R268" s="290">
        <v>9.9</v>
      </c>
      <c r="S268" s="292">
        <v>9.9</v>
      </c>
      <c r="T268" s="290">
        <v>-1E-4</v>
      </c>
      <c r="U268" s="292">
        <v>14.5</v>
      </c>
      <c r="V268" s="290">
        <v>-1E-4</v>
      </c>
      <c r="W268" s="292">
        <v>10.98</v>
      </c>
      <c r="X268" s="290">
        <v>-1E-4</v>
      </c>
      <c r="Y268" s="292">
        <v>35.380000000000003</v>
      </c>
      <c r="Z268" s="291">
        <v>6</v>
      </c>
      <c r="AB268" s="142">
        <v>3</v>
      </c>
      <c r="AC268" s="142">
        <v>3</v>
      </c>
      <c r="AD268" s="142">
        <v>2</v>
      </c>
      <c r="AE268" s="142">
        <v>3</v>
      </c>
      <c r="AF268" s="142">
        <v>2</v>
      </c>
      <c r="AG268" s="142">
        <v>2</v>
      </c>
      <c r="AH268" s="142">
        <v>3</v>
      </c>
      <c r="AI268" s="142">
        <v>3</v>
      </c>
      <c r="AJ268" s="142">
        <v>2</v>
      </c>
      <c r="AK268" s="142">
        <v>2</v>
      </c>
      <c r="AL268" s="142">
        <v>0</v>
      </c>
      <c r="AM268" s="290">
        <v>9.5</v>
      </c>
      <c r="AN268" s="290">
        <v>9.5</v>
      </c>
      <c r="AO268" s="292">
        <v>9.5</v>
      </c>
      <c r="AP268" s="290">
        <v>2.2999999999999998</v>
      </c>
      <c r="AQ268" s="292">
        <v>13.5</v>
      </c>
      <c r="AR268" s="290">
        <v>-1E-4</v>
      </c>
      <c r="AS268" s="292">
        <v>11.77</v>
      </c>
      <c r="AT268" s="290">
        <v>-1E-4</v>
      </c>
      <c r="AU268" s="292">
        <v>37.07</v>
      </c>
      <c r="AW268" s="293">
        <v>72.45</v>
      </c>
      <c r="AX268" s="291">
        <v>5</v>
      </c>
      <c r="BK268" s="290"/>
      <c r="BL268" s="290"/>
      <c r="BM268" s="292"/>
      <c r="BN268" s="290"/>
      <c r="BO268" s="292"/>
      <c r="BP268" s="290"/>
      <c r="BQ268" s="292"/>
      <c r="BR268" s="290"/>
      <c r="BS268" s="292"/>
      <c r="BU268" s="292">
        <v>72.45</v>
      </c>
      <c r="BV268" s="291">
        <v>5</v>
      </c>
      <c r="BX268" s="291">
        <v>-1</v>
      </c>
      <c r="CH268" s="291">
        <v>-1</v>
      </c>
      <c r="CI268" s="117">
        <v>0</v>
      </c>
      <c r="CJ268" s="81">
        <v>-1</v>
      </c>
      <c r="CK268" s="81">
        <v>0</v>
      </c>
      <c r="CL268" s="81">
        <v>-1</v>
      </c>
      <c r="CM268" s="81">
        <v>0</v>
      </c>
      <c r="CN268" s="117">
        <v>0</v>
      </c>
      <c r="CR268" s="291"/>
      <c r="DB268" s="291"/>
      <c r="DH268" s="79" t="s">
        <v>365</v>
      </c>
      <c r="DJ268" s="79" t="s">
        <v>404</v>
      </c>
      <c r="DK268" s="79" t="s">
        <v>451</v>
      </c>
      <c r="DL268" s="83" t="s">
        <v>504</v>
      </c>
      <c r="DM268" s="84" t="s">
        <v>513</v>
      </c>
      <c r="DN268" s="84" t="s">
        <v>119</v>
      </c>
      <c r="DO268" s="83" t="s">
        <v>503</v>
      </c>
    </row>
    <row r="269" spans="1:119" x14ac:dyDescent="0.25">
      <c r="B269" s="291">
        <v>-1</v>
      </c>
      <c r="E269" s="185">
        <f t="shared" si="3"/>
        <v>0</v>
      </c>
      <c r="F269" s="142">
        <v>2</v>
      </c>
      <c r="G269" s="142">
        <v>3</v>
      </c>
      <c r="H269" s="142">
        <v>2</v>
      </c>
      <c r="I269" s="142">
        <v>3</v>
      </c>
      <c r="J269" s="142">
        <v>2</v>
      </c>
      <c r="K269" s="142">
        <v>3</v>
      </c>
      <c r="L269" s="142">
        <v>3</v>
      </c>
      <c r="M269" s="142">
        <v>3</v>
      </c>
      <c r="N269" s="142">
        <v>3</v>
      </c>
      <c r="O269" s="142">
        <v>4</v>
      </c>
      <c r="P269" s="142">
        <v>0</v>
      </c>
      <c r="Q269" s="290">
        <v>-1E-4</v>
      </c>
      <c r="R269" s="290">
        <v>-1E-4</v>
      </c>
      <c r="S269" s="292">
        <v>-1E-4</v>
      </c>
      <c r="T269" s="290">
        <v>-1E-4</v>
      </c>
      <c r="U269" s="292">
        <v>-1E-4</v>
      </c>
      <c r="V269" s="290">
        <v>-1E-4</v>
      </c>
      <c r="W269" s="292">
        <v>-1E-4</v>
      </c>
      <c r="X269" s="290">
        <v>-1E-4</v>
      </c>
      <c r="Y269" s="292">
        <v>-1E-4</v>
      </c>
      <c r="Z269" s="291">
        <v>-1E-4</v>
      </c>
      <c r="AB269" s="142">
        <v>5</v>
      </c>
      <c r="AC269" s="142">
        <v>3</v>
      </c>
      <c r="AD269" s="142">
        <v>3</v>
      </c>
      <c r="AE269" s="142">
        <v>3</v>
      </c>
      <c r="AF269" s="142">
        <v>3</v>
      </c>
      <c r="AG269" s="142">
        <v>3</v>
      </c>
      <c r="AH269" s="142">
        <v>4</v>
      </c>
      <c r="AI269" s="142">
        <v>4</v>
      </c>
      <c r="AJ269" s="142">
        <v>3</v>
      </c>
      <c r="AK269" s="142">
        <v>4</v>
      </c>
      <c r="AL269" s="142">
        <v>0</v>
      </c>
      <c r="AM269" s="290">
        <v>-1E-4</v>
      </c>
      <c r="AN269" s="290">
        <v>-1E-4</v>
      </c>
      <c r="AO269" s="292">
        <v>-1E-4</v>
      </c>
      <c r="AP269" s="290">
        <v>-1E-4</v>
      </c>
      <c r="AQ269" s="292">
        <v>-1E-4</v>
      </c>
      <c r="AR269" s="290">
        <v>-1E-4</v>
      </c>
      <c r="AS269" s="292">
        <v>-1E-4</v>
      </c>
      <c r="AT269" s="290">
        <v>-1E-4</v>
      </c>
      <c r="AU269" s="292">
        <v>-1E-4</v>
      </c>
      <c r="AW269" s="293">
        <v>-1</v>
      </c>
      <c r="AX269" s="291">
        <v>-1</v>
      </c>
      <c r="BK269" s="290"/>
      <c r="BL269" s="290"/>
      <c r="BM269" s="292"/>
      <c r="BN269" s="290"/>
      <c r="BO269" s="292"/>
      <c r="BP269" s="290"/>
      <c r="BQ269" s="292"/>
      <c r="BR269" s="290"/>
      <c r="BS269" s="292"/>
      <c r="BU269" s="292">
        <v>-1</v>
      </c>
      <c r="BV269" s="291">
        <v>-1</v>
      </c>
      <c r="BX269" s="291">
        <v>-1</v>
      </c>
      <c r="CH269" s="291">
        <v>-1</v>
      </c>
      <c r="CI269" s="117">
        <v>0</v>
      </c>
      <c r="CJ269" s="81">
        <v>-1</v>
      </c>
      <c r="CK269" s="81">
        <v>0</v>
      </c>
      <c r="CL269" s="81">
        <v>-1</v>
      </c>
      <c r="CM269" s="81">
        <v>0</v>
      </c>
      <c r="CN269" s="117">
        <v>0</v>
      </c>
      <c r="CR269" s="291"/>
      <c r="DB269" s="291"/>
    </row>
    <row r="270" spans="1:119" x14ac:dyDescent="0.25">
      <c r="B270" s="291">
        <v>-1</v>
      </c>
      <c r="E270" s="185">
        <f t="shared" si="3"/>
        <v>0</v>
      </c>
      <c r="F270" s="142">
        <v>3</v>
      </c>
      <c r="G270" s="142">
        <v>3</v>
      </c>
      <c r="H270" s="142">
        <v>2</v>
      </c>
      <c r="I270" s="142">
        <v>2</v>
      </c>
      <c r="J270" s="142">
        <v>2</v>
      </c>
      <c r="K270" s="142">
        <v>3</v>
      </c>
      <c r="L270" s="142">
        <v>3</v>
      </c>
      <c r="M270" s="142">
        <v>3</v>
      </c>
      <c r="N270" s="142">
        <v>3</v>
      </c>
      <c r="O270" s="142">
        <v>3</v>
      </c>
      <c r="P270" s="142">
        <v>0</v>
      </c>
      <c r="Q270" s="290">
        <v>-1E-4</v>
      </c>
      <c r="R270" s="290">
        <v>-1E-4</v>
      </c>
      <c r="S270" s="292">
        <v>-1E-4</v>
      </c>
      <c r="T270" s="290">
        <v>-1E-4</v>
      </c>
      <c r="U270" s="292">
        <v>-1E-4</v>
      </c>
      <c r="V270" s="290">
        <v>-1E-4</v>
      </c>
      <c r="W270" s="292">
        <v>-1E-4</v>
      </c>
      <c r="X270" s="290">
        <v>-1E-4</v>
      </c>
      <c r="Y270" s="292">
        <v>-1E-4</v>
      </c>
      <c r="Z270" s="291">
        <v>-1E-4</v>
      </c>
      <c r="AB270" s="142">
        <v>4</v>
      </c>
      <c r="AC270" s="142">
        <v>4</v>
      </c>
      <c r="AD270" s="142">
        <v>3</v>
      </c>
      <c r="AE270" s="142">
        <v>2</v>
      </c>
      <c r="AF270" s="142">
        <v>2</v>
      </c>
      <c r="AG270" s="142">
        <v>4</v>
      </c>
      <c r="AH270" s="142">
        <v>4</v>
      </c>
      <c r="AI270" s="142">
        <v>3</v>
      </c>
      <c r="AJ270" s="142">
        <v>3</v>
      </c>
      <c r="AK270" s="142">
        <v>3</v>
      </c>
      <c r="AL270" s="142">
        <v>0</v>
      </c>
      <c r="AM270" s="290">
        <v>-1E-4</v>
      </c>
      <c r="AN270" s="290">
        <v>-1E-4</v>
      </c>
      <c r="AO270" s="292">
        <v>-1E-4</v>
      </c>
      <c r="AP270" s="290">
        <v>-1E-4</v>
      </c>
      <c r="AQ270" s="292">
        <v>-1E-4</v>
      </c>
      <c r="AR270" s="290">
        <v>-1E-4</v>
      </c>
      <c r="AS270" s="292">
        <v>-1E-4</v>
      </c>
      <c r="AT270" s="290">
        <v>-1E-4</v>
      </c>
      <c r="AU270" s="292">
        <v>-1E-4</v>
      </c>
      <c r="AW270" s="293">
        <v>-1</v>
      </c>
      <c r="AX270" s="291">
        <v>-1</v>
      </c>
      <c r="BK270" s="290"/>
      <c r="BL270" s="290"/>
      <c r="BM270" s="292"/>
      <c r="BN270" s="290"/>
      <c r="BO270" s="292"/>
      <c r="BP270" s="290"/>
      <c r="BQ270" s="292"/>
      <c r="BR270" s="290"/>
      <c r="BS270" s="292"/>
      <c r="BU270" s="292">
        <v>-1</v>
      </c>
      <c r="BV270" s="291">
        <v>-1</v>
      </c>
      <c r="BX270" s="291">
        <v>-1</v>
      </c>
      <c r="CH270" s="291">
        <v>-1</v>
      </c>
      <c r="CI270" s="117">
        <v>0</v>
      </c>
      <c r="CJ270" s="81">
        <v>-1</v>
      </c>
      <c r="CK270" s="81">
        <v>0</v>
      </c>
      <c r="CL270" s="81">
        <v>-1</v>
      </c>
      <c r="CM270" s="81">
        <v>0</v>
      </c>
      <c r="CN270" s="117">
        <v>0</v>
      </c>
      <c r="CR270" s="291"/>
      <c r="DB270" s="291"/>
    </row>
    <row r="271" spans="1:119" x14ac:dyDescent="0.25">
      <c r="B271" s="291">
        <v>-1</v>
      </c>
      <c r="E271" s="185">
        <f t="shared" si="3"/>
        <v>0</v>
      </c>
      <c r="F271" s="142">
        <v>2</v>
      </c>
      <c r="G271" s="142">
        <v>2</v>
      </c>
      <c r="H271" s="142">
        <v>2</v>
      </c>
      <c r="I271" s="142">
        <v>2</v>
      </c>
      <c r="J271" s="142">
        <v>3</v>
      </c>
      <c r="K271" s="142">
        <v>3</v>
      </c>
      <c r="L271" s="142">
        <v>3</v>
      </c>
      <c r="M271" s="142">
        <v>3</v>
      </c>
      <c r="N271" s="142">
        <v>4</v>
      </c>
      <c r="O271" s="142">
        <v>4</v>
      </c>
      <c r="P271" s="142">
        <v>0</v>
      </c>
      <c r="Q271" s="290">
        <v>-1E-4</v>
      </c>
      <c r="R271" s="290">
        <v>-1E-4</v>
      </c>
      <c r="S271" s="292">
        <v>-1E-4</v>
      </c>
      <c r="T271" s="290">
        <v>-1E-4</v>
      </c>
      <c r="U271" s="292">
        <v>-1E-4</v>
      </c>
      <c r="V271" s="290">
        <v>-1E-4</v>
      </c>
      <c r="W271" s="292">
        <v>-1E-4</v>
      </c>
      <c r="X271" s="290">
        <v>-1E-4</v>
      </c>
      <c r="Y271" s="292">
        <v>-1E-4</v>
      </c>
      <c r="Z271" s="291">
        <v>-1E-4</v>
      </c>
      <c r="AB271" s="142">
        <v>4</v>
      </c>
      <c r="AC271" s="142">
        <v>3</v>
      </c>
      <c r="AD271" s="142">
        <v>3</v>
      </c>
      <c r="AE271" s="142">
        <v>3</v>
      </c>
      <c r="AF271" s="142">
        <v>3</v>
      </c>
      <c r="AG271" s="142">
        <v>4</v>
      </c>
      <c r="AH271" s="142">
        <v>3</v>
      </c>
      <c r="AI271" s="142">
        <v>3</v>
      </c>
      <c r="AJ271" s="142">
        <v>3</v>
      </c>
      <c r="AK271" s="142">
        <v>4</v>
      </c>
      <c r="AL271" s="142">
        <v>0</v>
      </c>
      <c r="AM271" s="290">
        <v>-1E-4</v>
      </c>
      <c r="AN271" s="290">
        <v>-1E-4</v>
      </c>
      <c r="AO271" s="292">
        <v>-1E-4</v>
      </c>
      <c r="AP271" s="290">
        <v>-1E-4</v>
      </c>
      <c r="AQ271" s="292">
        <v>-1E-4</v>
      </c>
      <c r="AR271" s="290">
        <v>-1E-4</v>
      </c>
      <c r="AS271" s="292">
        <v>-1E-4</v>
      </c>
      <c r="AT271" s="290">
        <v>-1E-4</v>
      </c>
      <c r="AU271" s="292">
        <v>-1E-4</v>
      </c>
      <c r="AW271" s="293">
        <v>-1</v>
      </c>
      <c r="AX271" s="291">
        <v>-1</v>
      </c>
      <c r="BK271" s="290"/>
      <c r="BL271" s="290"/>
      <c r="BM271" s="292"/>
      <c r="BN271" s="290"/>
      <c r="BO271" s="292"/>
      <c r="BP271" s="290"/>
      <c r="BQ271" s="292"/>
      <c r="BR271" s="290"/>
      <c r="BS271" s="292"/>
      <c r="BU271" s="292">
        <v>-1</v>
      </c>
      <c r="BV271" s="291">
        <v>-1</v>
      </c>
      <c r="BX271" s="291">
        <v>-1</v>
      </c>
      <c r="CH271" s="291">
        <v>-1</v>
      </c>
      <c r="CI271" s="117">
        <v>0</v>
      </c>
      <c r="CJ271" s="81">
        <v>-1</v>
      </c>
      <c r="CK271" s="81">
        <v>0</v>
      </c>
      <c r="CL271" s="81">
        <v>-1</v>
      </c>
      <c r="CM271" s="81">
        <v>0</v>
      </c>
      <c r="CN271" s="117">
        <v>0</v>
      </c>
      <c r="CR271" s="291"/>
      <c r="DB271" s="291"/>
    </row>
    <row r="272" spans="1:119" x14ac:dyDescent="0.25">
      <c r="B272" s="291">
        <v>0</v>
      </c>
      <c r="E272" s="185">
        <f t="shared" si="3"/>
        <v>0</v>
      </c>
      <c r="F272" s="142">
        <v>0</v>
      </c>
      <c r="G272" s="142">
        <v>0</v>
      </c>
      <c r="H272" s="142">
        <v>0</v>
      </c>
      <c r="I272" s="142">
        <v>0</v>
      </c>
      <c r="J272" s="142">
        <v>0</v>
      </c>
      <c r="K272" s="142">
        <v>0</v>
      </c>
      <c r="L272" s="142">
        <v>0</v>
      </c>
      <c r="M272" s="142">
        <v>0</v>
      </c>
      <c r="N272" s="142">
        <v>0</v>
      </c>
      <c r="O272" s="142">
        <v>0</v>
      </c>
      <c r="P272" s="142">
        <v>0</v>
      </c>
      <c r="Q272" s="290">
        <v>0</v>
      </c>
      <c r="R272" s="290">
        <v>0</v>
      </c>
      <c r="S272" s="292">
        <v>0</v>
      </c>
      <c r="T272" s="290">
        <v>0</v>
      </c>
      <c r="U272" s="292">
        <v>0</v>
      </c>
      <c r="V272" s="290">
        <v>0</v>
      </c>
      <c r="W272" s="292">
        <v>0</v>
      </c>
      <c r="X272" s="290">
        <v>0</v>
      </c>
      <c r="Y272" s="292">
        <v>0</v>
      </c>
      <c r="Z272" s="291">
        <v>0</v>
      </c>
      <c r="AB272" s="142">
        <v>0</v>
      </c>
      <c r="AC272" s="142">
        <v>0</v>
      </c>
      <c r="AD272" s="142">
        <v>0</v>
      </c>
      <c r="AE272" s="142">
        <v>0</v>
      </c>
      <c r="AF272" s="142">
        <v>0</v>
      </c>
      <c r="AG272" s="142">
        <v>0</v>
      </c>
      <c r="AH272" s="142">
        <v>0</v>
      </c>
      <c r="AI272" s="142">
        <v>0</v>
      </c>
      <c r="AJ272" s="142">
        <v>0</v>
      </c>
      <c r="AK272" s="142">
        <v>0</v>
      </c>
      <c r="AL272" s="142">
        <v>0</v>
      </c>
      <c r="AM272" s="290">
        <v>0</v>
      </c>
      <c r="AN272" s="290">
        <v>0</v>
      </c>
      <c r="AO272" s="292">
        <v>0</v>
      </c>
      <c r="AP272" s="290">
        <v>0</v>
      </c>
      <c r="AQ272" s="292">
        <v>0</v>
      </c>
      <c r="AR272" s="290">
        <v>0</v>
      </c>
      <c r="AS272" s="292">
        <v>0</v>
      </c>
      <c r="AT272" s="290">
        <v>0</v>
      </c>
      <c r="AU272" s="292">
        <v>0</v>
      </c>
      <c r="AW272" s="293">
        <v>0</v>
      </c>
      <c r="AX272" s="291">
        <v>0</v>
      </c>
      <c r="BK272" s="290"/>
      <c r="BL272" s="290"/>
      <c r="BM272" s="292"/>
      <c r="BN272" s="290"/>
      <c r="BO272" s="292"/>
      <c r="BP272" s="290"/>
      <c r="BQ272" s="292"/>
      <c r="BR272" s="290"/>
      <c r="BS272" s="292"/>
      <c r="BU272" s="292">
        <v>0</v>
      </c>
      <c r="BV272" s="291">
        <v>0</v>
      </c>
      <c r="BX272" s="291">
        <v>0</v>
      </c>
      <c r="CH272" s="291">
        <v>0</v>
      </c>
      <c r="CI272" s="117">
        <v>0</v>
      </c>
      <c r="CJ272" s="81">
        <v>0</v>
      </c>
      <c r="CK272" s="81">
        <v>0</v>
      </c>
      <c r="CL272" s="81">
        <v>0</v>
      </c>
      <c r="CM272" s="81">
        <v>0</v>
      </c>
      <c r="CN272" s="117">
        <v>0</v>
      </c>
      <c r="CR272" s="291"/>
      <c r="DB272" s="291"/>
    </row>
    <row r="273" spans="1:119" x14ac:dyDescent="0.25">
      <c r="A273" s="113" t="s">
        <v>177</v>
      </c>
      <c r="B273" s="291">
        <v>6</v>
      </c>
      <c r="C273" s="114" t="s">
        <v>261</v>
      </c>
      <c r="D273" s="114" t="s">
        <v>203</v>
      </c>
      <c r="E273" s="185">
        <f t="shared" si="3"/>
        <v>3</v>
      </c>
      <c r="F273" s="142">
        <v>2</v>
      </c>
      <c r="G273" s="142">
        <v>3</v>
      </c>
      <c r="H273" s="142">
        <v>2</v>
      </c>
      <c r="I273" s="142">
        <v>2</v>
      </c>
      <c r="J273" s="142">
        <v>2</v>
      </c>
      <c r="K273" s="142">
        <v>3</v>
      </c>
      <c r="L273" s="142">
        <v>2</v>
      </c>
      <c r="M273" s="142">
        <v>3</v>
      </c>
      <c r="N273" s="142">
        <v>3</v>
      </c>
      <c r="O273" s="142">
        <v>3</v>
      </c>
      <c r="P273" s="142">
        <v>0</v>
      </c>
      <c r="Q273" s="290">
        <v>9.8000000000000007</v>
      </c>
      <c r="R273" s="290">
        <v>9.8000000000000007</v>
      </c>
      <c r="S273" s="292">
        <v>9.8000000000000007</v>
      </c>
      <c r="T273" s="290">
        <v>-1E-4</v>
      </c>
      <c r="U273" s="292">
        <v>14</v>
      </c>
      <c r="V273" s="290">
        <v>-1E-4</v>
      </c>
      <c r="W273" s="292">
        <v>10.58</v>
      </c>
      <c r="X273" s="290">
        <v>-1E-4</v>
      </c>
      <c r="Y273" s="292">
        <v>34.380000000000003</v>
      </c>
      <c r="Z273" s="291">
        <v>8</v>
      </c>
      <c r="AB273" s="142">
        <v>3</v>
      </c>
      <c r="AC273" s="142">
        <v>3</v>
      </c>
      <c r="AD273" s="142">
        <v>3</v>
      </c>
      <c r="AE273" s="142">
        <v>3</v>
      </c>
      <c r="AF273" s="142">
        <v>3</v>
      </c>
      <c r="AG273" s="142">
        <v>3</v>
      </c>
      <c r="AH273" s="142">
        <v>4</v>
      </c>
      <c r="AI273" s="142">
        <v>3</v>
      </c>
      <c r="AJ273" s="142">
        <v>3</v>
      </c>
      <c r="AK273" s="142">
        <v>3</v>
      </c>
      <c r="AL273" s="142">
        <v>0</v>
      </c>
      <c r="AM273" s="290">
        <v>9.9</v>
      </c>
      <c r="AN273" s="290">
        <v>9.9</v>
      </c>
      <c r="AO273" s="292">
        <v>9.9</v>
      </c>
      <c r="AP273" s="290">
        <v>4.4000000000000004</v>
      </c>
      <c r="AQ273" s="292">
        <v>13.3</v>
      </c>
      <c r="AR273" s="290">
        <v>-1E-4</v>
      </c>
      <c r="AS273" s="292">
        <v>10.33</v>
      </c>
      <c r="AT273" s="290">
        <v>-1E-4</v>
      </c>
      <c r="AU273" s="292">
        <v>37.93</v>
      </c>
      <c r="AW273" s="293">
        <v>72.31</v>
      </c>
      <c r="AX273" s="291">
        <v>6</v>
      </c>
      <c r="BK273" s="290"/>
      <c r="BL273" s="290"/>
      <c r="BM273" s="292"/>
      <c r="BN273" s="290"/>
      <c r="BO273" s="292"/>
      <c r="BP273" s="290"/>
      <c r="BQ273" s="292"/>
      <c r="BR273" s="290"/>
      <c r="BS273" s="292"/>
      <c r="BU273" s="292">
        <v>72.31</v>
      </c>
      <c r="BV273" s="291">
        <v>6</v>
      </c>
      <c r="BX273" s="291">
        <v>-1</v>
      </c>
      <c r="CH273" s="291">
        <v>-1</v>
      </c>
      <c r="CI273" s="117">
        <v>0</v>
      </c>
      <c r="CJ273" s="81">
        <v>-1</v>
      </c>
      <c r="CK273" s="81">
        <v>0</v>
      </c>
      <c r="CL273" s="81">
        <v>-1</v>
      </c>
      <c r="CM273" s="81">
        <v>0</v>
      </c>
      <c r="CN273" s="117">
        <v>0</v>
      </c>
      <c r="CR273" s="291"/>
      <c r="DB273" s="291"/>
      <c r="DH273" s="79" t="s">
        <v>366</v>
      </c>
      <c r="DJ273" s="79" t="s">
        <v>404</v>
      </c>
      <c r="DK273" s="79" t="s">
        <v>451</v>
      </c>
      <c r="DL273" s="83" t="s">
        <v>504</v>
      </c>
      <c r="DM273" s="84" t="s">
        <v>513</v>
      </c>
      <c r="DN273" s="84" t="s">
        <v>488</v>
      </c>
      <c r="DO273" s="83" t="s">
        <v>503</v>
      </c>
    </row>
    <row r="274" spans="1:119" x14ac:dyDescent="0.25">
      <c r="B274" s="291">
        <v>-1</v>
      </c>
      <c r="E274" s="185">
        <f t="shared" si="3"/>
        <v>0</v>
      </c>
      <c r="F274" s="142">
        <v>3</v>
      </c>
      <c r="G274" s="142">
        <v>3</v>
      </c>
      <c r="H274" s="142">
        <v>3</v>
      </c>
      <c r="I274" s="142">
        <v>3</v>
      </c>
      <c r="J274" s="142">
        <v>3</v>
      </c>
      <c r="K274" s="142">
        <v>3</v>
      </c>
      <c r="L274" s="142">
        <v>3</v>
      </c>
      <c r="M274" s="142">
        <v>2</v>
      </c>
      <c r="N274" s="142">
        <v>3</v>
      </c>
      <c r="O274" s="142">
        <v>4</v>
      </c>
      <c r="P274" s="142">
        <v>0</v>
      </c>
      <c r="Q274" s="290">
        <v>-1E-4</v>
      </c>
      <c r="R274" s="290">
        <v>-1E-4</v>
      </c>
      <c r="S274" s="292">
        <v>-1E-4</v>
      </c>
      <c r="T274" s="290">
        <v>-1E-4</v>
      </c>
      <c r="U274" s="292">
        <v>-1E-4</v>
      </c>
      <c r="V274" s="290">
        <v>-1E-4</v>
      </c>
      <c r="W274" s="292">
        <v>-1E-4</v>
      </c>
      <c r="X274" s="290">
        <v>-1E-4</v>
      </c>
      <c r="Y274" s="292">
        <v>-1E-4</v>
      </c>
      <c r="Z274" s="291">
        <v>-1E-4</v>
      </c>
      <c r="AB274" s="142">
        <v>3</v>
      </c>
      <c r="AC274" s="142">
        <v>3</v>
      </c>
      <c r="AD274" s="142">
        <v>3</v>
      </c>
      <c r="AE274" s="142">
        <v>4</v>
      </c>
      <c r="AF274" s="142">
        <v>4</v>
      </c>
      <c r="AG274" s="142">
        <v>4</v>
      </c>
      <c r="AH274" s="142">
        <v>4</v>
      </c>
      <c r="AI274" s="142">
        <v>3</v>
      </c>
      <c r="AJ274" s="142">
        <v>4</v>
      </c>
      <c r="AK274" s="142">
        <v>4</v>
      </c>
      <c r="AL274" s="142">
        <v>0</v>
      </c>
      <c r="AM274" s="290">
        <v>-1E-4</v>
      </c>
      <c r="AN274" s="290">
        <v>-1E-4</v>
      </c>
      <c r="AO274" s="292">
        <v>-1E-4</v>
      </c>
      <c r="AP274" s="290">
        <v>-1E-4</v>
      </c>
      <c r="AQ274" s="292">
        <v>-1E-4</v>
      </c>
      <c r="AR274" s="290">
        <v>-1E-4</v>
      </c>
      <c r="AS274" s="292">
        <v>-1E-4</v>
      </c>
      <c r="AT274" s="290">
        <v>-1E-4</v>
      </c>
      <c r="AU274" s="292">
        <v>-1E-4</v>
      </c>
      <c r="AW274" s="293">
        <v>-1</v>
      </c>
      <c r="AX274" s="291">
        <v>-1</v>
      </c>
      <c r="BK274" s="290"/>
      <c r="BL274" s="290"/>
      <c r="BM274" s="292"/>
      <c r="BN274" s="290"/>
      <c r="BO274" s="292"/>
      <c r="BP274" s="290"/>
      <c r="BQ274" s="292"/>
      <c r="BR274" s="290"/>
      <c r="BS274" s="292"/>
      <c r="BU274" s="292">
        <v>-1</v>
      </c>
      <c r="BV274" s="291">
        <v>-1</v>
      </c>
      <c r="BX274" s="291">
        <v>-1</v>
      </c>
      <c r="CH274" s="291">
        <v>-1</v>
      </c>
      <c r="CI274" s="117">
        <v>0</v>
      </c>
      <c r="CJ274" s="81">
        <v>-1</v>
      </c>
      <c r="CK274" s="81">
        <v>0</v>
      </c>
      <c r="CL274" s="81">
        <v>-1</v>
      </c>
      <c r="CM274" s="81">
        <v>0</v>
      </c>
      <c r="CN274" s="117">
        <v>0</v>
      </c>
      <c r="CR274" s="291"/>
      <c r="DB274" s="291"/>
    </row>
    <row r="275" spans="1:119" x14ac:dyDescent="0.25">
      <c r="B275" s="291">
        <v>-1</v>
      </c>
      <c r="E275" s="185">
        <f t="shared" si="3"/>
        <v>0</v>
      </c>
      <c r="F275" s="142">
        <v>3</v>
      </c>
      <c r="G275" s="142">
        <v>3</v>
      </c>
      <c r="H275" s="142">
        <v>3</v>
      </c>
      <c r="I275" s="142">
        <v>3</v>
      </c>
      <c r="J275" s="142">
        <v>3</v>
      </c>
      <c r="K275" s="142">
        <v>3</v>
      </c>
      <c r="L275" s="142">
        <v>3</v>
      </c>
      <c r="M275" s="142">
        <v>3</v>
      </c>
      <c r="N275" s="142">
        <v>3</v>
      </c>
      <c r="O275" s="142">
        <v>3</v>
      </c>
      <c r="P275" s="142">
        <v>0</v>
      </c>
      <c r="Q275" s="290">
        <v>-1E-4</v>
      </c>
      <c r="R275" s="290">
        <v>-1E-4</v>
      </c>
      <c r="S275" s="292">
        <v>-1E-4</v>
      </c>
      <c r="T275" s="290">
        <v>-1E-4</v>
      </c>
      <c r="U275" s="292">
        <v>-1E-4</v>
      </c>
      <c r="V275" s="290">
        <v>-1E-4</v>
      </c>
      <c r="W275" s="292">
        <v>-1E-4</v>
      </c>
      <c r="X275" s="290">
        <v>-1E-4</v>
      </c>
      <c r="Y275" s="292">
        <v>-1E-4</v>
      </c>
      <c r="Z275" s="291">
        <v>-1E-4</v>
      </c>
      <c r="AB275" s="142">
        <v>3</v>
      </c>
      <c r="AC275" s="142">
        <v>4</v>
      </c>
      <c r="AD275" s="142">
        <v>4</v>
      </c>
      <c r="AE275" s="142">
        <v>4</v>
      </c>
      <c r="AF275" s="142">
        <v>4</v>
      </c>
      <c r="AG275" s="142">
        <v>3</v>
      </c>
      <c r="AH275" s="142">
        <v>4</v>
      </c>
      <c r="AI275" s="142">
        <v>3</v>
      </c>
      <c r="AJ275" s="142">
        <v>3</v>
      </c>
      <c r="AK275" s="142">
        <v>3</v>
      </c>
      <c r="AL275" s="142">
        <v>0</v>
      </c>
      <c r="AM275" s="290">
        <v>-1E-4</v>
      </c>
      <c r="AN275" s="290">
        <v>-1E-4</v>
      </c>
      <c r="AO275" s="292">
        <v>-1E-4</v>
      </c>
      <c r="AP275" s="290">
        <v>-1E-4</v>
      </c>
      <c r="AQ275" s="292">
        <v>-1E-4</v>
      </c>
      <c r="AR275" s="290">
        <v>-1E-4</v>
      </c>
      <c r="AS275" s="292">
        <v>-1E-4</v>
      </c>
      <c r="AT275" s="290">
        <v>-1E-4</v>
      </c>
      <c r="AU275" s="292">
        <v>-1E-4</v>
      </c>
      <c r="AW275" s="293">
        <v>-1</v>
      </c>
      <c r="AX275" s="291">
        <v>-1</v>
      </c>
      <c r="BK275" s="290"/>
      <c r="BL275" s="290"/>
      <c r="BM275" s="292"/>
      <c r="BN275" s="290"/>
      <c r="BO275" s="292"/>
      <c r="BP275" s="290"/>
      <c r="BQ275" s="292"/>
      <c r="BR275" s="290"/>
      <c r="BS275" s="292"/>
      <c r="BU275" s="292">
        <v>-1</v>
      </c>
      <c r="BV275" s="291">
        <v>-1</v>
      </c>
      <c r="BX275" s="291">
        <v>-1</v>
      </c>
      <c r="CH275" s="291">
        <v>-1</v>
      </c>
      <c r="CI275" s="117">
        <v>0</v>
      </c>
      <c r="CJ275" s="81">
        <v>-1</v>
      </c>
      <c r="CK275" s="81">
        <v>0</v>
      </c>
      <c r="CL275" s="81">
        <v>-1</v>
      </c>
      <c r="CM275" s="81">
        <v>0</v>
      </c>
      <c r="CN275" s="117">
        <v>0</v>
      </c>
      <c r="CR275" s="291"/>
      <c r="DB275" s="291"/>
    </row>
    <row r="276" spans="1:119" x14ac:dyDescent="0.25">
      <c r="B276" s="291">
        <v>-1</v>
      </c>
      <c r="E276" s="185">
        <f t="shared" si="3"/>
        <v>0</v>
      </c>
      <c r="F276" s="142">
        <v>2</v>
      </c>
      <c r="G276" s="142">
        <v>3</v>
      </c>
      <c r="H276" s="142">
        <v>3</v>
      </c>
      <c r="I276" s="142">
        <v>3</v>
      </c>
      <c r="J276" s="142">
        <v>3</v>
      </c>
      <c r="K276" s="142">
        <v>3</v>
      </c>
      <c r="L276" s="142">
        <v>3</v>
      </c>
      <c r="M276" s="142">
        <v>4</v>
      </c>
      <c r="N276" s="142">
        <v>4</v>
      </c>
      <c r="O276" s="142">
        <v>3</v>
      </c>
      <c r="P276" s="142">
        <v>0</v>
      </c>
      <c r="Q276" s="290">
        <v>-1E-4</v>
      </c>
      <c r="R276" s="290">
        <v>-1E-4</v>
      </c>
      <c r="S276" s="292">
        <v>-1E-4</v>
      </c>
      <c r="T276" s="290">
        <v>-1E-4</v>
      </c>
      <c r="U276" s="292">
        <v>-1E-4</v>
      </c>
      <c r="V276" s="290">
        <v>-1E-4</v>
      </c>
      <c r="W276" s="292">
        <v>-1E-4</v>
      </c>
      <c r="X276" s="290">
        <v>-1E-4</v>
      </c>
      <c r="Y276" s="292">
        <v>-1E-4</v>
      </c>
      <c r="Z276" s="291">
        <v>-1E-4</v>
      </c>
      <c r="AB276" s="142">
        <v>3</v>
      </c>
      <c r="AC276" s="142">
        <v>3</v>
      </c>
      <c r="AD276" s="142">
        <v>3</v>
      </c>
      <c r="AE276" s="142">
        <v>3</v>
      </c>
      <c r="AF276" s="142">
        <v>4</v>
      </c>
      <c r="AG276" s="142">
        <v>3</v>
      </c>
      <c r="AH276" s="142">
        <v>4</v>
      </c>
      <c r="AI276" s="142">
        <v>3</v>
      </c>
      <c r="AJ276" s="142">
        <v>3</v>
      </c>
      <c r="AK276" s="142">
        <v>3</v>
      </c>
      <c r="AL276" s="142">
        <v>0</v>
      </c>
      <c r="AM276" s="290">
        <v>-1E-4</v>
      </c>
      <c r="AN276" s="290">
        <v>-1E-4</v>
      </c>
      <c r="AO276" s="292">
        <v>-1E-4</v>
      </c>
      <c r="AP276" s="290">
        <v>-1E-4</v>
      </c>
      <c r="AQ276" s="292">
        <v>-1E-4</v>
      </c>
      <c r="AR276" s="290">
        <v>-1E-4</v>
      </c>
      <c r="AS276" s="292">
        <v>-1E-4</v>
      </c>
      <c r="AT276" s="290">
        <v>-1E-4</v>
      </c>
      <c r="AU276" s="292">
        <v>-1E-4</v>
      </c>
      <c r="AW276" s="293">
        <v>-1</v>
      </c>
      <c r="AX276" s="291">
        <v>-1</v>
      </c>
      <c r="BK276" s="290"/>
      <c r="BL276" s="290"/>
      <c r="BM276" s="292"/>
      <c r="BN276" s="290"/>
      <c r="BO276" s="292"/>
      <c r="BP276" s="290"/>
      <c r="BQ276" s="292"/>
      <c r="BR276" s="290"/>
      <c r="BS276" s="292"/>
      <c r="BU276" s="292">
        <v>-1</v>
      </c>
      <c r="BV276" s="291">
        <v>-1</v>
      </c>
      <c r="BX276" s="291">
        <v>-1</v>
      </c>
      <c r="CH276" s="291">
        <v>-1</v>
      </c>
      <c r="CI276" s="117">
        <v>0</v>
      </c>
      <c r="CJ276" s="81">
        <v>-1</v>
      </c>
      <c r="CK276" s="81">
        <v>0</v>
      </c>
      <c r="CL276" s="81">
        <v>-1</v>
      </c>
      <c r="CM276" s="81">
        <v>0</v>
      </c>
      <c r="CN276" s="117">
        <v>0</v>
      </c>
      <c r="CR276" s="291"/>
      <c r="DB276" s="291"/>
    </row>
    <row r="277" spans="1:119" x14ac:dyDescent="0.25">
      <c r="B277" s="291">
        <v>0</v>
      </c>
      <c r="E277" s="185">
        <f t="shared" si="3"/>
        <v>0</v>
      </c>
      <c r="F277" s="142">
        <v>0</v>
      </c>
      <c r="G277" s="142">
        <v>0</v>
      </c>
      <c r="H277" s="142">
        <v>0</v>
      </c>
      <c r="I277" s="142">
        <v>0</v>
      </c>
      <c r="J277" s="142">
        <v>0</v>
      </c>
      <c r="K277" s="142">
        <v>0</v>
      </c>
      <c r="L277" s="142">
        <v>0</v>
      </c>
      <c r="M277" s="142">
        <v>0</v>
      </c>
      <c r="N277" s="142">
        <v>0</v>
      </c>
      <c r="O277" s="142">
        <v>0</v>
      </c>
      <c r="P277" s="142">
        <v>0</v>
      </c>
      <c r="Q277" s="290">
        <v>0</v>
      </c>
      <c r="R277" s="290">
        <v>0</v>
      </c>
      <c r="S277" s="292">
        <v>0</v>
      </c>
      <c r="T277" s="290">
        <v>0</v>
      </c>
      <c r="U277" s="292">
        <v>0</v>
      </c>
      <c r="V277" s="290">
        <v>0</v>
      </c>
      <c r="W277" s="292">
        <v>0</v>
      </c>
      <c r="X277" s="290">
        <v>0</v>
      </c>
      <c r="Y277" s="292">
        <v>0</v>
      </c>
      <c r="Z277" s="291">
        <v>0</v>
      </c>
      <c r="AB277" s="142">
        <v>0</v>
      </c>
      <c r="AC277" s="142">
        <v>0</v>
      </c>
      <c r="AD277" s="142">
        <v>0</v>
      </c>
      <c r="AE277" s="142">
        <v>0</v>
      </c>
      <c r="AF277" s="142">
        <v>0</v>
      </c>
      <c r="AG277" s="142">
        <v>0</v>
      </c>
      <c r="AH277" s="142">
        <v>0</v>
      </c>
      <c r="AI277" s="142">
        <v>0</v>
      </c>
      <c r="AJ277" s="142">
        <v>0</v>
      </c>
      <c r="AK277" s="142">
        <v>0</v>
      </c>
      <c r="AL277" s="142">
        <v>0</v>
      </c>
      <c r="AM277" s="290">
        <v>0</v>
      </c>
      <c r="AN277" s="290">
        <v>0</v>
      </c>
      <c r="AO277" s="292">
        <v>0</v>
      </c>
      <c r="AP277" s="290">
        <v>0</v>
      </c>
      <c r="AQ277" s="292">
        <v>0</v>
      </c>
      <c r="AR277" s="290">
        <v>0</v>
      </c>
      <c r="AS277" s="292">
        <v>0</v>
      </c>
      <c r="AT277" s="290">
        <v>0</v>
      </c>
      <c r="AU277" s="292">
        <v>0</v>
      </c>
      <c r="AW277" s="293">
        <v>0</v>
      </c>
      <c r="AX277" s="291">
        <v>0</v>
      </c>
      <c r="BK277" s="290"/>
      <c r="BL277" s="290"/>
      <c r="BM277" s="292"/>
      <c r="BN277" s="290"/>
      <c r="BO277" s="292"/>
      <c r="BP277" s="290"/>
      <c r="BQ277" s="292"/>
      <c r="BR277" s="290"/>
      <c r="BS277" s="292"/>
      <c r="BU277" s="292">
        <v>0</v>
      </c>
      <c r="BV277" s="291">
        <v>0</v>
      </c>
      <c r="BX277" s="291">
        <v>0</v>
      </c>
      <c r="CH277" s="291">
        <v>0</v>
      </c>
      <c r="CI277" s="117">
        <v>0</v>
      </c>
      <c r="CJ277" s="81">
        <v>0</v>
      </c>
      <c r="CK277" s="81">
        <v>0</v>
      </c>
      <c r="CL277" s="81">
        <v>0</v>
      </c>
      <c r="CM277" s="81">
        <v>0</v>
      </c>
      <c r="CN277" s="117">
        <v>0</v>
      </c>
      <c r="CR277" s="291"/>
      <c r="DB277" s="291"/>
    </row>
    <row r="278" spans="1:119" x14ac:dyDescent="0.25">
      <c r="A278" s="113" t="s">
        <v>177</v>
      </c>
      <c r="B278" s="291">
        <v>7</v>
      </c>
      <c r="C278" s="114" t="s">
        <v>262</v>
      </c>
      <c r="D278" s="114" t="s">
        <v>203</v>
      </c>
      <c r="E278" s="185">
        <f t="shared" si="3"/>
        <v>2</v>
      </c>
      <c r="F278" s="142">
        <v>2</v>
      </c>
      <c r="G278" s="142">
        <v>2</v>
      </c>
      <c r="H278" s="142">
        <v>2</v>
      </c>
      <c r="I278" s="142">
        <v>2</v>
      </c>
      <c r="J278" s="142">
        <v>2</v>
      </c>
      <c r="K278" s="142">
        <v>3</v>
      </c>
      <c r="L278" s="142">
        <v>3</v>
      </c>
      <c r="M278" s="142">
        <v>3</v>
      </c>
      <c r="N278" s="142">
        <v>3</v>
      </c>
      <c r="O278" s="142">
        <v>3</v>
      </c>
      <c r="P278" s="142">
        <v>0</v>
      </c>
      <c r="Q278" s="290">
        <v>9.8000000000000007</v>
      </c>
      <c r="R278" s="290">
        <v>9.8000000000000007</v>
      </c>
      <c r="S278" s="292">
        <v>9.8000000000000007</v>
      </c>
      <c r="T278" s="290">
        <v>-1E-4</v>
      </c>
      <c r="U278" s="292">
        <v>14.9</v>
      </c>
      <c r="V278" s="290">
        <v>-1E-4</v>
      </c>
      <c r="W278" s="292">
        <v>10.19</v>
      </c>
      <c r="X278" s="290">
        <v>-1E-4</v>
      </c>
      <c r="Y278" s="292">
        <v>34.89</v>
      </c>
      <c r="Z278" s="291">
        <v>7</v>
      </c>
      <c r="AB278" s="142">
        <v>3</v>
      </c>
      <c r="AC278" s="142">
        <v>2</v>
      </c>
      <c r="AD278" s="142">
        <v>3</v>
      </c>
      <c r="AE278" s="142">
        <v>3</v>
      </c>
      <c r="AF278" s="142">
        <v>3</v>
      </c>
      <c r="AG278" s="142">
        <v>2</v>
      </c>
      <c r="AH278" s="142">
        <v>3</v>
      </c>
      <c r="AI278" s="142">
        <v>3</v>
      </c>
      <c r="AJ278" s="142">
        <v>3</v>
      </c>
      <c r="AK278" s="142">
        <v>3</v>
      </c>
      <c r="AL278" s="142">
        <v>2</v>
      </c>
      <c r="AM278" s="290">
        <v>9.8000000000000007</v>
      </c>
      <c r="AN278" s="290">
        <v>9.8000000000000007</v>
      </c>
      <c r="AO278" s="292">
        <v>9.8000000000000007</v>
      </c>
      <c r="AP278" s="290">
        <v>3.2</v>
      </c>
      <c r="AQ278" s="292">
        <v>13.7</v>
      </c>
      <c r="AR278" s="290">
        <v>-1E-4</v>
      </c>
      <c r="AS278" s="292">
        <v>10</v>
      </c>
      <c r="AT278" s="290">
        <v>-1E-4</v>
      </c>
      <c r="AU278" s="292">
        <v>36.700000000000003</v>
      </c>
      <c r="AW278" s="293">
        <v>71.59</v>
      </c>
      <c r="AX278" s="291">
        <v>7</v>
      </c>
      <c r="BK278" s="290"/>
      <c r="BL278" s="290"/>
      <c r="BM278" s="292"/>
      <c r="BN278" s="290"/>
      <c r="BO278" s="292"/>
      <c r="BP278" s="290"/>
      <c r="BQ278" s="292"/>
      <c r="BR278" s="290"/>
      <c r="BS278" s="292"/>
      <c r="BU278" s="292">
        <v>71.59</v>
      </c>
      <c r="BV278" s="291">
        <v>7</v>
      </c>
      <c r="BX278" s="291">
        <v>-1</v>
      </c>
      <c r="CH278" s="291">
        <v>-1</v>
      </c>
      <c r="CI278" s="117">
        <v>0</v>
      </c>
      <c r="CJ278" s="81">
        <v>-1</v>
      </c>
      <c r="CK278" s="81">
        <v>0</v>
      </c>
      <c r="CL278" s="81">
        <v>-1</v>
      </c>
      <c r="CM278" s="81">
        <v>0</v>
      </c>
      <c r="CN278" s="117">
        <v>0</v>
      </c>
      <c r="CR278" s="291"/>
      <c r="DB278" s="291"/>
      <c r="DH278" s="79" t="s">
        <v>203</v>
      </c>
      <c r="DJ278" s="79" t="s">
        <v>404</v>
      </c>
      <c r="DK278" s="79" t="s">
        <v>451</v>
      </c>
      <c r="DL278" s="83" t="s">
        <v>504</v>
      </c>
      <c r="DM278" s="84" t="s">
        <v>513</v>
      </c>
      <c r="DN278" s="84" t="s">
        <v>515</v>
      </c>
      <c r="DO278" s="83" t="s">
        <v>503</v>
      </c>
    </row>
    <row r="279" spans="1:119" x14ac:dyDescent="0.25">
      <c r="B279" s="291">
        <v>-1</v>
      </c>
      <c r="E279" s="185">
        <f t="shared" si="3"/>
        <v>0</v>
      </c>
      <c r="F279" s="142">
        <v>3</v>
      </c>
      <c r="G279" s="142">
        <v>3</v>
      </c>
      <c r="H279" s="142">
        <v>3</v>
      </c>
      <c r="I279" s="142">
        <v>2</v>
      </c>
      <c r="J279" s="142">
        <v>2</v>
      </c>
      <c r="K279" s="142">
        <v>2</v>
      </c>
      <c r="L279" s="142">
        <v>2</v>
      </c>
      <c r="M279" s="142">
        <v>3</v>
      </c>
      <c r="N279" s="142">
        <v>3</v>
      </c>
      <c r="O279" s="142">
        <v>4</v>
      </c>
      <c r="P279" s="142">
        <v>0</v>
      </c>
      <c r="Q279" s="290">
        <v>-1E-4</v>
      </c>
      <c r="R279" s="290">
        <v>-1E-4</v>
      </c>
      <c r="S279" s="292">
        <v>-1E-4</v>
      </c>
      <c r="T279" s="290">
        <v>-1E-4</v>
      </c>
      <c r="U279" s="292">
        <v>-1E-4</v>
      </c>
      <c r="V279" s="290">
        <v>-1E-4</v>
      </c>
      <c r="W279" s="292">
        <v>-1E-4</v>
      </c>
      <c r="X279" s="290">
        <v>-1E-4</v>
      </c>
      <c r="Y279" s="292">
        <v>-1E-4</v>
      </c>
      <c r="Z279" s="291">
        <v>-1E-4</v>
      </c>
      <c r="AB279" s="142">
        <v>3</v>
      </c>
      <c r="AC279" s="142">
        <v>4</v>
      </c>
      <c r="AD279" s="142">
        <v>4</v>
      </c>
      <c r="AE279" s="142">
        <v>3</v>
      </c>
      <c r="AF279" s="142">
        <v>3</v>
      </c>
      <c r="AG279" s="142">
        <v>3</v>
      </c>
      <c r="AH279" s="142">
        <v>3</v>
      </c>
      <c r="AI279" s="142">
        <v>3</v>
      </c>
      <c r="AJ279" s="142">
        <v>4</v>
      </c>
      <c r="AK279" s="142">
        <v>4</v>
      </c>
      <c r="AL279" s="142">
        <v>0</v>
      </c>
      <c r="AM279" s="290">
        <v>-1E-4</v>
      </c>
      <c r="AN279" s="290">
        <v>-1E-4</v>
      </c>
      <c r="AO279" s="292">
        <v>-1E-4</v>
      </c>
      <c r="AP279" s="290">
        <v>-1E-4</v>
      </c>
      <c r="AQ279" s="292">
        <v>-1E-4</v>
      </c>
      <c r="AR279" s="290">
        <v>-1E-4</v>
      </c>
      <c r="AS279" s="292">
        <v>-1E-4</v>
      </c>
      <c r="AT279" s="290">
        <v>-1E-4</v>
      </c>
      <c r="AU279" s="292">
        <v>-1E-4</v>
      </c>
      <c r="AW279" s="293">
        <v>-1</v>
      </c>
      <c r="AX279" s="291">
        <v>-1</v>
      </c>
      <c r="BK279" s="290"/>
      <c r="BL279" s="290"/>
      <c r="BM279" s="292"/>
      <c r="BN279" s="290"/>
      <c r="BO279" s="292"/>
      <c r="BP279" s="290"/>
      <c r="BQ279" s="292"/>
      <c r="BR279" s="290"/>
      <c r="BS279" s="292"/>
      <c r="BU279" s="292">
        <v>-1</v>
      </c>
      <c r="BV279" s="291">
        <v>-1</v>
      </c>
      <c r="BX279" s="291">
        <v>-1</v>
      </c>
      <c r="CH279" s="291">
        <v>-1</v>
      </c>
      <c r="CI279" s="117">
        <v>0</v>
      </c>
      <c r="CJ279" s="81">
        <v>-1</v>
      </c>
      <c r="CK279" s="81">
        <v>0</v>
      </c>
      <c r="CL279" s="81">
        <v>-1</v>
      </c>
      <c r="CM279" s="81">
        <v>0</v>
      </c>
      <c r="CN279" s="117">
        <v>0</v>
      </c>
      <c r="CR279" s="291"/>
      <c r="DB279" s="291"/>
    </row>
    <row r="280" spans="1:119" x14ac:dyDescent="0.25">
      <c r="B280" s="291">
        <v>-1</v>
      </c>
      <c r="E280" s="185">
        <f t="shared" si="3"/>
        <v>0</v>
      </c>
      <c r="F280" s="142">
        <v>3</v>
      </c>
      <c r="G280" s="142">
        <v>2</v>
      </c>
      <c r="H280" s="142">
        <v>2</v>
      </c>
      <c r="I280" s="142">
        <v>2</v>
      </c>
      <c r="J280" s="142">
        <v>2</v>
      </c>
      <c r="K280" s="142">
        <v>2</v>
      </c>
      <c r="L280" s="142">
        <v>3</v>
      </c>
      <c r="M280" s="142">
        <v>3</v>
      </c>
      <c r="N280" s="142">
        <v>3</v>
      </c>
      <c r="O280" s="142">
        <v>3</v>
      </c>
      <c r="P280" s="142">
        <v>0</v>
      </c>
      <c r="Q280" s="290">
        <v>-1E-4</v>
      </c>
      <c r="R280" s="290">
        <v>-1E-4</v>
      </c>
      <c r="S280" s="292">
        <v>-1E-4</v>
      </c>
      <c r="T280" s="290">
        <v>-1E-4</v>
      </c>
      <c r="U280" s="292">
        <v>-1E-4</v>
      </c>
      <c r="V280" s="290">
        <v>-1E-4</v>
      </c>
      <c r="W280" s="292">
        <v>-1E-4</v>
      </c>
      <c r="X280" s="290">
        <v>-1E-4</v>
      </c>
      <c r="Y280" s="292">
        <v>-1E-4</v>
      </c>
      <c r="Z280" s="291">
        <v>-1E-4</v>
      </c>
      <c r="AB280" s="142">
        <v>3</v>
      </c>
      <c r="AC280" s="142">
        <v>3</v>
      </c>
      <c r="AD280" s="142">
        <v>3</v>
      </c>
      <c r="AE280" s="142">
        <v>3</v>
      </c>
      <c r="AF280" s="142">
        <v>3</v>
      </c>
      <c r="AG280" s="142">
        <v>3</v>
      </c>
      <c r="AH280" s="142">
        <v>3</v>
      </c>
      <c r="AI280" s="142">
        <v>3</v>
      </c>
      <c r="AJ280" s="142">
        <v>3</v>
      </c>
      <c r="AK280" s="142">
        <v>4</v>
      </c>
      <c r="AL280" s="142">
        <v>0</v>
      </c>
      <c r="AM280" s="290">
        <v>-1E-4</v>
      </c>
      <c r="AN280" s="290">
        <v>-1E-4</v>
      </c>
      <c r="AO280" s="292">
        <v>-1E-4</v>
      </c>
      <c r="AP280" s="290">
        <v>-1E-4</v>
      </c>
      <c r="AQ280" s="292">
        <v>-1E-4</v>
      </c>
      <c r="AR280" s="290">
        <v>-1E-4</v>
      </c>
      <c r="AS280" s="292">
        <v>-1E-4</v>
      </c>
      <c r="AT280" s="290">
        <v>-1E-4</v>
      </c>
      <c r="AU280" s="292">
        <v>-1E-4</v>
      </c>
      <c r="AW280" s="293">
        <v>-1</v>
      </c>
      <c r="AX280" s="291">
        <v>-1</v>
      </c>
      <c r="BK280" s="290"/>
      <c r="BL280" s="290"/>
      <c r="BM280" s="292"/>
      <c r="BN280" s="290"/>
      <c r="BO280" s="292"/>
      <c r="BP280" s="290"/>
      <c r="BQ280" s="292"/>
      <c r="BR280" s="290"/>
      <c r="BS280" s="292"/>
      <c r="BU280" s="292">
        <v>-1</v>
      </c>
      <c r="BV280" s="291">
        <v>-1</v>
      </c>
      <c r="BX280" s="291">
        <v>-1</v>
      </c>
      <c r="CH280" s="291">
        <v>-1</v>
      </c>
      <c r="CI280" s="117">
        <v>0</v>
      </c>
      <c r="CJ280" s="81">
        <v>-1</v>
      </c>
      <c r="CK280" s="81">
        <v>0</v>
      </c>
      <c r="CL280" s="81">
        <v>-1</v>
      </c>
      <c r="CM280" s="81">
        <v>0</v>
      </c>
      <c r="CN280" s="117">
        <v>0</v>
      </c>
      <c r="CR280" s="291"/>
      <c r="DB280" s="291"/>
    </row>
    <row r="281" spans="1:119" x14ac:dyDescent="0.25">
      <c r="B281" s="291">
        <v>-1</v>
      </c>
      <c r="E281" s="185">
        <f t="shared" si="3"/>
        <v>0</v>
      </c>
      <c r="F281" s="142">
        <v>3</v>
      </c>
      <c r="G281" s="142">
        <v>2</v>
      </c>
      <c r="H281" s="142">
        <v>2</v>
      </c>
      <c r="I281" s="142">
        <v>2</v>
      </c>
      <c r="J281" s="142">
        <v>3</v>
      </c>
      <c r="K281" s="142">
        <v>3</v>
      </c>
      <c r="L281" s="142">
        <v>3</v>
      </c>
      <c r="M281" s="142">
        <v>3</v>
      </c>
      <c r="N281" s="142">
        <v>2</v>
      </c>
      <c r="O281" s="142">
        <v>3</v>
      </c>
      <c r="P281" s="142">
        <v>0</v>
      </c>
      <c r="Q281" s="290">
        <v>-1E-4</v>
      </c>
      <c r="R281" s="290">
        <v>-1E-4</v>
      </c>
      <c r="S281" s="292">
        <v>-1E-4</v>
      </c>
      <c r="T281" s="290">
        <v>-1E-4</v>
      </c>
      <c r="U281" s="292">
        <v>-1E-4</v>
      </c>
      <c r="V281" s="290">
        <v>-1E-4</v>
      </c>
      <c r="W281" s="292">
        <v>-1E-4</v>
      </c>
      <c r="X281" s="290">
        <v>-1E-4</v>
      </c>
      <c r="Y281" s="292">
        <v>-1E-4</v>
      </c>
      <c r="Z281" s="291">
        <v>-1E-4</v>
      </c>
      <c r="AB281" s="142">
        <v>3</v>
      </c>
      <c r="AC281" s="142">
        <v>2</v>
      </c>
      <c r="AD281" s="142">
        <v>3</v>
      </c>
      <c r="AE281" s="142">
        <v>2</v>
      </c>
      <c r="AF281" s="142">
        <v>3</v>
      </c>
      <c r="AG281" s="142">
        <v>3</v>
      </c>
      <c r="AH281" s="142">
        <v>3</v>
      </c>
      <c r="AI281" s="142">
        <v>3</v>
      </c>
      <c r="AJ281" s="142">
        <v>4</v>
      </c>
      <c r="AK281" s="142">
        <v>4</v>
      </c>
      <c r="AL281" s="142">
        <v>2</v>
      </c>
      <c r="AM281" s="290">
        <v>-1E-4</v>
      </c>
      <c r="AN281" s="290">
        <v>-1E-4</v>
      </c>
      <c r="AO281" s="292">
        <v>-1E-4</v>
      </c>
      <c r="AP281" s="290">
        <v>-1E-4</v>
      </c>
      <c r="AQ281" s="292">
        <v>-1E-4</v>
      </c>
      <c r="AR281" s="290">
        <v>-1E-4</v>
      </c>
      <c r="AS281" s="292">
        <v>-1E-4</v>
      </c>
      <c r="AT281" s="290">
        <v>-1E-4</v>
      </c>
      <c r="AU281" s="292">
        <v>-1E-4</v>
      </c>
      <c r="AW281" s="293">
        <v>-1</v>
      </c>
      <c r="AX281" s="291">
        <v>-1</v>
      </c>
      <c r="BK281" s="290"/>
      <c r="BL281" s="290"/>
      <c r="BM281" s="292"/>
      <c r="BN281" s="290"/>
      <c r="BO281" s="292"/>
      <c r="BP281" s="290"/>
      <c r="BQ281" s="292"/>
      <c r="BR281" s="290"/>
      <c r="BS281" s="292"/>
      <c r="BU281" s="292">
        <v>-1</v>
      </c>
      <c r="BV281" s="291">
        <v>-1</v>
      </c>
      <c r="BX281" s="291">
        <v>-1</v>
      </c>
      <c r="CH281" s="291">
        <v>-1</v>
      </c>
      <c r="CI281" s="117">
        <v>0</v>
      </c>
      <c r="CJ281" s="81">
        <v>-1</v>
      </c>
      <c r="CK281" s="81">
        <v>0</v>
      </c>
      <c r="CL281" s="81">
        <v>-1</v>
      </c>
      <c r="CM281" s="81">
        <v>0</v>
      </c>
      <c r="CN281" s="117">
        <v>0</v>
      </c>
      <c r="CR281" s="291"/>
      <c r="DB281" s="291"/>
    </row>
    <row r="282" spans="1:119" x14ac:dyDescent="0.25">
      <c r="B282" s="291">
        <v>0</v>
      </c>
      <c r="E282" s="185">
        <f t="shared" si="3"/>
        <v>0</v>
      </c>
      <c r="F282" s="142">
        <v>0</v>
      </c>
      <c r="G282" s="142">
        <v>0</v>
      </c>
      <c r="H282" s="142">
        <v>0</v>
      </c>
      <c r="I282" s="142">
        <v>0</v>
      </c>
      <c r="J282" s="142">
        <v>0</v>
      </c>
      <c r="K282" s="142">
        <v>0</v>
      </c>
      <c r="L282" s="142">
        <v>0</v>
      </c>
      <c r="M282" s="142">
        <v>0</v>
      </c>
      <c r="N282" s="142">
        <v>0</v>
      </c>
      <c r="O282" s="142">
        <v>0</v>
      </c>
      <c r="P282" s="142">
        <v>0</v>
      </c>
      <c r="Q282" s="290">
        <v>0</v>
      </c>
      <c r="R282" s="290">
        <v>0</v>
      </c>
      <c r="S282" s="292">
        <v>0</v>
      </c>
      <c r="T282" s="290">
        <v>0</v>
      </c>
      <c r="U282" s="292">
        <v>0</v>
      </c>
      <c r="V282" s="290">
        <v>0</v>
      </c>
      <c r="W282" s="292">
        <v>0</v>
      </c>
      <c r="X282" s="290">
        <v>0</v>
      </c>
      <c r="Y282" s="292">
        <v>0</v>
      </c>
      <c r="Z282" s="291">
        <v>0</v>
      </c>
      <c r="AB282" s="142">
        <v>0</v>
      </c>
      <c r="AC282" s="142">
        <v>0</v>
      </c>
      <c r="AD282" s="142">
        <v>0</v>
      </c>
      <c r="AE282" s="142">
        <v>0</v>
      </c>
      <c r="AF282" s="142">
        <v>0</v>
      </c>
      <c r="AG282" s="142">
        <v>0</v>
      </c>
      <c r="AH282" s="142">
        <v>0</v>
      </c>
      <c r="AI282" s="142">
        <v>0</v>
      </c>
      <c r="AJ282" s="142">
        <v>0</v>
      </c>
      <c r="AK282" s="142">
        <v>0</v>
      </c>
      <c r="AL282" s="142">
        <v>0</v>
      </c>
      <c r="AM282" s="290">
        <v>0</v>
      </c>
      <c r="AN282" s="290">
        <v>0</v>
      </c>
      <c r="AO282" s="292">
        <v>0</v>
      </c>
      <c r="AP282" s="290">
        <v>0</v>
      </c>
      <c r="AQ282" s="292">
        <v>0</v>
      </c>
      <c r="AR282" s="290">
        <v>0</v>
      </c>
      <c r="AS282" s="292">
        <v>0</v>
      </c>
      <c r="AT282" s="290">
        <v>0</v>
      </c>
      <c r="AU282" s="292">
        <v>0</v>
      </c>
      <c r="AW282" s="293">
        <v>0</v>
      </c>
      <c r="AX282" s="291">
        <v>0</v>
      </c>
      <c r="BK282" s="290"/>
      <c r="BL282" s="290"/>
      <c r="BM282" s="292"/>
      <c r="BN282" s="290"/>
      <c r="BO282" s="292"/>
      <c r="BP282" s="290"/>
      <c r="BQ282" s="292"/>
      <c r="BR282" s="290"/>
      <c r="BS282" s="292"/>
      <c r="BU282" s="292">
        <v>0</v>
      </c>
      <c r="BV282" s="291">
        <v>0</v>
      </c>
      <c r="BX282" s="291">
        <v>0</v>
      </c>
      <c r="CH282" s="291">
        <v>0</v>
      </c>
      <c r="CI282" s="117">
        <v>0</v>
      </c>
      <c r="CJ282" s="81">
        <v>0</v>
      </c>
      <c r="CK282" s="81">
        <v>0</v>
      </c>
      <c r="CL282" s="81">
        <v>0</v>
      </c>
      <c r="CM282" s="81">
        <v>0</v>
      </c>
      <c r="CN282" s="117">
        <v>0</v>
      </c>
      <c r="CR282" s="291"/>
      <c r="DB282" s="291"/>
    </row>
    <row r="283" spans="1:119" x14ac:dyDescent="0.25">
      <c r="A283" s="113" t="s">
        <v>177</v>
      </c>
      <c r="B283" s="291">
        <v>8</v>
      </c>
      <c r="C283" s="114" t="s">
        <v>263</v>
      </c>
      <c r="D283" s="114" t="s">
        <v>210</v>
      </c>
      <c r="E283" s="185">
        <f t="shared" si="3"/>
        <v>1</v>
      </c>
      <c r="F283" s="142">
        <v>3</v>
      </c>
      <c r="G283" s="142">
        <v>2</v>
      </c>
      <c r="H283" s="142">
        <v>2</v>
      </c>
      <c r="I283" s="142">
        <v>2</v>
      </c>
      <c r="J283" s="142">
        <v>2</v>
      </c>
      <c r="K283" s="142">
        <v>3</v>
      </c>
      <c r="L283" s="142">
        <v>3</v>
      </c>
      <c r="M283" s="142">
        <v>3</v>
      </c>
      <c r="N283" s="142">
        <v>2</v>
      </c>
      <c r="O283" s="142">
        <v>2</v>
      </c>
      <c r="P283" s="142">
        <v>0</v>
      </c>
      <c r="Q283" s="290">
        <v>9.6999999999999993</v>
      </c>
      <c r="R283" s="290">
        <v>9.6999999999999993</v>
      </c>
      <c r="S283" s="292">
        <v>9.6999999999999993</v>
      </c>
      <c r="T283" s="290">
        <v>-1E-4</v>
      </c>
      <c r="U283" s="292">
        <v>14.6</v>
      </c>
      <c r="V283" s="290">
        <v>-1E-4</v>
      </c>
      <c r="W283" s="292">
        <v>9.82</v>
      </c>
      <c r="X283" s="290">
        <v>-1E-4</v>
      </c>
      <c r="Y283" s="292">
        <v>34.119999999999997</v>
      </c>
      <c r="Z283" s="291">
        <v>9</v>
      </c>
      <c r="AB283" s="142">
        <v>3</v>
      </c>
      <c r="AC283" s="142">
        <v>2</v>
      </c>
      <c r="AD283" s="142">
        <v>3</v>
      </c>
      <c r="AE283" s="142">
        <v>3</v>
      </c>
      <c r="AF283" s="142">
        <v>3</v>
      </c>
      <c r="AG283" s="142">
        <v>3</v>
      </c>
      <c r="AH283" s="142">
        <v>2</v>
      </c>
      <c r="AI283" s="142">
        <v>2</v>
      </c>
      <c r="AJ283" s="142">
        <v>2</v>
      </c>
      <c r="AK283" s="142">
        <v>2</v>
      </c>
      <c r="AL283" s="142">
        <v>0</v>
      </c>
      <c r="AM283" s="290">
        <v>9.4</v>
      </c>
      <c r="AN283" s="290">
        <v>9.4</v>
      </c>
      <c r="AO283" s="292">
        <v>9.4</v>
      </c>
      <c r="AP283" s="290">
        <v>3.3</v>
      </c>
      <c r="AQ283" s="292">
        <v>14.2</v>
      </c>
      <c r="AR283" s="290">
        <v>-1E-4</v>
      </c>
      <c r="AS283" s="292">
        <v>10.1</v>
      </c>
      <c r="AT283" s="290">
        <v>-1E-4</v>
      </c>
      <c r="AU283" s="292">
        <v>37</v>
      </c>
      <c r="AW283" s="293">
        <v>71.12</v>
      </c>
      <c r="AX283" s="291">
        <v>8</v>
      </c>
      <c r="BK283" s="290"/>
      <c r="BL283" s="290"/>
      <c r="BM283" s="292"/>
      <c r="BN283" s="290"/>
      <c r="BO283" s="292"/>
      <c r="BP283" s="290"/>
      <c r="BQ283" s="292"/>
      <c r="BR283" s="290"/>
      <c r="BS283" s="292"/>
      <c r="BU283" s="292">
        <v>71.12</v>
      </c>
      <c r="BV283" s="291">
        <v>8</v>
      </c>
      <c r="BX283" s="291">
        <v>-1</v>
      </c>
      <c r="CH283" s="291">
        <v>-1</v>
      </c>
      <c r="CI283" s="117">
        <v>0</v>
      </c>
      <c r="CJ283" s="81">
        <v>-1</v>
      </c>
      <c r="CK283" s="81">
        <v>0</v>
      </c>
      <c r="CL283" s="81">
        <v>-1</v>
      </c>
      <c r="CM283" s="81">
        <v>0</v>
      </c>
      <c r="CN283" s="117">
        <v>0</v>
      </c>
      <c r="CR283" s="291"/>
      <c r="DB283" s="291"/>
      <c r="DH283" s="79" t="s">
        <v>210</v>
      </c>
      <c r="DJ283" s="79" t="s">
        <v>404</v>
      </c>
      <c r="DK283" s="79" t="s">
        <v>451</v>
      </c>
      <c r="DL283" s="83" t="s">
        <v>504</v>
      </c>
      <c r="DM283" s="84" t="s">
        <v>513</v>
      </c>
      <c r="DN283" s="84" t="s">
        <v>516</v>
      </c>
      <c r="DO283" s="83" t="s">
        <v>503</v>
      </c>
    </row>
    <row r="284" spans="1:119" x14ac:dyDescent="0.25">
      <c r="B284" s="291">
        <v>-1</v>
      </c>
      <c r="E284" s="185">
        <f t="shared" ref="E284:E348" si="4">IF(AND($B284&lt;9,$B284&gt;0),9-$B284,0)</f>
        <v>0</v>
      </c>
      <c r="F284" s="142">
        <v>4</v>
      </c>
      <c r="G284" s="142">
        <v>3</v>
      </c>
      <c r="H284" s="142">
        <v>3</v>
      </c>
      <c r="I284" s="142">
        <v>3</v>
      </c>
      <c r="J284" s="142">
        <v>3</v>
      </c>
      <c r="K284" s="142">
        <v>4</v>
      </c>
      <c r="L284" s="142">
        <v>3</v>
      </c>
      <c r="M284" s="142">
        <v>4</v>
      </c>
      <c r="N284" s="142">
        <v>3</v>
      </c>
      <c r="O284" s="142">
        <v>3</v>
      </c>
      <c r="P284" s="142">
        <v>0</v>
      </c>
      <c r="Q284" s="290">
        <v>-1E-4</v>
      </c>
      <c r="R284" s="290">
        <v>-1E-4</v>
      </c>
      <c r="S284" s="292">
        <v>-1E-4</v>
      </c>
      <c r="T284" s="290">
        <v>-1E-4</v>
      </c>
      <c r="U284" s="292">
        <v>-1E-4</v>
      </c>
      <c r="V284" s="290">
        <v>-1E-4</v>
      </c>
      <c r="W284" s="292">
        <v>-1E-4</v>
      </c>
      <c r="X284" s="290">
        <v>-1E-4</v>
      </c>
      <c r="Y284" s="292">
        <v>-1E-4</v>
      </c>
      <c r="Z284" s="291">
        <v>-1E-4</v>
      </c>
      <c r="AB284" s="142">
        <v>3</v>
      </c>
      <c r="AC284" s="142">
        <v>3</v>
      </c>
      <c r="AD284" s="142">
        <v>3</v>
      </c>
      <c r="AE284" s="142">
        <v>4</v>
      </c>
      <c r="AF284" s="142">
        <v>4</v>
      </c>
      <c r="AG284" s="142">
        <v>4</v>
      </c>
      <c r="AH284" s="142">
        <v>4</v>
      </c>
      <c r="AI284" s="142">
        <v>3</v>
      </c>
      <c r="AJ284" s="142">
        <v>3</v>
      </c>
      <c r="AK284" s="142">
        <v>4</v>
      </c>
      <c r="AL284" s="142">
        <v>0</v>
      </c>
      <c r="AM284" s="290">
        <v>-1E-4</v>
      </c>
      <c r="AN284" s="290">
        <v>-1E-4</v>
      </c>
      <c r="AO284" s="292">
        <v>-1E-4</v>
      </c>
      <c r="AP284" s="290">
        <v>-1E-4</v>
      </c>
      <c r="AQ284" s="292">
        <v>-1E-4</v>
      </c>
      <c r="AR284" s="290">
        <v>-1E-4</v>
      </c>
      <c r="AS284" s="292">
        <v>-1E-4</v>
      </c>
      <c r="AT284" s="290">
        <v>-1E-4</v>
      </c>
      <c r="AU284" s="292">
        <v>-1E-4</v>
      </c>
      <c r="AW284" s="293">
        <v>-1</v>
      </c>
      <c r="AX284" s="291">
        <v>-1</v>
      </c>
      <c r="BK284" s="290"/>
      <c r="BL284" s="290"/>
      <c r="BM284" s="292"/>
      <c r="BN284" s="290"/>
      <c r="BO284" s="292"/>
      <c r="BP284" s="290"/>
      <c r="BQ284" s="292"/>
      <c r="BR284" s="290"/>
      <c r="BS284" s="292"/>
      <c r="BU284" s="292">
        <v>-1</v>
      </c>
      <c r="BV284" s="291">
        <v>-1</v>
      </c>
      <c r="BX284" s="291">
        <v>-1</v>
      </c>
      <c r="CH284" s="291">
        <v>-1</v>
      </c>
      <c r="CI284" s="117">
        <v>0</v>
      </c>
      <c r="CJ284" s="81">
        <v>-1</v>
      </c>
      <c r="CK284" s="81">
        <v>0</v>
      </c>
      <c r="CL284" s="81">
        <v>-1</v>
      </c>
      <c r="CM284" s="81">
        <v>0</v>
      </c>
      <c r="CN284" s="117">
        <v>0</v>
      </c>
      <c r="CR284" s="291"/>
      <c r="DB284" s="291"/>
    </row>
    <row r="285" spans="1:119" x14ac:dyDescent="0.25">
      <c r="B285" s="291">
        <v>-1</v>
      </c>
      <c r="E285" s="185">
        <f t="shared" si="4"/>
        <v>0</v>
      </c>
      <c r="F285" s="142">
        <v>3</v>
      </c>
      <c r="G285" s="142">
        <v>2</v>
      </c>
      <c r="H285" s="142">
        <v>2</v>
      </c>
      <c r="I285" s="142">
        <v>2</v>
      </c>
      <c r="J285" s="142">
        <v>2</v>
      </c>
      <c r="K285" s="142">
        <v>3</v>
      </c>
      <c r="L285" s="142">
        <v>3</v>
      </c>
      <c r="M285" s="142">
        <v>3</v>
      </c>
      <c r="N285" s="142">
        <v>4</v>
      </c>
      <c r="O285" s="142">
        <v>3</v>
      </c>
      <c r="P285" s="142">
        <v>0</v>
      </c>
      <c r="Q285" s="290">
        <v>-1E-4</v>
      </c>
      <c r="R285" s="290">
        <v>-1E-4</v>
      </c>
      <c r="S285" s="292">
        <v>-1E-4</v>
      </c>
      <c r="T285" s="290">
        <v>-1E-4</v>
      </c>
      <c r="U285" s="292">
        <v>-1E-4</v>
      </c>
      <c r="V285" s="290">
        <v>-1E-4</v>
      </c>
      <c r="W285" s="292">
        <v>-1E-4</v>
      </c>
      <c r="X285" s="290">
        <v>-1E-4</v>
      </c>
      <c r="Y285" s="292">
        <v>-1E-4</v>
      </c>
      <c r="Z285" s="291">
        <v>-1E-4</v>
      </c>
      <c r="AB285" s="142">
        <v>3</v>
      </c>
      <c r="AC285" s="142">
        <v>2</v>
      </c>
      <c r="AD285" s="142">
        <v>4</v>
      </c>
      <c r="AE285" s="142">
        <v>4</v>
      </c>
      <c r="AF285" s="142">
        <v>3</v>
      </c>
      <c r="AG285" s="142">
        <v>3</v>
      </c>
      <c r="AH285" s="142">
        <v>3</v>
      </c>
      <c r="AI285" s="142">
        <v>3</v>
      </c>
      <c r="AJ285" s="142">
        <v>3</v>
      </c>
      <c r="AK285" s="142">
        <v>3</v>
      </c>
      <c r="AL285" s="142">
        <v>2</v>
      </c>
      <c r="AM285" s="290">
        <v>-1E-4</v>
      </c>
      <c r="AN285" s="290">
        <v>-1E-4</v>
      </c>
      <c r="AO285" s="292">
        <v>-1E-4</v>
      </c>
      <c r="AP285" s="290">
        <v>-1E-4</v>
      </c>
      <c r="AQ285" s="292">
        <v>-1E-4</v>
      </c>
      <c r="AR285" s="290">
        <v>-1E-4</v>
      </c>
      <c r="AS285" s="292">
        <v>-1E-4</v>
      </c>
      <c r="AT285" s="290">
        <v>-1E-4</v>
      </c>
      <c r="AU285" s="292">
        <v>-1E-4</v>
      </c>
      <c r="AW285" s="293">
        <v>-1</v>
      </c>
      <c r="AX285" s="291">
        <v>-1</v>
      </c>
      <c r="BK285" s="290"/>
      <c r="BL285" s="290"/>
      <c r="BM285" s="292"/>
      <c r="BN285" s="290"/>
      <c r="BO285" s="292"/>
      <c r="BP285" s="290"/>
      <c r="BQ285" s="292"/>
      <c r="BR285" s="290"/>
      <c r="BS285" s="292"/>
      <c r="BU285" s="292">
        <v>-1</v>
      </c>
      <c r="BV285" s="291">
        <v>-1</v>
      </c>
      <c r="BX285" s="291">
        <v>-1</v>
      </c>
      <c r="CH285" s="291">
        <v>-1</v>
      </c>
      <c r="CI285" s="117">
        <v>0</v>
      </c>
      <c r="CJ285" s="81">
        <v>-1</v>
      </c>
      <c r="CK285" s="81">
        <v>0</v>
      </c>
      <c r="CL285" s="81">
        <v>-1</v>
      </c>
      <c r="CM285" s="81">
        <v>0</v>
      </c>
      <c r="CN285" s="117">
        <v>0</v>
      </c>
      <c r="CR285" s="291"/>
      <c r="DB285" s="291"/>
    </row>
    <row r="286" spans="1:119" x14ac:dyDescent="0.25">
      <c r="B286" s="291">
        <v>-1</v>
      </c>
      <c r="E286" s="185">
        <f t="shared" si="4"/>
        <v>0</v>
      </c>
      <c r="F286" s="142">
        <v>3</v>
      </c>
      <c r="G286" s="142">
        <v>1</v>
      </c>
      <c r="H286" s="142">
        <v>2</v>
      </c>
      <c r="I286" s="142">
        <v>3</v>
      </c>
      <c r="J286" s="142">
        <v>3</v>
      </c>
      <c r="K286" s="142">
        <v>2</v>
      </c>
      <c r="L286" s="142">
        <v>3</v>
      </c>
      <c r="M286" s="142">
        <v>3</v>
      </c>
      <c r="N286" s="142">
        <v>4</v>
      </c>
      <c r="O286" s="142">
        <v>3</v>
      </c>
      <c r="P286" s="142">
        <v>0</v>
      </c>
      <c r="Q286" s="290">
        <v>-1E-4</v>
      </c>
      <c r="R286" s="290">
        <v>-1E-4</v>
      </c>
      <c r="S286" s="292">
        <v>-1E-4</v>
      </c>
      <c r="T286" s="290">
        <v>-1E-4</v>
      </c>
      <c r="U286" s="292">
        <v>-1E-4</v>
      </c>
      <c r="V286" s="290">
        <v>-1E-4</v>
      </c>
      <c r="W286" s="292">
        <v>-1E-4</v>
      </c>
      <c r="X286" s="290">
        <v>-1E-4</v>
      </c>
      <c r="Y286" s="292">
        <v>-1E-4</v>
      </c>
      <c r="Z286" s="291">
        <v>-1E-4</v>
      </c>
      <c r="AB286" s="142">
        <v>2</v>
      </c>
      <c r="AC286" s="142">
        <v>1</v>
      </c>
      <c r="AD286" s="142">
        <v>2</v>
      </c>
      <c r="AE286" s="142">
        <v>2</v>
      </c>
      <c r="AF286" s="142">
        <v>3</v>
      </c>
      <c r="AG286" s="142">
        <v>3</v>
      </c>
      <c r="AH286" s="142">
        <v>3</v>
      </c>
      <c r="AI286" s="142">
        <v>3</v>
      </c>
      <c r="AJ286" s="142">
        <v>3</v>
      </c>
      <c r="AK286" s="142">
        <v>3</v>
      </c>
      <c r="AL286" s="142">
        <v>0</v>
      </c>
      <c r="AM286" s="290">
        <v>-1E-4</v>
      </c>
      <c r="AN286" s="290">
        <v>-1E-4</v>
      </c>
      <c r="AO286" s="292">
        <v>-1E-4</v>
      </c>
      <c r="AP286" s="290">
        <v>-1E-4</v>
      </c>
      <c r="AQ286" s="292">
        <v>-1E-4</v>
      </c>
      <c r="AR286" s="290">
        <v>-1E-4</v>
      </c>
      <c r="AS286" s="292">
        <v>-1E-4</v>
      </c>
      <c r="AT286" s="290">
        <v>-1E-4</v>
      </c>
      <c r="AU286" s="292">
        <v>-1E-4</v>
      </c>
      <c r="AW286" s="293">
        <v>-1</v>
      </c>
      <c r="AX286" s="291">
        <v>-1</v>
      </c>
      <c r="BK286" s="290"/>
      <c r="BL286" s="290"/>
      <c r="BM286" s="292"/>
      <c r="BN286" s="290"/>
      <c r="BO286" s="292"/>
      <c r="BP286" s="290"/>
      <c r="BQ286" s="292"/>
      <c r="BR286" s="290"/>
      <c r="BS286" s="292"/>
      <c r="BU286" s="292">
        <v>-1</v>
      </c>
      <c r="BV286" s="291">
        <v>-1</v>
      </c>
      <c r="BX286" s="291">
        <v>-1</v>
      </c>
      <c r="CH286" s="291">
        <v>-1</v>
      </c>
      <c r="CI286" s="117">
        <v>0</v>
      </c>
      <c r="CJ286" s="81">
        <v>-1</v>
      </c>
      <c r="CK286" s="81">
        <v>0</v>
      </c>
      <c r="CL286" s="81">
        <v>-1</v>
      </c>
      <c r="CM286" s="81">
        <v>0</v>
      </c>
      <c r="CN286" s="117">
        <v>0</v>
      </c>
      <c r="CR286" s="291"/>
      <c r="DB286" s="291"/>
    </row>
    <row r="287" spans="1:119" x14ac:dyDescent="0.25">
      <c r="B287" s="291">
        <v>0</v>
      </c>
      <c r="E287" s="185">
        <f t="shared" si="4"/>
        <v>0</v>
      </c>
      <c r="F287" s="142">
        <v>0</v>
      </c>
      <c r="G287" s="142">
        <v>0</v>
      </c>
      <c r="H287" s="142">
        <v>0</v>
      </c>
      <c r="I287" s="142">
        <v>0</v>
      </c>
      <c r="J287" s="142">
        <v>0</v>
      </c>
      <c r="K287" s="142">
        <v>0</v>
      </c>
      <c r="L287" s="142">
        <v>0</v>
      </c>
      <c r="M287" s="142">
        <v>0</v>
      </c>
      <c r="N287" s="142">
        <v>0</v>
      </c>
      <c r="O287" s="142">
        <v>0</v>
      </c>
      <c r="P287" s="142">
        <v>0</v>
      </c>
      <c r="Q287" s="290">
        <v>0</v>
      </c>
      <c r="R287" s="290">
        <v>0</v>
      </c>
      <c r="S287" s="292">
        <v>0</v>
      </c>
      <c r="T287" s="290">
        <v>0</v>
      </c>
      <c r="U287" s="292">
        <v>0</v>
      </c>
      <c r="V287" s="290">
        <v>0</v>
      </c>
      <c r="W287" s="292">
        <v>0</v>
      </c>
      <c r="X287" s="290">
        <v>0</v>
      </c>
      <c r="Y287" s="292">
        <v>0</v>
      </c>
      <c r="Z287" s="291">
        <v>0</v>
      </c>
      <c r="AB287" s="142">
        <v>0</v>
      </c>
      <c r="AC287" s="142">
        <v>0</v>
      </c>
      <c r="AD287" s="142">
        <v>0</v>
      </c>
      <c r="AE287" s="142">
        <v>0</v>
      </c>
      <c r="AF287" s="142">
        <v>0</v>
      </c>
      <c r="AG287" s="142">
        <v>0</v>
      </c>
      <c r="AH287" s="142">
        <v>0</v>
      </c>
      <c r="AI287" s="142">
        <v>0</v>
      </c>
      <c r="AJ287" s="142">
        <v>0</v>
      </c>
      <c r="AK287" s="142">
        <v>0</v>
      </c>
      <c r="AL287" s="142">
        <v>0</v>
      </c>
      <c r="AM287" s="290">
        <v>0</v>
      </c>
      <c r="AN287" s="290">
        <v>0</v>
      </c>
      <c r="AO287" s="292">
        <v>0</v>
      </c>
      <c r="AP287" s="290">
        <v>0</v>
      </c>
      <c r="AQ287" s="292">
        <v>0</v>
      </c>
      <c r="AR287" s="290">
        <v>0</v>
      </c>
      <c r="AS287" s="292">
        <v>0</v>
      </c>
      <c r="AT287" s="290">
        <v>0</v>
      </c>
      <c r="AU287" s="292">
        <v>0</v>
      </c>
      <c r="AW287" s="293">
        <v>0</v>
      </c>
      <c r="AX287" s="291">
        <v>0</v>
      </c>
      <c r="BK287" s="290"/>
      <c r="BL287" s="290"/>
      <c r="BM287" s="292"/>
      <c r="BN287" s="290"/>
      <c r="BO287" s="292"/>
      <c r="BP287" s="290"/>
      <c r="BQ287" s="292"/>
      <c r="BR287" s="290"/>
      <c r="BS287" s="292"/>
      <c r="BU287" s="292">
        <v>0</v>
      </c>
      <c r="BV287" s="291">
        <v>0</v>
      </c>
      <c r="BX287" s="291">
        <v>0</v>
      </c>
      <c r="CH287" s="291">
        <v>0</v>
      </c>
      <c r="CI287" s="117">
        <v>0</v>
      </c>
      <c r="CJ287" s="81">
        <v>0</v>
      </c>
      <c r="CK287" s="81">
        <v>0</v>
      </c>
      <c r="CL287" s="81">
        <v>0</v>
      </c>
      <c r="CM287" s="81">
        <v>0</v>
      </c>
      <c r="CN287" s="117">
        <v>0</v>
      </c>
      <c r="CR287" s="291"/>
      <c r="DB287" s="291"/>
    </row>
    <row r="288" spans="1:119" x14ac:dyDescent="0.25">
      <c r="A288" s="113" t="s">
        <v>177</v>
      </c>
      <c r="B288" s="291">
        <v>9</v>
      </c>
      <c r="C288" s="114" t="s">
        <v>264</v>
      </c>
      <c r="D288" s="114" t="s">
        <v>208</v>
      </c>
      <c r="E288" s="185">
        <f t="shared" si="4"/>
        <v>0</v>
      </c>
      <c r="F288" s="142">
        <v>3</v>
      </c>
      <c r="G288" s="142">
        <v>3</v>
      </c>
      <c r="H288" s="142">
        <v>3</v>
      </c>
      <c r="I288" s="142">
        <v>2</v>
      </c>
      <c r="J288" s="142">
        <v>2</v>
      </c>
      <c r="K288" s="142">
        <v>2</v>
      </c>
      <c r="L288" s="142">
        <v>2</v>
      </c>
      <c r="M288" s="142">
        <v>2</v>
      </c>
      <c r="N288" s="142">
        <v>3</v>
      </c>
      <c r="O288" s="142">
        <v>3</v>
      </c>
      <c r="P288" s="142">
        <v>0</v>
      </c>
      <c r="Q288" s="290">
        <v>9.3000000000000007</v>
      </c>
      <c r="R288" s="290">
        <v>9.3000000000000007</v>
      </c>
      <c r="S288" s="292">
        <v>9.3000000000000007</v>
      </c>
      <c r="T288" s="290">
        <v>-1E-4</v>
      </c>
      <c r="U288" s="292">
        <v>14.1</v>
      </c>
      <c r="V288" s="290">
        <v>-1E-4</v>
      </c>
      <c r="W288" s="292">
        <v>10.69</v>
      </c>
      <c r="X288" s="290">
        <v>-1E-4</v>
      </c>
      <c r="Y288" s="292">
        <v>34.090000000000003</v>
      </c>
      <c r="Z288" s="291">
        <v>10</v>
      </c>
      <c r="AB288" s="142">
        <v>3</v>
      </c>
      <c r="AC288" s="142">
        <v>2</v>
      </c>
      <c r="AD288" s="142">
        <v>2</v>
      </c>
      <c r="AE288" s="142">
        <v>2</v>
      </c>
      <c r="AF288" s="142">
        <v>2</v>
      </c>
      <c r="AG288" s="142">
        <v>3</v>
      </c>
      <c r="AH288" s="142">
        <v>2</v>
      </c>
      <c r="AI288" s="142">
        <v>2</v>
      </c>
      <c r="AJ288" s="142">
        <v>3</v>
      </c>
      <c r="AK288" s="142">
        <v>3</v>
      </c>
      <c r="AL288" s="142">
        <v>0</v>
      </c>
      <c r="AM288" s="290">
        <v>9.8000000000000007</v>
      </c>
      <c r="AN288" s="290">
        <v>9.8000000000000007</v>
      </c>
      <c r="AO288" s="292">
        <v>9.8000000000000007</v>
      </c>
      <c r="AP288" s="290">
        <v>2</v>
      </c>
      <c r="AQ288" s="292">
        <v>13.8</v>
      </c>
      <c r="AR288" s="290">
        <v>-1E-4</v>
      </c>
      <c r="AS288" s="292">
        <v>11.04</v>
      </c>
      <c r="AT288" s="290">
        <v>-1E-4</v>
      </c>
      <c r="AU288" s="292">
        <v>36.64</v>
      </c>
      <c r="AW288" s="293">
        <v>70.73</v>
      </c>
      <c r="AX288" s="291">
        <v>9</v>
      </c>
      <c r="BK288" s="290"/>
      <c r="BL288" s="290"/>
      <c r="BM288" s="292"/>
      <c r="BN288" s="290"/>
      <c r="BO288" s="292"/>
      <c r="BP288" s="290"/>
      <c r="BQ288" s="292"/>
      <c r="BR288" s="290"/>
      <c r="BS288" s="292"/>
      <c r="BU288" s="292">
        <v>70.73</v>
      </c>
      <c r="BV288" s="291">
        <v>9</v>
      </c>
      <c r="BX288" s="291">
        <v>-1</v>
      </c>
      <c r="CH288" s="291">
        <v>-1</v>
      </c>
      <c r="CI288" s="117">
        <v>0</v>
      </c>
      <c r="CJ288" s="81">
        <v>-1</v>
      </c>
      <c r="CK288" s="81">
        <v>0</v>
      </c>
      <c r="CL288" s="81">
        <v>-1</v>
      </c>
      <c r="CM288" s="81">
        <v>0</v>
      </c>
      <c r="CN288" s="117">
        <v>0</v>
      </c>
      <c r="CR288" s="291"/>
      <c r="DB288" s="291"/>
      <c r="DH288" s="79" t="s">
        <v>365</v>
      </c>
      <c r="DJ288" s="79" t="s">
        <v>404</v>
      </c>
      <c r="DK288" s="79" t="s">
        <v>451</v>
      </c>
      <c r="DL288" s="83" t="s">
        <v>504</v>
      </c>
      <c r="DM288" s="84" t="s">
        <v>513</v>
      </c>
      <c r="DN288" s="84" t="s">
        <v>517</v>
      </c>
      <c r="DO288" s="83" t="s">
        <v>503</v>
      </c>
    </row>
    <row r="289" spans="1:119" x14ac:dyDescent="0.25">
      <c r="B289" s="291">
        <v>-1</v>
      </c>
      <c r="E289" s="185">
        <f t="shared" si="4"/>
        <v>0</v>
      </c>
      <c r="F289" s="142">
        <v>4</v>
      </c>
      <c r="G289" s="142">
        <v>3</v>
      </c>
      <c r="H289" s="142">
        <v>2</v>
      </c>
      <c r="I289" s="142">
        <v>2</v>
      </c>
      <c r="J289" s="142">
        <v>2</v>
      </c>
      <c r="K289" s="142">
        <v>3</v>
      </c>
      <c r="L289" s="142">
        <v>3</v>
      </c>
      <c r="M289" s="142">
        <v>2</v>
      </c>
      <c r="N289" s="142">
        <v>3</v>
      </c>
      <c r="O289" s="142">
        <v>4</v>
      </c>
      <c r="P289" s="142">
        <v>0</v>
      </c>
      <c r="Q289" s="290">
        <v>-1E-4</v>
      </c>
      <c r="R289" s="290">
        <v>-1E-4</v>
      </c>
      <c r="S289" s="292">
        <v>-1E-4</v>
      </c>
      <c r="T289" s="290">
        <v>-1E-4</v>
      </c>
      <c r="U289" s="292">
        <v>-1E-4</v>
      </c>
      <c r="V289" s="290">
        <v>-1E-4</v>
      </c>
      <c r="W289" s="292">
        <v>-1E-4</v>
      </c>
      <c r="X289" s="290">
        <v>-1E-4</v>
      </c>
      <c r="Y289" s="292">
        <v>-1E-4</v>
      </c>
      <c r="Z289" s="291">
        <v>-1E-4</v>
      </c>
      <c r="AB289" s="142">
        <v>4</v>
      </c>
      <c r="AC289" s="142">
        <v>3</v>
      </c>
      <c r="AD289" s="142">
        <v>3</v>
      </c>
      <c r="AE289" s="142">
        <v>2</v>
      </c>
      <c r="AF289" s="142">
        <v>3</v>
      </c>
      <c r="AG289" s="142">
        <v>2</v>
      </c>
      <c r="AH289" s="142">
        <v>3</v>
      </c>
      <c r="AI289" s="142">
        <v>3</v>
      </c>
      <c r="AJ289" s="142">
        <v>4</v>
      </c>
      <c r="AK289" s="142">
        <v>4</v>
      </c>
      <c r="AL289" s="142">
        <v>0</v>
      </c>
      <c r="AM289" s="290">
        <v>-1E-4</v>
      </c>
      <c r="AN289" s="290">
        <v>-1E-4</v>
      </c>
      <c r="AO289" s="292">
        <v>-1E-4</v>
      </c>
      <c r="AP289" s="290">
        <v>-1E-4</v>
      </c>
      <c r="AQ289" s="292">
        <v>-1E-4</v>
      </c>
      <c r="AR289" s="290">
        <v>-1E-4</v>
      </c>
      <c r="AS289" s="292">
        <v>-1E-4</v>
      </c>
      <c r="AT289" s="290">
        <v>-1E-4</v>
      </c>
      <c r="AU289" s="292">
        <v>-1E-4</v>
      </c>
      <c r="AW289" s="293">
        <v>-1</v>
      </c>
      <c r="AX289" s="291">
        <v>-1</v>
      </c>
      <c r="BK289" s="290"/>
      <c r="BL289" s="290"/>
      <c r="BM289" s="292"/>
      <c r="BN289" s="290"/>
      <c r="BO289" s="292"/>
      <c r="BP289" s="290"/>
      <c r="BQ289" s="292"/>
      <c r="BR289" s="290"/>
      <c r="BS289" s="292"/>
      <c r="BU289" s="292">
        <v>-1</v>
      </c>
      <c r="BV289" s="291">
        <v>-1</v>
      </c>
      <c r="BX289" s="291">
        <v>-1</v>
      </c>
      <c r="CH289" s="291">
        <v>-1</v>
      </c>
      <c r="CI289" s="117">
        <v>0</v>
      </c>
      <c r="CJ289" s="81">
        <v>-1</v>
      </c>
      <c r="CK289" s="81">
        <v>0</v>
      </c>
      <c r="CL289" s="81">
        <v>-1</v>
      </c>
      <c r="CM289" s="81">
        <v>0</v>
      </c>
      <c r="CN289" s="117">
        <v>0</v>
      </c>
      <c r="CR289" s="291"/>
      <c r="DB289" s="291"/>
    </row>
    <row r="290" spans="1:119" x14ac:dyDescent="0.25">
      <c r="B290" s="291">
        <v>-1</v>
      </c>
      <c r="E290" s="185">
        <f t="shared" si="4"/>
        <v>0</v>
      </c>
      <c r="F290" s="142">
        <v>3</v>
      </c>
      <c r="G290" s="142">
        <v>4</v>
      </c>
      <c r="H290" s="142">
        <v>3</v>
      </c>
      <c r="I290" s="142">
        <v>3</v>
      </c>
      <c r="J290" s="142">
        <v>2</v>
      </c>
      <c r="K290" s="142">
        <v>3</v>
      </c>
      <c r="L290" s="142">
        <v>3</v>
      </c>
      <c r="M290" s="142">
        <v>3</v>
      </c>
      <c r="N290" s="142">
        <v>3</v>
      </c>
      <c r="O290" s="142">
        <v>4</v>
      </c>
      <c r="P290" s="142">
        <v>0</v>
      </c>
      <c r="Q290" s="290">
        <v>-1E-4</v>
      </c>
      <c r="R290" s="290">
        <v>-1E-4</v>
      </c>
      <c r="S290" s="292">
        <v>-1E-4</v>
      </c>
      <c r="T290" s="290">
        <v>-1E-4</v>
      </c>
      <c r="U290" s="292">
        <v>-1E-4</v>
      </c>
      <c r="V290" s="290">
        <v>-1E-4</v>
      </c>
      <c r="W290" s="292">
        <v>-1E-4</v>
      </c>
      <c r="X290" s="290">
        <v>-1E-4</v>
      </c>
      <c r="Y290" s="292">
        <v>-1E-4</v>
      </c>
      <c r="Z290" s="291">
        <v>-1E-4</v>
      </c>
      <c r="AB290" s="142">
        <v>3</v>
      </c>
      <c r="AC290" s="142">
        <v>4</v>
      </c>
      <c r="AD290" s="142">
        <v>3</v>
      </c>
      <c r="AE290" s="142">
        <v>3</v>
      </c>
      <c r="AF290" s="142">
        <v>3</v>
      </c>
      <c r="AG290" s="142">
        <v>3</v>
      </c>
      <c r="AH290" s="142">
        <v>3</v>
      </c>
      <c r="AI290" s="142">
        <v>3</v>
      </c>
      <c r="AJ290" s="142">
        <v>4</v>
      </c>
      <c r="AK290" s="142">
        <v>4</v>
      </c>
      <c r="AL290" s="142">
        <v>2</v>
      </c>
      <c r="AM290" s="290">
        <v>-1E-4</v>
      </c>
      <c r="AN290" s="290">
        <v>-1E-4</v>
      </c>
      <c r="AO290" s="292">
        <v>-1E-4</v>
      </c>
      <c r="AP290" s="290">
        <v>-1E-4</v>
      </c>
      <c r="AQ290" s="292">
        <v>-1E-4</v>
      </c>
      <c r="AR290" s="290">
        <v>-1E-4</v>
      </c>
      <c r="AS290" s="292">
        <v>-1E-4</v>
      </c>
      <c r="AT290" s="290">
        <v>-1E-4</v>
      </c>
      <c r="AU290" s="292">
        <v>-1E-4</v>
      </c>
      <c r="AW290" s="293">
        <v>-1</v>
      </c>
      <c r="AX290" s="291">
        <v>-1</v>
      </c>
      <c r="BK290" s="290"/>
      <c r="BL290" s="290"/>
      <c r="BM290" s="292"/>
      <c r="BN290" s="290"/>
      <c r="BO290" s="292"/>
      <c r="BP290" s="290"/>
      <c r="BQ290" s="292"/>
      <c r="BR290" s="290"/>
      <c r="BS290" s="292"/>
      <c r="BU290" s="292">
        <v>-1</v>
      </c>
      <c r="BV290" s="291">
        <v>-1</v>
      </c>
      <c r="BX290" s="291">
        <v>-1</v>
      </c>
      <c r="CH290" s="291">
        <v>-1</v>
      </c>
      <c r="CI290" s="117">
        <v>0</v>
      </c>
      <c r="CJ290" s="81">
        <v>-1</v>
      </c>
      <c r="CK290" s="81">
        <v>0</v>
      </c>
      <c r="CL290" s="81">
        <v>-1</v>
      </c>
      <c r="CM290" s="81">
        <v>0</v>
      </c>
      <c r="CN290" s="117">
        <v>0</v>
      </c>
      <c r="CR290" s="291"/>
      <c r="DB290" s="291"/>
    </row>
    <row r="291" spans="1:119" x14ac:dyDescent="0.25">
      <c r="B291" s="291">
        <v>-1</v>
      </c>
      <c r="E291" s="185">
        <f t="shared" si="4"/>
        <v>0</v>
      </c>
      <c r="F291" s="142">
        <v>2</v>
      </c>
      <c r="G291" s="142">
        <v>3</v>
      </c>
      <c r="H291" s="142">
        <v>3</v>
      </c>
      <c r="I291" s="142">
        <v>3</v>
      </c>
      <c r="J291" s="142">
        <v>3</v>
      </c>
      <c r="K291" s="142">
        <v>3</v>
      </c>
      <c r="L291" s="142">
        <v>3</v>
      </c>
      <c r="M291" s="142">
        <v>3</v>
      </c>
      <c r="N291" s="142">
        <v>4</v>
      </c>
      <c r="O291" s="142">
        <v>4</v>
      </c>
      <c r="P291" s="142">
        <v>0</v>
      </c>
      <c r="Q291" s="290">
        <v>-1E-4</v>
      </c>
      <c r="R291" s="290">
        <v>-1E-4</v>
      </c>
      <c r="S291" s="292">
        <v>-1E-4</v>
      </c>
      <c r="T291" s="290">
        <v>-1E-4</v>
      </c>
      <c r="U291" s="292">
        <v>-1E-4</v>
      </c>
      <c r="V291" s="290">
        <v>-1E-4</v>
      </c>
      <c r="W291" s="292">
        <v>-1E-4</v>
      </c>
      <c r="X291" s="290">
        <v>-1E-4</v>
      </c>
      <c r="Y291" s="292">
        <v>-1E-4</v>
      </c>
      <c r="Z291" s="291">
        <v>-1E-4</v>
      </c>
      <c r="AB291" s="142">
        <v>3</v>
      </c>
      <c r="AC291" s="142">
        <v>3</v>
      </c>
      <c r="AD291" s="142">
        <v>3</v>
      </c>
      <c r="AE291" s="142">
        <v>3</v>
      </c>
      <c r="AF291" s="142">
        <v>3</v>
      </c>
      <c r="AG291" s="142">
        <v>3</v>
      </c>
      <c r="AH291" s="142">
        <v>3</v>
      </c>
      <c r="AI291" s="142">
        <v>3</v>
      </c>
      <c r="AJ291" s="142">
        <v>4</v>
      </c>
      <c r="AK291" s="142">
        <v>3</v>
      </c>
      <c r="AL291" s="142">
        <v>0</v>
      </c>
      <c r="AM291" s="290">
        <v>-1E-4</v>
      </c>
      <c r="AN291" s="290">
        <v>-1E-4</v>
      </c>
      <c r="AO291" s="292">
        <v>-1E-4</v>
      </c>
      <c r="AP291" s="290">
        <v>-1E-4</v>
      </c>
      <c r="AQ291" s="292">
        <v>-1E-4</v>
      </c>
      <c r="AR291" s="290">
        <v>-1E-4</v>
      </c>
      <c r="AS291" s="292">
        <v>-1E-4</v>
      </c>
      <c r="AT291" s="290">
        <v>-1E-4</v>
      </c>
      <c r="AU291" s="292">
        <v>-1E-4</v>
      </c>
      <c r="AW291" s="293">
        <v>-1</v>
      </c>
      <c r="AX291" s="291">
        <v>-1</v>
      </c>
      <c r="BK291" s="290"/>
      <c r="BL291" s="290"/>
      <c r="BM291" s="292"/>
      <c r="BN291" s="290"/>
      <c r="BO291" s="292"/>
      <c r="BP291" s="290"/>
      <c r="BQ291" s="292"/>
      <c r="BR291" s="290"/>
      <c r="BS291" s="292"/>
      <c r="BU291" s="292">
        <v>-1</v>
      </c>
      <c r="BV291" s="291">
        <v>-1</v>
      </c>
      <c r="BX291" s="291">
        <v>-1</v>
      </c>
      <c r="CH291" s="291">
        <v>-1</v>
      </c>
      <c r="CI291" s="117">
        <v>0</v>
      </c>
      <c r="CJ291" s="81">
        <v>-1</v>
      </c>
      <c r="CK291" s="81">
        <v>0</v>
      </c>
      <c r="CL291" s="81">
        <v>-1</v>
      </c>
      <c r="CM291" s="81">
        <v>0</v>
      </c>
      <c r="CN291" s="117">
        <v>0</v>
      </c>
      <c r="CR291" s="291"/>
      <c r="DB291" s="291"/>
    </row>
    <row r="292" spans="1:119" x14ac:dyDescent="0.25">
      <c r="B292" s="291">
        <v>0</v>
      </c>
      <c r="E292" s="185">
        <f t="shared" si="4"/>
        <v>0</v>
      </c>
      <c r="F292" s="142">
        <v>0</v>
      </c>
      <c r="G292" s="142">
        <v>0</v>
      </c>
      <c r="H292" s="142">
        <v>0</v>
      </c>
      <c r="I292" s="142">
        <v>0</v>
      </c>
      <c r="J292" s="142">
        <v>0</v>
      </c>
      <c r="K292" s="142">
        <v>0</v>
      </c>
      <c r="L292" s="142">
        <v>0</v>
      </c>
      <c r="M292" s="142">
        <v>0</v>
      </c>
      <c r="N292" s="142">
        <v>0</v>
      </c>
      <c r="O292" s="142">
        <v>0</v>
      </c>
      <c r="P292" s="142">
        <v>0</v>
      </c>
      <c r="Q292" s="290">
        <v>0</v>
      </c>
      <c r="R292" s="290">
        <v>0</v>
      </c>
      <c r="S292" s="292">
        <v>0</v>
      </c>
      <c r="T292" s="290">
        <v>0</v>
      </c>
      <c r="U292" s="292">
        <v>0</v>
      </c>
      <c r="V292" s="290">
        <v>0</v>
      </c>
      <c r="W292" s="292">
        <v>0</v>
      </c>
      <c r="X292" s="290">
        <v>0</v>
      </c>
      <c r="Y292" s="292">
        <v>0</v>
      </c>
      <c r="Z292" s="291">
        <v>0</v>
      </c>
      <c r="AB292" s="142">
        <v>0</v>
      </c>
      <c r="AC292" s="142">
        <v>0</v>
      </c>
      <c r="AD292" s="142">
        <v>0</v>
      </c>
      <c r="AE292" s="142">
        <v>0</v>
      </c>
      <c r="AF292" s="142">
        <v>0</v>
      </c>
      <c r="AG292" s="142">
        <v>0</v>
      </c>
      <c r="AH292" s="142">
        <v>0</v>
      </c>
      <c r="AI292" s="142">
        <v>0</v>
      </c>
      <c r="AJ292" s="142">
        <v>0</v>
      </c>
      <c r="AK292" s="142">
        <v>0</v>
      </c>
      <c r="AL292" s="142">
        <v>0</v>
      </c>
      <c r="AM292" s="290">
        <v>0</v>
      </c>
      <c r="AN292" s="290">
        <v>0</v>
      </c>
      <c r="AO292" s="292">
        <v>0</v>
      </c>
      <c r="AP292" s="290">
        <v>0</v>
      </c>
      <c r="AQ292" s="292">
        <v>0</v>
      </c>
      <c r="AR292" s="290">
        <v>0</v>
      </c>
      <c r="AS292" s="292">
        <v>0</v>
      </c>
      <c r="AT292" s="290">
        <v>0</v>
      </c>
      <c r="AU292" s="292">
        <v>0</v>
      </c>
      <c r="AW292" s="293">
        <v>0</v>
      </c>
      <c r="AX292" s="291">
        <v>0</v>
      </c>
      <c r="BK292" s="290"/>
      <c r="BL292" s="290"/>
      <c r="BM292" s="292"/>
      <c r="BN292" s="290"/>
      <c r="BO292" s="292"/>
      <c r="BP292" s="290"/>
      <c r="BQ292" s="292"/>
      <c r="BR292" s="290"/>
      <c r="BS292" s="292"/>
      <c r="BU292" s="292">
        <v>0</v>
      </c>
      <c r="BV292" s="291">
        <v>0</v>
      </c>
      <c r="BX292" s="291">
        <v>0</v>
      </c>
      <c r="CH292" s="291">
        <v>0</v>
      </c>
      <c r="CI292" s="117">
        <v>0</v>
      </c>
      <c r="CJ292" s="81">
        <v>0</v>
      </c>
      <c r="CK292" s="81">
        <v>0</v>
      </c>
      <c r="CL292" s="81">
        <v>0</v>
      </c>
      <c r="CM292" s="81">
        <v>0</v>
      </c>
      <c r="CN292" s="117">
        <v>0</v>
      </c>
      <c r="CR292" s="291"/>
      <c r="DB292" s="291"/>
    </row>
    <row r="293" spans="1:119" x14ac:dyDescent="0.25">
      <c r="A293" s="113" t="s">
        <v>177</v>
      </c>
      <c r="B293" s="291">
        <v>10</v>
      </c>
      <c r="C293" s="114" t="s">
        <v>265</v>
      </c>
      <c r="D293" s="114" t="s">
        <v>266</v>
      </c>
      <c r="E293" s="185">
        <f t="shared" si="4"/>
        <v>0</v>
      </c>
      <c r="F293" s="142">
        <v>3</v>
      </c>
      <c r="G293" s="142">
        <v>3</v>
      </c>
      <c r="H293" s="142">
        <v>2</v>
      </c>
      <c r="I293" s="142">
        <v>2</v>
      </c>
      <c r="J293" s="142">
        <v>2</v>
      </c>
      <c r="K293" s="142">
        <v>2</v>
      </c>
      <c r="L293" s="142">
        <v>3</v>
      </c>
      <c r="M293" s="142">
        <v>3</v>
      </c>
      <c r="N293" s="142">
        <v>2</v>
      </c>
      <c r="O293" s="142">
        <v>3</v>
      </c>
      <c r="P293" s="142">
        <v>0</v>
      </c>
      <c r="Q293" s="290">
        <v>9.9</v>
      </c>
      <c r="R293" s="290">
        <v>9.9</v>
      </c>
      <c r="S293" s="292">
        <v>9.9</v>
      </c>
      <c r="T293" s="290">
        <v>-1E-4</v>
      </c>
      <c r="U293" s="292">
        <v>13.9</v>
      </c>
      <c r="V293" s="290">
        <v>-1E-4</v>
      </c>
      <c r="W293" s="292">
        <v>9.85</v>
      </c>
      <c r="X293" s="290">
        <v>-1E-4</v>
      </c>
      <c r="Y293" s="292">
        <v>33.65</v>
      </c>
      <c r="Z293" s="291">
        <v>11</v>
      </c>
      <c r="AB293" s="142">
        <v>3</v>
      </c>
      <c r="AC293" s="142">
        <v>3</v>
      </c>
      <c r="AD293" s="142">
        <v>3</v>
      </c>
      <c r="AE293" s="142">
        <v>4</v>
      </c>
      <c r="AF293" s="142">
        <v>3</v>
      </c>
      <c r="AG293" s="142">
        <v>3</v>
      </c>
      <c r="AH293" s="142">
        <v>3</v>
      </c>
      <c r="AI293" s="142">
        <v>3</v>
      </c>
      <c r="AJ293" s="142">
        <v>3</v>
      </c>
      <c r="AK293" s="142">
        <v>4</v>
      </c>
      <c r="AL293" s="142">
        <v>0</v>
      </c>
      <c r="AM293" s="290">
        <v>9.8000000000000007</v>
      </c>
      <c r="AN293" s="290">
        <v>9.8000000000000007</v>
      </c>
      <c r="AO293" s="292">
        <v>9.8000000000000007</v>
      </c>
      <c r="AP293" s="290">
        <v>3.3</v>
      </c>
      <c r="AQ293" s="292">
        <v>13.2</v>
      </c>
      <c r="AR293" s="290">
        <v>-1E-4</v>
      </c>
      <c r="AS293" s="292">
        <v>9.73</v>
      </c>
      <c r="AT293" s="290">
        <v>-1E-4</v>
      </c>
      <c r="AU293" s="292">
        <v>36.03</v>
      </c>
      <c r="AW293" s="293">
        <v>69.680000000000007</v>
      </c>
      <c r="AX293" s="291">
        <v>10</v>
      </c>
      <c r="BK293" s="290"/>
      <c r="BL293" s="290"/>
      <c r="BM293" s="292"/>
      <c r="BN293" s="290"/>
      <c r="BO293" s="292"/>
      <c r="BP293" s="290"/>
      <c r="BQ293" s="292"/>
      <c r="BR293" s="290"/>
      <c r="BS293" s="292"/>
      <c r="BU293" s="292">
        <v>69.680000000000007</v>
      </c>
      <c r="BV293" s="291">
        <v>10</v>
      </c>
      <c r="BX293" s="291">
        <v>-1</v>
      </c>
      <c r="CH293" s="291">
        <v>-1</v>
      </c>
      <c r="CI293" s="117">
        <v>0</v>
      </c>
      <c r="CJ293" s="81">
        <v>-1</v>
      </c>
      <c r="CK293" s="81">
        <v>0</v>
      </c>
      <c r="CL293" s="81">
        <v>-1</v>
      </c>
      <c r="CM293" s="81">
        <v>0</v>
      </c>
      <c r="CN293" s="117">
        <v>0</v>
      </c>
      <c r="CR293" s="291"/>
      <c r="DB293" s="291"/>
      <c r="DH293" s="79" t="s">
        <v>367</v>
      </c>
      <c r="DJ293" s="79" t="s">
        <v>404</v>
      </c>
      <c r="DK293" s="79" t="s">
        <v>451</v>
      </c>
      <c r="DL293" s="83" t="s">
        <v>504</v>
      </c>
      <c r="DM293" s="84" t="s">
        <v>513</v>
      </c>
      <c r="DN293" s="84" t="s">
        <v>518</v>
      </c>
      <c r="DO293" s="83" t="s">
        <v>503</v>
      </c>
    </row>
    <row r="294" spans="1:119" x14ac:dyDescent="0.25">
      <c r="B294" s="291">
        <v>-1</v>
      </c>
      <c r="E294" s="185">
        <f t="shared" si="4"/>
        <v>0</v>
      </c>
      <c r="F294" s="142">
        <v>3</v>
      </c>
      <c r="G294" s="142">
        <v>2</v>
      </c>
      <c r="H294" s="142">
        <v>2</v>
      </c>
      <c r="I294" s="142">
        <v>3</v>
      </c>
      <c r="J294" s="142">
        <v>3</v>
      </c>
      <c r="K294" s="142">
        <v>3</v>
      </c>
      <c r="L294" s="142">
        <v>4</v>
      </c>
      <c r="M294" s="142">
        <v>3</v>
      </c>
      <c r="N294" s="142">
        <v>3</v>
      </c>
      <c r="O294" s="142">
        <v>4</v>
      </c>
      <c r="P294" s="142">
        <v>0</v>
      </c>
      <c r="Q294" s="290">
        <v>-1E-4</v>
      </c>
      <c r="R294" s="290">
        <v>-1E-4</v>
      </c>
      <c r="S294" s="292">
        <v>-1E-4</v>
      </c>
      <c r="T294" s="290">
        <v>-1E-4</v>
      </c>
      <c r="U294" s="292">
        <v>-1E-4</v>
      </c>
      <c r="V294" s="290">
        <v>-1E-4</v>
      </c>
      <c r="W294" s="292">
        <v>-1E-4</v>
      </c>
      <c r="X294" s="290">
        <v>-1E-4</v>
      </c>
      <c r="Y294" s="292">
        <v>-1E-4</v>
      </c>
      <c r="Z294" s="291">
        <v>-1E-4</v>
      </c>
      <c r="AB294" s="142">
        <v>4</v>
      </c>
      <c r="AC294" s="142">
        <v>3</v>
      </c>
      <c r="AD294" s="142">
        <v>3</v>
      </c>
      <c r="AE294" s="142">
        <v>4</v>
      </c>
      <c r="AF294" s="142">
        <v>4</v>
      </c>
      <c r="AG294" s="142">
        <v>3</v>
      </c>
      <c r="AH294" s="142">
        <v>4</v>
      </c>
      <c r="AI294" s="142">
        <v>3</v>
      </c>
      <c r="AJ294" s="142">
        <v>4</v>
      </c>
      <c r="AK294" s="142">
        <v>4</v>
      </c>
      <c r="AL294" s="142">
        <v>0</v>
      </c>
      <c r="AM294" s="290">
        <v>-1E-4</v>
      </c>
      <c r="AN294" s="290">
        <v>-1E-4</v>
      </c>
      <c r="AO294" s="292">
        <v>-1E-4</v>
      </c>
      <c r="AP294" s="290">
        <v>-1E-4</v>
      </c>
      <c r="AQ294" s="292">
        <v>-1E-4</v>
      </c>
      <c r="AR294" s="290">
        <v>-1E-4</v>
      </c>
      <c r="AS294" s="292">
        <v>-1E-4</v>
      </c>
      <c r="AT294" s="290">
        <v>-1E-4</v>
      </c>
      <c r="AU294" s="292">
        <v>-1E-4</v>
      </c>
      <c r="AW294" s="293">
        <v>-1</v>
      </c>
      <c r="AX294" s="291">
        <v>-1</v>
      </c>
      <c r="BK294" s="290"/>
      <c r="BL294" s="290"/>
      <c r="BM294" s="292"/>
      <c r="BN294" s="290"/>
      <c r="BO294" s="292"/>
      <c r="BP294" s="290"/>
      <c r="BQ294" s="292"/>
      <c r="BR294" s="290"/>
      <c r="BS294" s="292"/>
      <c r="BU294" s="292">
        <v>-1</v>
      </c>
      <c r="BV294" s="291">
        <v>-1</v>
      </c>
      <c r="BX294" s="291">
        <v>-1</v>
      </c>
      <c r="CH294" s="291">
        <v>-1</v>
      </c>
      <c r="CI294" s="117">
        <v>0</v>
      </c>
      <c r="CJ294" s="81">
        <v>-1</v>
      </c>
      <c r="CK294" s="81">
        <v>0</v>
      </c>
      <c r="CL294" s="81">
        <v>-1</v>
      </c>
      <c r="CM294" s="81">
        <v>0</v>
      </c>
      <c r="CN294" s="117">
        <v>0</v>
      </c>
      <c r="CR294" s="291"/>
      <c r="DB294" s="291"/>
    </row>
    <row r="295" spans="1:119" x14ac:dyDescent="0.25">
      <c r="B295" s="291">
        <v>-1</v>
      </c>
      <c r="E295" s="185">
        <f t="shared" si="4"/>
        <v>0</v>
      </c>
      <c r="F295" s="142">
        <v>4</v>
      </c>
      <c r="G295" s="142">
        <v>3</v>
      </c>
      <c r="H295" s="142">
        <v>3</v>
      </c>
      <c r="I295" s="142">
        <v>2</v>
      </c>
      <c r="J295" s="142">
        <v>3</v>
      </c>
      <c r="K295" s="142">
        <v>3</v>
      </c>
      <c r="L295" s="142">
        <v>3</v>
      </c>
      <c r="M295" s="142">
        <v>3</v>
      </c>
      <c r="N295" s="142">
        <v>3</v>
      </c>
      <c r="O295" s="142">
        <v>3</v>
      </c>
      <c r="P295" s="142">
        <v>1</v>
      </c>
      <c r="Q295" s="290">
        <v>-1E-4</v>
      </c>
      <c r="R295" s="290">
        <v>-1E-4</v>
      </c>
      <c r="S295" s="292">
        <v>-1E-4</v>
      </c>
      <c r="T295" s="290">
        <v>-1E-4</v>
      </c>
      <c r="U295" s="292">
        <v>-1E-4</v>
      </c>
      <c r="V295" s="290">
        <v>-1E-4</v>
      </c>
      <c r="W295" s="292">
        <v>-1E-4</v>
      </c>
      <c r="X295" s="290">
        <v>-1E-4</v>
      </c>
      <c r="Y295" s="292">
        <v>-1E-4</v>
      </c>
      <c r="Z295" s="291">
        <v>-1E-4</v>
      </c>
      <c r="AB295" s="142">
        <v>4</v>
      </c>
      <c r="AC295" s="142">
        <v>4</v>
      </c>
      <c r="AD295" s="142">
        <v>4</v>
      </c>
      <c r="AE295" s="142">
        <v>4</v>
      </c>
      <c r="AF295" s="142">
        <v>4</v>
      </c>
      <c r="AG295" s="142">
        <v>4</v>
      </c>
      <c r="AH295" s="142">
        <v>4</v>
      </c>
      <c r="AI295" s="142">
        <v>4</v>
      </c>
      <c r="AJ295" s="142">
        <v>4</v>
      </c>
      <c r="AK295" s="142">
        <v>4</v>
      </c>
      <c r="AL295" s="142">
        <v>0</v>
      </c>
      <c r="AM295" s="290">
        <v>-1E-4</v>
      </c>
      <c r="AN295" s="290">
        <v>-1E-4</v>
      </c>
      <c r="AO295" s="292">
        <v>-1E-4</v>
      </c>
      <c r="AP295" s="290">
        <v>-1E-4</v>
      </c>
      <c r="AQ295" s="292">
        <v>-1E-4</v>
      </c>
      <c r="AR295" s="290">
        <v>-1E-4</v>
      </c>
      <c r="AS295" s="292">
        <v>-1E-4</v>
      </c>
      <c r="AT295" s="290">
        <v>-1E-4</v>
      </c>
      <c r="AU295" s="292">
        <v>-1E-4</v>
      </c>
      <c r="AW295" s="293">
        <v>-1</v>
      </c>
      <c r="AX295" s="291">
        <v>-1</v>
      </c>
      <c r="BK295" s="290"/>
      <c r="BL295" s="290"/>
      <c r="BM295" s="292"/>
      <c r="BN295" s="290"/>
      <c r="BO295" s="292"/>
      <c r="BP295" s="290"/>
      <c r="BQ295" s="292"/>
      <c r="BR295" s="290"/>
      <c r="BS295" s="292"/>
      <c r="BU295" s="292">
        <v>-1</v>
      </c>
      <c r="BV295" s="291">
        <v>-1</v>
      </c>
      <c r="BX295" s="291">
        <v>-1</v>
      </c>
      <c r="CH295" s="291">
        <v>-1</v>
      </c>
      <c r="CI295" s="117">
        <v>0</v>
      </c>
      <c r="CJ295" s="81">
        <v>-1</v>
      </c>
      <c r="CK295" s="81">
        <v>0</v>
      </c>
      <c r="CL295" s="81">
        <v>-1</v>
      </c>
      <c r="CM295" s="81">
        <v>0</v>
      </c>
      <c r="CN295" s="117">
        <v>0</v>
      </c>
      <c r="CR295" s="291"/>
      <c r="DB295" s="291"/>
    </row>
    <row r="296" spans="1:119" x14ac:dyDescent="0.25">
      <c r="B296" s="291">
        <v>-1</v>
      </c>
      <c r="E296" s="185">
        <f t="shared" si="4"/>
        <v>0</v>
      </c>
      <c r="F296" s="142">
        <v>3</v>
      </c>
      <c r="G296" s="142">
        <v>3</v>
      </c>
      <c r="H296" s="142">
        <v>3</v>
      </c>
      <c r="I296" s="142">
        <v>3</v>
      </c>
      <c r="J296" s="142">
        <v>3</v>
      </c>
      <c r="K296" s="142">
        <v>3</v>
      </c>
      <c r="L296" s="142">
        <v>3</v>
      </c>
      <c r="M296" s="142">
        <v>3</v>
      </c>
      <c r="N296" s="142">
        <v>3</v>
      </c>
      <c r="O296" s="142">
        <v>4</v>
      </c>
      <c r="P296" s="142">
        <v>1</v>
      </c>
      <c r="Q296" s="290">
        <v>-1E-4</v>
      </c>
      <c r="R296" s="290">
        <v>-1E-4</v>
      </c>
      <c r="S296" s="292">
        <v>-1E-4</v>
      </c>
      <c r="T296" s="290">
        <v>-1E-4</v>
      </c>
      <c r="U296" s="292">
        <v>-1E-4</v>
      </c>
      <c r="V296" s="290">
        <v>-1E-4</v>
      </c>
      <c r="W296" s="292">
        <v>-1E-4</v>
      </c>
      <c r="X296" s="290">
        <v>-1E-4</v>
      </c>
      <c r="Y296" s="292">
        <v>-1E-4</v>
      </c>
      <c r="Z296" s="291">
        <v>-1E-4</v>
      </c>
      <c r="AB296" s="142">
        <v>3</v>
      </c>
      <c r="AC296" s="142">
        <v>3</v>
      </c>
      <c r="AD296" s="142">
        <v>3</v>
      </c>
      <c r="AE296" s="142">
        <v>4</v>
      </c>
      <c r="AF296" s="142">
        <v>4</v>
      </c>
      <c r="AG296" s="142">
        <v>3</v>
      </c>
      <c r="AH296" s="142">
        <v>3</v>
      </c>
      <c r="AI296" s="142">
        <v>3</v>
      </c>
      <c r="AJ296" s="142">
        <v>3</v>
      </c>
      <c r="AK296" s="142">
        <v>3</v>
      </c>
      <c r="AL296" s="142">
        <v>0</v>
      </c>
      <c r="AM296" s="290">
        <v>-1E-4</v>
      </c>
      <c r="AN296" s="290">
        <v>-1E-4</v>
      </c>
      <c r="AO296" s="292">
        <v>-1E-4</v>
      </c>
      <c r="AP296" s="290">
        <v>-1E-4</v>
      </c>
      <c r="AQ296" s="292">
        <v>-1E-4</v>
      </c>
      <c r="AR296" s="290">
        <v>-1E-4</v>
      </c>
      <c r="AS296" s="292">
        <v>-1E-4</v>
      </c>
      <c r="AT296" s="290">
        <v>-1E-4</v>
      </c>
      <c r="AU296" s="292">
        <v>-1E-4</v>
      </c>
      <c r="AW296" s="293">
        <v>-1</v>
      </c>
      <c r="AX296" s="291">
        <v>-1</v>
      </c>
      <c r="BK296" s="290"/>
      <c r="BL296" s="290"/>
      <c r="BM296" s="292"/>
      <c r="BN296" s="290"/>
      <c r="BO296" s="292"/>
      <c r="BP296" s="290"/>
      <c r="BQ296" s="292"/>
      <c r="BR296" s="290"/>
      <c r="BS296" s="292"/>
      <c r="BU296" s="292">
        <v>-1</v>
      </c>
      <c r="BV296" s="291">
        <v>-1</v>
      </c>
      <c r="BX296" s="291">
        <v>-1</v>
      </c>
      <c r="CH296" s="291">
        <v>-1</v>
      </c>
      <c r="CI296" s="117">
        <v>0</v>
      </c>
      <c r="CJ296" s="81">
        <v>-1</v>
      </c>
      <c r="CK296" s="81">
        <v>0</v>
      </c>
      <c r="CL296" s="81">
        <v>-1</v>
      </c>
      <c r="CM296" s="81">
        <v>0</v>
      </c>
      <c r="CN296" s="117">
        <v>0</v>
      </c>
      <c r="CR296" s="291"/>
      <c r="DB296" s="291"/>
    </row>
    <row r="297" spans="1:119" x14ac:dyDescent="0.25">
      <c r="B297" s="291">
        <v>0</v>
      </c>
      <c r="E297" s="185">
        <f t="shared" si="4"/>
        <v>0</v>
      </c>
      <c r="F297" s="142">
        <v>0</v>
      </c>
      <c r="G297" s="142">
        <v>0</v>
      </c>
      <c r="H297" s="142">
        <v>0</v>
      </c>
      <c r="I297" s="142">
        <v>0</v>
      </c>
      <c r="J297" s="142">
        <v>0</v>
      </c>
      <c r="K297" s="142">
        <v>0</v>
      </c>
      <c r="L297" s="142">
        <v>0</v>
      </c>
      <c r="M297" s="142">
        <v>0</v>
      </c>
      <c r="N297" s="142">
        <v>0</v>
      </c>
      <c r="O297" s="142">
        <v>0</v>
      </c>
      <c r="P297" s="142">
        <v>0</v>
      </c>
      <c r="Q297" s="290">
        <v>0</v>
      </c>
      <c r="R297" s="290">
        <v>0</v>
      </c>
      <c r="S297" s="292">
        <v>0</v>
      </c>
      <c r="T297" s="290">
        <v>0</v>
      </c>
      <c r="U297" s="292">
        <v>0</v>
      </c>
      <c r="V297" s="290">
        <v>0</v>
      </c>
      <c r="W297" s="292">
        <v>0</v>
      </c>
      <c r="X297" s="290">
        <v>0</v>
      </c>
      <c r="Y297" s="292">
        <v>0</v>
      </c>
      <c r="Z297" s="291">
        <v>0</v>
      </c>
      <c r="AB297" s="142">
        <v>0</v>
      </c>
      <c r="AC297" s="142">
        <v>0</v>
      </c>
      <c r="AD297" s="142">
        <v>0</v>
      </c>
      <c r="AE297" s="142">
        <v>0</v>
      </c>
      <c r="AF297" s="142">
        <v>0</v>
      </c>
      <c r="AG297" s="142">
        <v>0</v>
      </c>
      <c r="AH297" s="142">
        <v>0</v>
      </c>
      <c r="AI297" s="142">
        <v>0</v>
      </c>
      <c r="AJ297" s="142">
        <v>0</v>
      </c>
      <c r="AK297" s="142">
        <v>0</v>
      </c>
      <c r="AL297" s="142">
        <v>0</v>
      </c>
      <c r="AM297" s="290">
        <v>0</v>
      </c>
      <c r="AN297" s="290">
        <v>0</v>
      </c>
      <c r="AO297" s="292">
        <v>0</v>
      </c>
      <c r="AP297" s="290">
        <v>0</v>
      </c>
      <c r="AQ297" s="292">
        <v>0</v>
      </c>
      <c r="AR297" s="290">
        <v>0</v>
      </c>
      <c r="AS297" s="292">
        <v>0</v>
      </c>
      <c r="AT297" s="290">
        <v>0</v>
      </c>
      <c r="AU297" s="292">
        <v>0</v>
      </c>
      <c r="AW297" s="293">
        <v>0</v>
      </c>
      <c r="AX297" s="291">
        <v>0</v>
      </c>
      <c r="BK297" s="290"/>
      <c r="BL297" s="290"/>
      <c r="BM297" s="292"/>
      <c r="BN297" s="290"/>
      <c r="BO297" s="292"/>
      <c r="BP297" s="290"/>
      <c r="BQ297" s="292"/>
      <c r="BR297" s="290"/>
      <c r="BS297" s="292"/>
      <c r="BU297" s="292">
        <v>0</v>
      </c>
      <c r="BV297" s="291">
        <v>0</v>
      </c>
      <c r="BX297" s="291">
        <v>0</v>
      </c>
      <c r="CH297" s="291">
        <v>0</v>
      </c>
      <c r="CI297" s="117">
        <v>0</v>
      </c>
      <c r="CJ297" s="81">
        <v>0</v>
      </c>
      <c r="CK297" s="81">
        <v>0</v>
      </c>
      <c r="CL297" s="81">
        <v>0</v>
      </c>
      <c r="CM297" s="81">
        <v>0</v>
      </c>
      <c r="CN297" s="117">
        <v>0</v>
      </c>
      <c r="CR297" s="291"/>
      <c r="DB297" s="291"/>
    </row>
    <row r="298" spans="1:119" x14ac:dyDescent="0.25">
      <c r="A298" s="113" t="s">
        <v>177</v>
      </c>
      <c r="B298" s="291">
        <v>11</v>
      </c>
      <c r="C298" s="114" t="s">
        <v>267</v>
      </c>
      <c r="D298" s="114" t="s">
        <v>266</v>
      </c>
      <c r="E298" s="185">
        <f t="shared" si="4"/>
        <v>0</v>
      </c>
      <c r="F298" s="142">
        <v>3</v>
      </c>
      <c r="G298" s="142">
        <v>3</v>
      </c>
      <c r="H298" s="142">
        <v>2</v>
      </c>
      <c r="I298" s="142">
        <v>2</v>
      </c>
      <c r="J298" s="142">
        <v>2</v>
      </c>
      <c r="K298" s="142">
        <v>3</v>
      </c>
      <c r="L298" s="142">
        <v>3</v>
      </c>
      <c r="M298" s="142">
        <v>2</v>
      </c>
      <c r="N298" s="142">
        <v>3</v>
      </c>
      <c r="O298" s="142">
        <v>3</v>
      </c>
      <c r="P298" s="142">
        <v>0</v>
      </c>
      <c r="Q298" s="290">
        <v>9.3000000000000007</v>
      </c>
      <c r="R298" s="290">
        <v>9.3000000000000007</v>
      </c>
      <c r="S298" s="292">
        <v>9.3000000000000007</v>
      </c>
      <c r="T298" s="290">
        <v>-1E-4</v>
      </c>
      <c r="U298" s="292">
        <v>14.2</v>
      </c>
      <c r="V298" s="290">
        <v>-1E-4</v>
      </c>
      <c r="W298" s="292">
        <v>10.050000000000001</v>
      </c>
      <c r="X298" s="290">
        <v>-1E-4</v>
      </c>
      <c r="Y298" s="292">
        <v>33.549999999999997</v>
      </c>
      <c r="Z298" s="291">
        <v>12</v>
      </c>
      <c r="AB298" s="142">
        <v>3</v>
      </c>
      <c r="AC298" s="142">
        <v>3</v>
      </c>
      <c r="AD298" s="142">
        <v>3</v>
      </c>
      <c r="AE298" s="142">
        <v>2</v>
      </c>
      <c r="AF298" s="142">
        <v>3</v>
      </c>
      <c r="AG298" s="142">
        <v>2</v>
      </c>
      <c r="AH298" s="142">
        <v>3</v>
      </c>
      <c r="AI298" s="142">
        <v>3</v>
      </c>
      <c r="AJ298" s="142">
        <v>3</v>
      </c>
      <c r="AK298" s="142">
        <v>5</v>
      </c>
      <c r="AL298" s="142">
        <v>0</v>
      </c>
      <c r="AM298" s="290">
        <v>9.6999999999999993</v>
      </c>
      <c r="AN298" s="290">
        <v>9.6999999999999993</v>
      </c>
      <c r="AO298" s="292">
        <v>9.6999999999999993</v>
      </c>
      <c r="AP298" s="290">
        <v>2.8</v>
      </c>
      <c r="AQ298" s="292">
        <v>12.4</v>
      </c>
      <c r="AR298" s="290">
        <v>-1E-4</v>
      </c>
      <c r="AS298" s="292">
        <v>9.8000000000000007</v>
      </c>
      <c r="AT298" s="290">
        <v>-1E-4</v>
      </c>
      <c r="AU298" s="292">
        <v>34.700000000000003</v>
      </c>
      <c r="AW298" s="293">
        <v>68.25</v>
      </c>
      <c r="AX298" s="291">
        <v>11</v>
      </c>
      <c r="BK298" s="290"/>
      <c r="BL298" s="290"/>
      <c r="BM298" s="292"/>
      <c r="BN298" s="290"/>
      <c r="BO298" s="292"/>
      <c r="BP298" s="290"/>
      <c r="BQ298" s="292"/>
      <c r="BR298" s="290"/>
      <c r="BS298" s="292"/>
      <c r="BU298" s="292">
        <v>68.25</v>
      </c>
      <c r="BV298" s="291">
        <v>11</v>
      </c>
      <c r="BX298" s="291">
        <v>-1</v>
      </c>
      <c r="CH298" s="291">
        <v>-1</v>
      </c>
      <c r="CI298" s="117">
        <v>0</v>
      </c>
      <c r="CJ298" s="81">
        <v>-1</v>
      </c>
      <c r="CK298" s="81">
        <v>0</v>
      </c>
      <c r="CL298" s="81">
        <v>-1</v>
      </c>
      <c r="CM298" s="81">
        <v>0</v>
      </c>
      <c r="CN298" s="117">
        <v>0</v>
      </c>
      <c r="CR298" s="291"/>
      <c r="DB298" s="291"/>
      <c r="DH298" s="79" t="s">
        <v>367</v>
      </c>
      <c r="DJ298" s="79" t="s">
        <v>404</v>
      </c>
      <c r="DK298" s="79" t="s">
        <v>451</v>
      </c>
      <c r="DL298" s="83" t="s">
        <v>504</v>
      </c>
      <c r="DM298" s="84" t="s">
        <v>513</v>
      </c>
      <c r="DN298" s="84" t="s">
        <v>519</v>
      </c>
      <c r="DO298" s="83" t="s">
        <v>503</v>
      </c>
    </row>
    <row r="299" spans="1:119" x14ac:dyDescent="0.25">
      <c r="B299" s="291">
        <v>-1</v>
      </c>
      <c r="E299" s="185">
        <f t="shared" si="4"/>
        <v>0</v>
      </c>
      <c r="F299" s="142">
        <v>3</v>
      </c>
      <c r="G299" s="142">
        <v>2</v>
      </c>
      <c r="H299" s="142">
        <v>2</v>
      </c>
      <c r="I299" s="142">
        <v>2</v>
      </c>
      <c r="J299" s="142">
        <v>3</v>
      </c>
      <c r="K299" s="142">
        <v>3</v>
      </c>
      <c r="L299" s="142">
        <v>3</v>
      </c>
      <c r="M299" s="142">
        <v>4</v>
      </c>
      <c r="N299" s="142">
        <v>3</v>
      </c>
      <c r="O299" s="142">
        <v>4</v>
      </c>
      <c r="P299" s="142">
        <v>1</v>
      </c>
      <c r="Q299" s="290">
        <v>-1E-4</v>
      </c>
      <c r="R299" s="290">
        <v>-1E-4</v>
      </c>
      <c r="S299" s="292">
        <v>-1E-4</v>
      </c>
      <c r="T299" s="290">
        <v>-1E-4</v>
      </c>
      <c r="U299" s="292">
        <v>-1E-4</v>
      </c>
      <c r="V299" s="290">
        <v>-1E-4</v>
      </c>
      <c r="W299" s="292">
        <v>-1E-4</v>
      </c>
      <c r="X299" s="290">
        <v>-1E-4</v>
      </c>
      <c r="Y299" s="292">
        <v>-1E-4</v>
      </c>
      <c r="Z299" s="291">
        <v>-1E-4</v>
      </c>
      <c r="AB299" s="142">
        <v>3</v>
      </c>
      <c r="AC299" s="142">
        <v>4</v>
      </c>
      <c r="AD299" s="142">
        <v>3</v>
      </c>
      <c r="AE299" s="142">
        <v>3</v>
      </c>
      <c r="AF299" s="142">
        <v>3</v>
      </c>
      <c r="AG299" s="142">
        <v>3</v>
      </c>
      <c r="AH299" s="142">
        <v>3</v>
      </c>
      <c r="AI299" s="142">
        <v>3</v>
      </c>
      <c r="AJ299" s="142">
        <v>4</v>
      </c>
      <c r="AK299" s="142">
        <v>4</v>
      </c>
      <c r="AL299" s="142">
        <v>5</v>
      </c>
      <c r="AM299" s="290">
        <v>-1E-4</v>
      </c>
      <c r="AN299" s="290">
        <v>-1E-4</v>
      </c>
      <c r="AO299" s="292">
        <v>-1E-4</v>
      </c>
      <c r="AP299" s="290">
        <v>-1E-4</v>
      </c>
      <c r="AQ299" s="292">
        <v>-1E-4</v>
      </c>
      <c r="AR299" s="290">
        <v>-1E-4</v>
      </c>
      <c r="AS299" s="292">
        <v>-1E-4</v>
      </c>
      <c r="AT299" s="290">
        <v>-1E-4</v>
      </c>
      <c r="AU299" s="292">
        <v>-1E-4</v>
      </c>
      <c r="AW299" s="293">
        <v>-1</v>
      </c>
      <c r="AX299" s="291">
        <v>-1</v>
      </c>
      <c r="BK299" s="290"/>
      <c r="BL299" s="290"/>
      <c r="BM299" s="292"/>
      <c r="BN299" s="290"/>
      <c r="BO299" s="292"/>
      <c r="BP299" s="290"/>
      <c r="BQ299" s="292"/>
      <c r="BR299" s="290"/>
      <c r="BS299" s="292"/>
      <c r="BU299" s="292">
        <v>-1</v>
      </c>
      <c r="BV299" s="291">
        <v>-1</v>
      </c>
      <c r="BX299" s="291">
        <v>-1</v>
      </c>
      <c r="CH299" s="291">
        <v>-1</v>
      </c>
      <c r="CI299" s="117">
        <v>0</v>
      </c>
      <c r="CJ299" s="81">
        <v>-1</v>
      </c>
      <c r="CK299" s="81">
        <v>0</v>
      </c>
      <c r="CL299" s="81">
        <v>-1</v>
      </c>
      <c r="CM299" s="81">
        <v>0</v>
      </c>
      <c r="CN299" s="117">
        <v>0</v>
      </c>
      <c r="CR299" s="291"/>
      <c r="DB299" s="291"/>
    </row>
    <row r="300" spans="1:119" x14ac:dyDescent="0.25">
      <c r="B300" s="291">
        <v>-1</v>
      </c>
      <c r="E300" s="185">
        <f t="shared" si="4"/>
        <v>0</v>
      </c>
      <c r="F300" s="142">
        <v>3</v>
      </c>
      <c r="G300" s="142">
        <v>3</v>
      </c>
      <c r="H300" s="142">
        <v>2</v>
      </c>
      <c r="I300" s="142">
        <v>2</v>
      </c>
      <c r="J300" s="142">
        <v>2</v>
      </c>
      <c r="K300" s="142">
        <v>4</v>
      </c>
      <c r="L300" s="142">
        <v>3</v>
      </c>
      <c r="M300" s="142">
        <v>3</v>
      </c>
      <c r="N300" s="142">
        <v>3</v>
      </c>
      <c r="O300" s="142">
        <v>3</v>
      </c>
      <c r="P300" s="142">
        <v>2</v>
      </c>
      <c r="Q300" s="290">
        <v>-1E-4</v>
      </c>
      <c r="R300" s="290">
        <v>-1E-4</v>
      </c>
      <c r="S300" s="292">
        <v>-1E-4</v>
      </c>
      <c r="T300" s="290">
        <v>-1E-4</v>
      </c>
      <c r="U300" s="292">
        <v>-1E-4</v>
      </c>
      <c r="V300" s="290">
        <v>-1E-4</v>
      </c>
      <c r="W300" s="292">
        <v>-1E-4</v>
      </c>
      <c r="X300" s="290">
        <v>-1E-4</v>
      </c>
      <c r="Y300" s="292">
        <v>-1E-4</v>
      </c>
      <c r="Z300" s="291">
        <v>-1E-4</v>
      </c>
      <c r="AB300" s="142">
        <v>3</v>
      </c>
      <c r="AC300" s="142">
        <v>3</v>
      </c>
      <c r="AD300" s="142">
        <v>3</v>
      </c>
      <c r="AE300" s="142">
        <v>3</v>
      </c>
      <c r="AF300" s="142">
        <v>3</v>
      </c>
      <c r="AG300" s="142">
        <v>3</v>
      </c>
      <c r="AH300" s="142">
        <v>3</v>
      </c>
      <c r="AI300" s="142">
        <v>4</v>
      </c>
      <c r="AJ300" s="142">
        <v>4</v>
      </c>
      <c r="AK300" s="142">
        <v>5</v>
      </c>
      <c r="AL300" s="142">
        <v>5</v>
      </c>
      <c r="AM300" s="290">
        <v>-1E-4</v>
      </c>
      <c r="AN300" s="290">
        <v>-1E-4</v>
      </c>
      <c r="AO300" s="292">
        <v>-1E-4</v>
      </c>
      <c r="AP300" s="290">
        <v>-1E-4</v>
      </c>
      <c r="AQ300" s="292">
        <v>-1E-4</v>
      </c>
      <c r="AR300" s="290">
        <v>-1E-4</v>
      </c>
      <c r="AS300" s="292">
        <v>-1E-4</v>
      </c>
      <c r="AT300" s="290">
        <v>-1E-4</v>
      </c>
      <c r="AU300" s="292">
        <v>-1E-4</v>
      </c>
      <c r="AW300" s="293">
        <v>-1</v>
      </c>
      <c r="AX300" s="291">
        <v>-1</v>
      </c>
      <c r="BK300" s="290"/>
      <c r="BL300" s="290"/>
      <c r="BM300" s="292"/>
      <c r="BN300" s="290"/>
      <c r="BO300" s="292"/>
      <c r="BP300" s="290"/>
      <c r="BQ300" s="292"/>
      <c r="BR300" s="290"/>
      <c r="BS300" s="292"/>
      <c r="BU300" s="292">
        <v>-1</v>
      </c>
      <c r="BV300" s="291">
        <v>-1</v>
      </c>
      <c r="BX300" s="291">
        <v>-1</v>
      </c>
      <c r="CH300" s="291">
        <v>-1</v>
      </c>
      <c r="CI300" s="117">
        <v>0</v>
      </c>
      <c r="CJ300" s="81">
        <v>-1</v>
      </c>
      <c r="CK300" s="81">
        <v>0</v>
      </c>
      <c r="CL300" s="81">
        <v>-1</v>
      </c>
      <c r="CM300" s="81">
        <v>0</v>
      </c>
      <c r="CN300" s="117">
        <v>0</v>
      </c>
      <c r="CR300" s="291"/>
      <c r="DB300" s="291"/>
    </row>
    <row r="301" spans="1:119" x14ac:dyDescent="0.25">
      <c r="B301" s="291">
        <v>-1</v>
      </c>
      <c r="E301" s="185">
        <f t="shared" si="4"/>
        <v>0</v>
      </c>
      <c r="F301" s="142">
        <v>2</v>
      </c>
      <c r="G301" s="142">
        <v>2</v>
      </c>
      <c r="H301" s="142">
        <v>2</v>
      </c>
      <c r="I301" s="142">
        <v>3</v>
      </c>
      <c r="J301" s="142">
        <v>3</v>
      </c>
      <c r="K301" s="142">
        <v>3</v>
      </c>
      <c r="L301" s="142">
        <v>3</v>
      </c>
      <c r="M301" s="142">
        <v>3</v>
      </c>
      <c r="N301" s="142">
        <v>4</v>
      </c>
      <c r="O301" s="142">
        <v>3</v>
      </c>
      <c r="P301" s="142">
        <v>0</v>
      </c>
      <c r="Q301" s="290">
        <v>-1E-4</v>
      </c>
      <c r="R301" s="290">
        <v>-1E-4</v>
      </c>
      <c r="S301" s="292">
        <v>-1E-4</v>
      </c>
      <c r="T301" s="290">
        <v>-1E-4</v>
      </c>
      <c r="U301" s="292">
        <v>-1E-4</v>
      </c>
      <c r="V301" s="290">
        <v>-1E-4</v>
      </c>
      <c r="W301" s="292">
        <v>-1E-4</v>
      </c>
      <c r="X301" s="290">
        <v>-1E-4</v>
      </c>
      <c r="Y301" s="292">
        <v>-1E-4</v>
      </c>
      <c r="Z301" s="291">
        <v>-1E-4</v>
      </c>
      <c r="AB301" s="142">
        <v>3</v>
      </c>
      <c r="AC301" s="142">
        <v>3</v>
      </c>
      <c r="AD301" s="142">
        <v>3</v>
      </c>
      <c r="AE301" s="142">
        <v>3</v>
      </c>
      <c r="AF301" s="142">
        <v>3</v>
      </c>
      <c r="AG301" s="142">
        <v>3</v>
      </c>
      <c r="AH301" s="142">
        <v>4</v>
      </c>
      <c r="AI301" s="142">
        <v>4</v>
      </c>
      <c r="AJ301" s="142">
        <v>4</v>
      </c>
      <c r="AK301" s="142">
        <v>3</v>
      </c>
      <c r="AL301" s="142">
        <v>5</v>
      </c>
      <c r="AM301" s="290">
        <v>-1E-4</v>
      </c>
      <c r="AN301" s="290">
        <v>-1E-4</v>
      </c>
      <c r="AO301" s="292">
        <v>-1E-4</v>
      </c>
      <c r="AP301" s="290">
        <v>-1E-4</v>
      </c>
      <c r="AQ301" s="292">
        <v>-1E-4</v>
      </c>
      <c r="AR301" s="290">
        <v>-1E-4</v>
      </c>
      <c r="AS301" s="292">
        <v>-1E-4</v>
      </c>
      <c r="AT301" s="290">
        <v>-1E-4</v>
      </c>
      <c r="AU301" s="292">
        <v>-1E-4</v>
      </c>
      <c r="AW301" s="293">
        <v>-1</v>
      </c>
      <c r="AX301" s="291">
        <v>-1</v>
      </c>
      <c r="BK301" s="290"/>
      <c r="BL301" s="290"/>
      <c r="BM301" s="292"/>
      <c r="BN301" s="290"/>
      <c r="BO301" s="292"/>
      <c r="BP301" s="290"/>
      <c r="BQ301" s="292"/>
      <c r="BR301" s="290"/>
      <c r="BS301" s="292"/>
      <c r="BU301" s="292">
        <v>-1</v>
      </c>
      <c r="BV301" s="291">
        <v>-1</v>
      </c>
      <c r="BX301" s="291">
        <v>-1</v>
      </c>
      <c r="CH301" s="291">
        <v>-1</v>
      </c>
      <c r="CI301" s="117">
        <v>0</v>
      </c>
      <c r="CJ301" s="81">
        <v>-1</v>
      </c>
      <c r="CK301" s="81">
        <v>0</v>
      </c>
      <c r="CL301" s="81">
        <v>-1</v>
      </c>
      <c r="CM301" s="81">
        <v>0</v>
      </c>
      <c r="CN301" s="117">
        <v>0</v>
      </c>
      <c r="CR301" s="291"/>
      <c r="DB301" s="291"/>
    </row>
    <row r="302" spans="1:119" x14ac:dyDescent="0.25">
      <c r="B302" s="291">
        <v>0</v>
      </c>
      <c r="E302" s="185">
        <f t="shared" si="4"/>
        <v>0</v>
      </c>
      <c r="F302" s="142">
        <v>0</v>
      </c>
      <c r="G302" s="142">
        <v>0</v>
      </c>
      <c r="H302" s="142">
        <v>0</v>
      </c>
      <c r="I302" s="142">
        <v>0</v>
      </c>
      <c r="J302" s="142">
        <v>0</v>
      </c>
      <c r="K302" s="142">
        <v>0</v>
      </c>
      <c r="L302" s="142">
        <v>0</v>
      </c>
      <c r="M302" s="142">
        <v>0</v>
      </c>
      <c r="N302" s="142">
        <v>0</v>
      </c>
      <c r="O302" s="142">
        <v>0</v>
      </c>
      <c r="P302" s="142">
        <v>0</v>
      </c>
      <c r="Q302" s="290">
        <v>0</v>
      </c>
      <c r="R302" s="290">
        <v>0</v>
      </c>
      <c r="S302" s="292">
        <v>0</v>
      </c>
      <c r="T302" s="290">
        <v>0</v>
      </c>
      <c r="U302" s="292">
        <v>0</v>
      </c>
      <c r="V302" s="290">
        <v>0</v>
      </c>
      <c r="W302" s="292">
        <v>0</v>
      </c>
      <c r="X302" s="290">
        <v>0</v>
      </c>
      <c r="Y302" s="292">
        <v>0</v>
      </c>
      <c r="Z302" s="291">
        <v>0</v>
      </c>
      <c r="AB302" s="142">
        <v>0</v>
      </c>
      <c r="AC302" s="142">
        <v>0</v>
      </c>
      <c r="AD302" s="142">
        <v>0</v>
      </c>
      <c r="AE302" s="142">
        <v>0</v>
      </c>
      <c r="AF302" s="142">
        <v>0</v>
      </c>
      <c r="AG302" s="142">
        <v>0</v>
      </c>
      <c r="AH302" s="142">
        <v>0</v>
      </c>
      <c r="AI302" s="142">
        <v>0</v>
      </c>
      <c r="AJ302" s="142">
        <v>0</v>
      </c>
      <c r="AK302" s="142">
        <v>0</v>
      </c>
      <c r="AL302" s="142">
        <v>0</v>
      </c>
      <c r="AM302" s="290">
        <v>0</v>
      </c>
      <c r="AN302" s="290">
        <v>0</v>
      </c>
      <c r="AO302" s="292">
        <v>0</v>
      </c>
      <c r="AP302" s="290">
        <v>0</v>
      </c>
      <c r="AQ302" s="292">
        <v>0</v>
      </c>
      <c r="AR302" s="290">
        <v>0</v>
      </c>
      <c r="AS302" s="292">
        <v>0</v>
      </c>
      <c r="AT302" s="290">
        <v>0</v>
      </c>
      <c r="AU302" s="292">
        <v>0</v>
      </c>
      <c r="AW302" s="293">
        <v>0</v>
      </c>
      <c r="AX302" s="291">
        <v>0</v>
      </c>
      <c r="BK302" s="290"/>
      <c r="BL302" s="290"/>
      <c r="BM302" s="292"/>
      <c r="BN302" s="290"/>
      <c r="BO302" s="292"/>
      <c r="BP302" s="290"/>
      <c r="BQ302" s="292"/>
      <c r="BR302" s="290"/>
      <c r="BS302" s="292"/>
      <c r="BU302" s="292">
        <v>0</v>
      </c>
      <c r="BV302" s="291">
        <v>0</v>
      </c>
      <c r="BX302" s="291">
        <v>0</v>
      </c>
      <c r="CH302" s="291">
        <v>0</v>
      </c>
      <c r="CI302" s="117">
        <v>0</v>
      </c>
      <c r="CJ302" s="81">
        <v>0</v>
      </c>
      <c r="CK302" s="81">
        <v>0</v>
      </c>
      <c r="CL302" s="81">
        <v>0</v>
      </c>
      <c r="CM302" s="81">
        <v>0</v>
      </c>
      <c r="CN302" s="117">
        <v>0</v>
      </c>
      <c r="CR302" s="291"/>
      <c r="DB302" s="291"/>
    </row>
    <row r="303" spans="1:119" x14ac:dyDescent="0.25">
      <c r="A303" s="113" t="s">
        <v>177</v>
      </c>
      <c r="B303" s="291">
        <v>12</v>
      </c>
      <c r="C303" s="114" t="s">
        <v>268</v>
      </c>
      <c r="D303" s="114" t="s">
        <v>266</v>
      </c>
      <c r="E303" s="185">
        <f t="shared" si="4"/>
        <v>0</v>
      </c>
      <c r="F303" s="142">
        <v>3</v>
      </c>
      <c r="G303" s="142">
        <v>2</v>
      </c>
      <c r="H303" s="142">
        <v>2</v>
      </c>
      <c r="I303" s="142">
        <v>1</v>
      </c>
      <c r="J303" s="142">
        <v>2</v>
      </c>
      <c r="K303" s="142">
        <v>3</v>
      </c>
      <c r="L303" s="142">
        <v>3</v>
      </c>
      <c r="M303" s="142">
        <v>3</v>
      </c>
      <c r="N303" s="142">
        <v>3</v>
      </c>
      <c r="O303" s="142">
        <v>3</v>
      </c>
      <c r="P303" s="142">
        <v>0</v>
      </c>
      <c r="Q303" s="290">
        <v>9.6999999999999993</v>
      </c>
      <c r="R303" s="290">
        <v>9.6999999999999993</v>
      </c>
      <c r="S303" s="292">
        <v>9.6999999999999993</v>
      </c>
      <c r="T303" s="290">
        <v>-1E-4</v>
      </c>
      <c r="U303" s="292">
        <v>13.6</v>
      </c>
      <c r="V303" s="290">
        <v>-1E-4</v>
      </c>
      <c r="W303" s="292">
        <v>8.82</v>
      </c>
      <c r="X303" s="290">
        <v>-1E-4</v>
      </c>
      <c r="Y303" s="292">
        <v>32.119999999999997</v>
      </c>
      <c r="Z303" s="291">
        <v>13</v>
      </c>
      <c r="AB303" s="142">
        <v>3</v>
      </c>
      <c r="AC303" s="142">
        <v>3</v>
      </c>
      <c r="AD303" s="142">
        <v>3</v>
      </c>
      <c r="AE303" s="142">
        <v>3</v>
      </c>
      <c r="AF303" s="142">
        <v>2</v>
      </c>
      <c r="AG303" s="142">
        <v>2</v>
      </c>
      <c r="AH303" s="142">
        <v>3</v>
      </c>
      <c r="AI303" s="142">
        <v>3</v>
      </c>
      <c r="AJ303" s="142">
        <v>3</v>
      </c>
      <c r="AK303" s="142">
        <v>3</v>
      </c>
      <c r="AL303" s="142">
        <v>0</v>
      </c>
      <c r="AM303" s="290">
        <v>9.5</v>
      </c>
      <c r="AN303" s="290">
        <v>9.5</v>
      </c>
      <c r="AO303" s="292">
        <v>9.5</v>
      </c>
      <c r="AP303" s="290">
        <v>3.3</v>
      </c>
      <c r="AQ303" s="292">
        <v>13.5</v>
      </c>
      <c r="AR303" s="290">
        <v>-1E-4</v>
      </c>
      <c r="AS303" s="292">
        <v>8.8699999999999992</v>
      </c>
      <c r="AT303" s="290">
        <v>-1E-4</v>
      </c>
      <c r="AU303" s="292">
        <v>35.17</v>
      </c>
      <c r="AW303" s="293">
        <v>67.290000000000006</v>
      </c>
      <c r="AX303" s="291">
        <v>12</v>
      </c>
      <c r="BK303" s="290"/>
      <c r="BL303" s="290"/>
      <c r="BM303" s="292"/>
      <c r="BN303" s="290"/>
      <c r="BO303" s="292"/>
      <c r="BP303" s="290"/>
      <c r="BQ303" s="292"/>
      <c r="BR303" s="290"/>
      <c r="BS303" s="292"/>
      <c r="BU303" s="292">
        <v>67.290000000000006</v>
      </c>
      <c r="BV303" s="291">
        <v>12</v>
      </c>
      <c r="BX303" s="291">
        <v>-1</v>
      </c>
      <c r="CH303" s="291">
        <v>-1</v>
      </c>
      <c r="CI303" s="117">
        <v>0</v>
      </c>
      <c r="CJ303" s="81">
        <v>-1</v>
      </c>
      <c r="CK303" s="81">
        <v>0</v>
      </c>
      <c r="CL303" s="81">
        <v>-1</v>
      </c>
      <c r="CM303" s="81">
        <v>0</v>
      </c>
      <c r="CN303" s="117">
        <v>0</v>
      </c>
      <c r="CR303" s="291"/>
      <c r="DB303" s="291"/>
      <c r="DH303" s="79" t="s">
        <v>367</v>
      </c>
      <c r="DJ303" s="79" t="s">
        <v>404</v>
      </c>
      <c r="DK303" s="79" t="s">
        <v>451</v>
      </c>
      <c r="DL303" s="83" t="s">
        <v>504</v>
      </c>
      <c r="DM303" s="84" t="s">
        <v>513</v>
      </c>
      <c r="DN303" s="84" t="s">
        <v>520</v>
      </c>
      <c r="DO303" s="83" t="s">
        <v>503</v>
      </c>
    </row>
    <row r="304" spans="1:119" x14ac:dyDescent="0.25">
      <c r="B304" s="291">
        <v>-1</v>
      </c>
      <c r="E304" s="185">
        <f t="shared" si="4"/>
        <v>0</v>
      </c>
      <c r="F304" s="142">
        <v>3</v>
      </c>
      <c r="G304" s="142">
        <v>4</v>
      </c>
      <c r="H304" s="142">
        <v>3</v>
      </c>
      <c r="I304" s="142">
        <v>2</v>
      </c>
      <c r="J304" s="142">
        <v>3</v>
      </c>
      <c r="K304" s="142">
        <v>4</v>
      </c>
      <c r="L304" s="142">
        <v>3</v>
      </c>
      <c r="M304" s="142">
        <v>4</v>
      </c>
      <c r="N304" s="142">
        <v>3</v>
      </c>
      <c r="O304" s="142">
        <v>4</v>
      </c>
      <c r="P304" s="142">
        <v>0</v>
      </c>
      <c r="Q304" s="290">
        <v>-1E-4</v>
      </c>
      <c r="R304" s="290">
        <v>-1E-4</v>
      </c>
      <c r="S304" s="292">
        <v>-1E-4</v>
      </c>
      <c r="T304" s="290">
        <v>-1E-4</v>
      </c>
      <c r="U304" s="292">
        <v>-1E-4</v>
      </c>
      <c r="V304" s="290">
        <v>-1E-4</v>
      </c>
      <c r="W304" s="292">
        <v>-1E-4</v>
      </c>
      <c r="X304" s="290">
        <v>-1E-4</v>
      </c>
      <c r="Y304" s="292">
        <v>-1E-4</v>
      </c>
      <c r="Z304" s="291">
        <v>-1E-4</v>
      </c>
      <c r="AB304" s="142">
        <v>5</v>
      </c>
      <c r="AC304" s="142">
        <v>3</v>
      </c>
      <c r="AD304" s="142">
        <v>4</v>
      </c>
      <c r="AE304" s="142">
        <v>3</v>
      </c>
      <c r="AF304" s="142">
        <v>2</v>
      </c>
      <c r="AG304" s="142">
        <v>3</v>
      </c>
      <c r="AH304" s="142">
        <v>3</v>
      </c>
      <c r="AI304" s="142">
        <v>4</v>
      </c>
      <c r="AJ304" s="142">
        <v>3</v>
      </c>
      <c r="AK304" s="142">
        <v>4</v>
      </c>
      <c r="AL304" s="142">
        <v>0</v>
      </c>
      <c r="AM304" s="290">
        <v>-1E-4</v>
      </c>
      <c r="AN304" s="290">
        <v>-1E-4</v>
      </c>
      <c r="AO304" s="292">
        <v>-1E-4</v>
      </c>
      <c r="AP304" s="290">
        <v>-1E-4</v>
      </c>
      <c r="AQ304" s="292">
        <v>-1E-4</v>
      </c>
      <c r="AR304" s="290">
        <v>-1E-4</v>
      </c>
      <c r="AS304" s="292">
        <v>-1E-4</v>
      </c>
      <c r="AT304" s="290">
        <v>-1E-4</v>
      </c>
      <c r="AU304" s="292">
        <v>-1E-4</v>
      </c>
      <c r="AW304" s="293">
        <v>-1</v>
      </c>
      <c r="AX304" s="291">
        <v>-1</v>
      </c>
      <c r="BK304" s="290"/>
      <c r="BL304" s="290"/>
      <c r="BM304" s="292"/>
      <c r="BN304" s="290"/>
      <c r="BO304" s="292"/>
      <c r="BP304" s="290"/>
      <c r="BQ304" s="292"/>
      <c r="BR304" s="290"/>
      <c r="BS304" s="292"/>
      <c r="BU304" s="292">
        <v>-1</v>
      </c>
      <c r="BV304" s="291">
        <v>-1</v>
      </c>
      <c r="BX304" s="291">
        <v>-1</v>
      </c>
      <c r="CH304" s="291">
        <v>-1</v>
      </c>
      <c r="CI304" s="117">
        <v>0</v>
      </c>
      <c r="CJ304" s="81">
        <v>-1</v>
      </c>
      <c r="CK304" s="81">
        <v>0</v>
      </c>
      <c r="CL304" s="81">
        <v>-1</v>
      </c>
      <c r="CM304" s="81">
        <v>0</v>
      </c>
      <c r="CN304" s="117">
        <v>0</v>
      </c>
      <c r="CR304" s="291"/>
      <c r="DB304" s="291"/>
    </row>
    <row r="305" spans="1:121" x14ac:dyDescent="0.25">
      <c r="B305" s="291">
        <v>-1</v>
      </c>
      <c r="E305" s="185">
        <f t="shared" si="4"/>
        <v>0</v>
      </c>
      <c r="F305" s="142">
        <v>3</v>
      </c>
      <c r="G305" s="142">
        <v>3</v>
      </c>
      <c r="H305" s="142">
        <v>2</v>
      </c>
      <c r="I305" s="142">
        <v>3</v>
      </c>
      <c r="J305" s="142">
        <v>2</v>
      </c>
      <c r="K305" s="142">
        <v>4</v>
      </c>
      <c r="L305" s="142">
        <v>3</v>
      </c>
      <c r="M305" s="142">
        <v>4</v>
      </c>
      <c r="N305" s="142">
        <v>4</v>
      </c>
      <c r="O305" s="142">
        <v>4</v>
      </c>
      <c r="P305" s="142">
        <v>0</v>
      </c>
      <c r="Q305" s="290">
        <v>-1E-4</v>
      </c>
      <c r="R305" s="290">
        <v>-1E-4</v>
      </c>
      <c r="S305" s="292">
        <v>-1E-4</v>
      </c>
      <c r="T305" s="290">
        <v>-1E-4</v>
      </c>
      <c r="U305" s="292">
        <v>-1E-4</v>
      </c>
      <c r="V305" s="290">
        <v>-1E-4</v>
      </c>
      <c r="W305" s="292">
        <v>-1E-4</v>
      </c>
      <c r="X305" s="290">
        <v>-1E-4</v>
      </c>
      <c r="Y305" s="292">
        <v>-1E-4</v>
      </c>
      <c r="Z305" s="291">
        <v>-1E-4</v>
      </c>
      <c r="AB305" s="142">
        <v>4</v>
      </c>
      <c r="AC305" s="142">
        <v>3</v>
      </c>
      <c r="AD305" s="142">
        <v>4</v>
      </c>
      <c r="AE305" s="142">
        <v>2</v>
      </c>
      <c r="AF305" s="142">
        <v>2</v>
      </c>
      <c r="AG305" s="142">
        <v>2</v>
      </c>
      <c r="AH305" s="142">
        <v>3</v>
      </c>
      <c r="AI305" s="142">
        <v>4</v>
      </c>
      <c r="AJ305" s="142">
        <v>3</v>
      </c>
      <c r="AK305" s="142">
        <v>4</v>
      </c>
      <c r="AL305" s="142">
        <v>1</v>
      </c>
      <c r="AM305" s="290">
        <v>-1E-4</v>
      </c>
      <c r="AN305" s="290">
        <v>-1E-4</v>
      </c>
      <c r="AO305" s="292">
        <v>-1E-4</v>
      </c>
      <c r="AP305" s="290">
        <v>-1E-4</v>
      </c>
      <c r="AQ305" s="292">
        <v>-1E-4</v>
      </c>
      <c r="AR305" s="290">
        <v>-1E-4</v>
      </c>
      <c r="AS305" s="292">
        <v>-1E-4</v>
      </c>
      <c r="AT305" s="290">
        <v>-1E-4</v>
      </c>
      <c r="AU305" s="292">
        <v>-1E-4</v>
      </c>
      <c r="AW305" s="293">
        <v>-1</v>
      </c>
      <c r="AX305" s="291">
        <v>-1</v>
      </c>
      <c r="BK305" s="290"/>
      <c r="BL305" s="290"/>
      <c r="BM305" s="292"/>
      <c r="BN305" s="290"/>
      <c r="BO305" s="292"/>
      <c r="BP305" s="290"/>
      <c r="BQ305" s="292"/>
      <c r="BR305" s="290"/>
      <c r="BS305" s="292"/>
      <c r="BU305" s="292">
        <v>-1</v>
      </c>
      <c r="BV305" s="291">
        <v>-1</v>
      </c>
      <c r="BX305" s="291">
        <v>-1</v>
      </c>
      <c r="CH305" s="291">
        <v>-1</v>
      </c>
      <c r="CI305" s="117">
        <v>0</v>
      </c>
      <c r="CJ305" s="81">
        <v>-1</v>
      </c>
      <c r="CK305" s="81">
        <v>0</v>
      </c>
      <c r="CL305" s="81">
        <v>-1</v>
      </c>
      <c r="CM305" s="81">
        <v>0</v>
      </c>
      <c r="CN305" s="117">
        <v>0</v>
      </c>
      <c r="CR305" s="291"/>
      <c r="DB305" s="291"/>
    </row>
    <row r="306" spans="1:121" x14ac:dyDescent="0.25">
      <c r="B306" s="291">
        <v>-1</v>
      </c>
      <c r="E306" s="185">
        <f t="shared" si="4"/>
        <v>0</v>
      </c>
      <c r="F306" s="142">
        <v>3</v>
      </c>
      <c r="G306" s="142">
        <v>3</v>
      </c>
      <c r="H306" s="142">
        <v>3</v>
      </c>
      <c r="I306" s="142">
        <v>3</v>
      </c>
      <c r="J306" s="142">
        <v>3</v>
      </c>
      <c r="K306" s="142">
        <v>3</v>
      </c>
      <c r="L306" s="142">
        <v>3</v>
      </c>
      <c r="M306" s="142">
        <v>4</v>
      </c>
      <c r="N306" s="142">
        <v>4</v>
      </c>
      <c r="O306" s="142">
        <v>3</v>
      </c>
      <c r="P306" s="142">
        <v>0</v>
      </c>
      <c r="Q306" s="290">
        <v>-1E-4</v>
      </c>
      <c r="R306" s="290">
        <v>-1E-4</v>
      </c>
      <c r="S306" s="292">
        <v>-1E-4</v>
      </c>
      <c r="T306" s="290">
        <v>-1E-4</v>
      </c>
      <c r="U306" s="292">
        <v>-1E-4</v>
      </c>
      <c r="V306" s="290">
        <v>-1E-4</v>
      </c>
      <c r="W306" s="292">
        <v>-1E-4</v>
      </c>
      <c r="X306" s="290">
        <v>-1E-4</v>
      </c>
      <c r="Y306" s="292">
        <v>-1E-4</v>
      </c>
      <c r="Z306" s="291">
        <v>-1E-4</v>
      </c>
      <c r="AB306" s="142">
        <v>3</v>
      </c>
      <c r="AC306" s="142">
        <v>2</v>
      </c>
      <c r="AD306" s="142">
        <v>3</v>
      </c>
      <c r="AE306" s="142">
        <v>3</v>
      </c>
      <c r="AF306" s="142">
        <v>3</v>
      </c>
      <c r="AG306" s="142">
        <v>3</v>
      </c>
      <c r="AH306" s="142">
        <v>4</v>
      </c>
      <c r="AI306" s="142">
        <v>4</v>
      </c>
      <c r="AJ306" s="142">
        <v>4</v>
      </c>
      <c r="AK306" s="142">
        <v>4</v>
      </c>
      <c r="AL306" s="142">
        <v>0</v>
      </c>
      <c r="AM306" s="290">
        <v>-1E-4</v>
      </c>
      <c r="AN306" s="290">
        <v>-1E-4</v>
      </c>
      <c r="AO306" s="292">
        <v>-1E-4</v>
      </c>
      <c r="AP306" s="290">
        <v>-1E-4</v>
      </c>
      <c r="AQ306" s="292">
        <v>-1E-4</v>
      </c>
      <c r="AR306" s="290">
        <v>-1E-4</v>
      </c>
      <c r="AS306" s="292">
        <v>-1E-4</v>
      </c>
      <c r="AT306" s="290">
        <v>-1E-4</v>
      </c>
      <c r="AU306" s="292">
        <v>-1E-4</v>
      </c>
      <c r="AW306" s="293">
        <v>-1</v>
      </c>
      <c r="AX306" s="291">
        <v>-1</v>
      </c>
      <c r="BK306" s="290"/>
      <c r="BL306" s="290"/>
      <c r="BM306" s="292"/>
      <c r="BN306" s="290"/>
      <c r="BO306" s="292"/>
      <c r="BP306" s="290"/>
      <c r="BQ306" s="292"/>
      <c r="BR306" s="290"/>
      <c r="BS306" s="292"/>
      <c r="BU306" s="292">
        <v>-1</v>
      </c>
      <c r="BV306" s="291">
        <v>-1</v>
      </c>
      <c r="BX306" s="291">
        <v>-1</v>
      </c>
      <c r="CH306" s="291">
        <v>-1</v>
      </c>
      <c r="CI306" s="117">
        <v>0</v>
      </c>
      <c r="CJ306" s="81">
        <v>-1</v>
      </c>
      <c r="CK306" s="81">
        <v>0</v>
      </c>
      <c r="CL306" s="81">
        <v>-1</v>
      </c>
      <c r="CM306" s="81">
        <v>0</v>
      </c>
      <c r="CN306" s="117">
        <v>0</v>
      </c>
      <c r="CR306" s="291"/>
      <c r="DB306" s="291"/>
    </row>
    <row r="307" spans="1:121" x14ac:dyDescent="0.25">
      <c r="B307" s="291">
        <v>0</v>
      </c>
      <c r="E307" s="185">
        <f t="shared" si="4"/>
        <v>0</v>
      </c>
      <c r="F307" s="142">
        <v>0</v>
      </c>
      <c r="G307" s="142">
        <v>0</v>
      </c>
      <c r="H307" s="142">
        <v>0</v>
      </c>
      <c r="I307" s="142">
        <v>0</v>
      </c>
      <c r="J307" s="142">
        <v>0</v>
      </c>
      <c r="K307" s="142">
        <v>0</v>
      </c>
      <c r="L307" s="142">
        <v>0</v>
      </c>
      <c r="M307" s="142">
        <v>0</v>
      </c>
      <c r="N307" s="142">
        <v>0</v>
      </c>
      <c r="O307" s="142">
        <v>0</v>
      </c>
      <c r="P307" s="142">
        <v>0</v>
      </c>
      <c r="Q307" s="290">
        <v>0</v>
      </c>
      <c r="R307" s="290">
        <v>0</v>
      </c>
      <c r="S307" s="292">
        <v>0</v>
      </c>
      <c r="T307" s="290">
        <v>0</v>
      </c>
      <c r="U307" s="292">
        <v>0</v>
      </c>
      <c r="V307" s="290">
        <v>0</v>
      </c>
      <c r="W307" s="292">
        <v>0</v>
      </c>
      <c r="X307" s="290">
        <v>0</v>
      </c>
      <c r="Y307" s="292">
        <v>0</v>
      </c>
      <c r="Z307" s="291">
        <v>0</v>
      </c>
      <c r="AB307" s="142">
        <v>0</v>
      </c>
      <c r="AC307" s="142">
        <v>0</v>
      </c>
      <c r="AD307" s="142">
        <v>0</v>
      </c>
      <c r="AE307" s="142">
        <v>0</v>
      </c>
      <c r="AF307" s="142">
        <v>0</v>
      </c>
      <c r="AG307" s="142">
        <v>0</v>
      </c>
      <c r="AH307" s="142">
        <v>0</v>
      </c>
      <c r="AI307" s="142">
        <v>0</v>
      </c>
      <c r="AJ307" s="142">
        <v>0</v>
      </c>
      <c r="AK307" s="142">
        <v>0</v>
      </c>
      <c r="AL307" s="142">
        <v>0</v>
      </c>
      <c r="AM307" s="290">
        <v>0</v>
      </c>
      <c r="AN307" s="290">
        <v>0</v>
      </c>
      <c r="AO307" s="292">
        <v>0</v>
      </c>
      <c r="AP307" s="290">
        <v>0</v>
      </c>
      <c r="AQ307" s="292">
        <v>0</v>
      </c>
      <c r="AR307" s="290">
        <v>0</v>
      </c>
      <c r="AS307" s="292">
        <v>0</v>
      </c>
      <c r="AT307" s="290">
        <v>0</v>
      </c>
      <c r="AU307" s="292">
        <v>0</v>
      </c>
      <c r="AW307" s="293">
        <v>0</v>
      </c>
      <c r="AX307" s="291">
        <v>0</v>
      </c>
      <c r="BK307" s="290"/>
      <c r="BL307" s="290"/>
      <c r="BM307" s="292"/>
      <c r="BN307" s="290"/>
      <c r="BO307" s="292"/>
      <c r="BP307" s="290"/>
      <c r="BQ307" s="292"/>
      <c r="BR307" s="290"/>
      <c r="BS307" s="292"/>
      <c r="BU307" s="292">
        <v>0</v>
      </c>
      <c r="BV307" s="291">
        <v>0</v>
      </c>
      <c r="BX307" s="291">
        <v>0</v>
      </c>
      <c r="CH307" s="291">
        <v>0</v>
      </c>
      <c r="CI307" s="117">
        <v>0</v>
      </c>
      <c r="CJ307" s="81">
        <v>0</v>
      </c>
      <c r="CK307" s="81">
        <v>0</v>
      </c>
      <c r="CL307" s="81">
        <v>0</v>
      </c>
      <c r="CM307" s="81">
        <v>0</v>
      </c>
      <c r="CN307" s="117">
        <v>0</v>
      </c>
      <c r="CR307" s="291"/>
      <c r="DB307" s="291"/>
    </row>
    <row r="308" spans="1:121" x14ac:dyDescent="0.25">
      <c r="A308" s="113" t="s">
        <v>177</v>
      </c>
      <c r="B308" s="291">
        <v>13</v>
      </c>
      <c r="C308" s="114" t="s">
        <v>269</v>
      </c>
      <c r="D308" s="114" t="s">
        <v>203</v>
      </c>
      <c r="E308" s="185">
        <f t="shared" si="4"/>
        <v>0</v>
      </c>
      <c r="F308" s="142">
        <v>3</v>
      </c>
      <c r="G308" s="142">
        <v>2</v>
      </c>
      <c r="H308" s="142">
        <v>2</v>
      </c>
      <c r="I308" s="142">
        <v>2</v>
      </c>
      <c r="J308" s="142">
        <v>2</v>
      </c>
      <c r="K308" s="142">
        <v>2</v>
      </c>
      <c r="L308" s="142">
        <v>3</v>
      </c>
      <c r="M308" s="142">
        <v>3</v>
      </c>
      <c r="N308" s="142">
        <v>2</v>
      </c>
      <c r="O308" s="142">
        <v>3</v>
      </c>
      <c r="P308" s="142">
        <v>0</v>
      </c>
      <c r="Q308" s="290">
        <v>9.6999999999999993</v>
      </c>
      <c r="R308" s="290">
        <v>9.6999999999999993</v>
      </c>
      <c r="S308" s="292">
        <v>9.6999999999999993</v>
      </c>
      <c r="T308" s="290">
        <v>-1E-4</v>
      </c>
      <c r="U308" s="292">
        <v>14.8</v>
      </c>
      <c r="V308" s="290">
        <v>-1E-4</v>
      </c>
      <c r="W308" s="292">
        <v>11.01</v>
      </c>
      <c r="X308" s="290">
        <v>-1E-4</v>
      </c>
      <c r="Y308" s="292">
        <v>35.51</v>
      </c>
      <c r="Z308" s="291">
        <v>5</v>
      </c>
      <c r="AB308" s="142">
        <v>2</v>
      </c>
      <c r="AC308" s="142">
        <v>2</v>
      </c>
      <c r="AD308" s="142">
        <v>2</v>
      </c>
      <c r="AE308" s="142">
        <v>3</v>
      </c>
      <c r="AF308" s="142">
        <v>3</v>
      </c>
      <c r="AG308" s="142">
        <v>3</v>
      </c>
      <c r="AH308" s="142">
        <v>3</v>
      </c>
      <c r="AI308" s="142">
        <v>-1</v>
      </c>
      <c r="AJ308" s="142">
        <v>-1</v>
      </c>
      <c r="AK308" s="142">
        <v>-1</v>
      </c>
      <c r="AL308" s="142">
        <v>0</v>
      </c>
      <c r="AM308" s="290">
        <v>6.6</v>
      </c>
      <c r="AN308" s="290">
        <v>6.6</v>
      </c>
      <c r="AO308" s="292">
        <v>6.6</v>
      </c>
      <c r="AP308" s="290">
        <v>2.5</v>
      </c>
      <c r="AQ308" s="292">
        <v>9.1999999999999993</v>
      </c>
      <c r="AR308" s="290">
        <v>-1E-4</v>
      </c>
      <c r="AS308" s="292">
        <v>7.72</v>
      </c>
      <c r="AT308" s="290">
        <v>-1E-4</v>
      </c>
      <c r="AU308" s="292">
        <v>26.02</v>
      </c>
      <c r="AW308" s="293">
        <v>61.53</v>
      </c>
      <c r="AX308" s="291">
        <v>13</v>
      </c>
      <c r="BK308" s="290"/>
      <c r="BL308" s="290"/>
      <c r="BM308" s="292"/>
      <c r="BN308" s="290"/>
      <c r="BO308" s="292"/>
      <c r="BP308" s="290"/>
      <c r="BQ308" s="292"/>
      <c r="BR308" s="290"/>
      <c r="BS308" s="292"/>
      <c r="BU308" s="292">
        <v>61.53</v>
      </c>
      <c r="BV308" s="291">
        <v>13</v>
      </c>
      <c r="BX308" s="291">
        <v>-1</v>
      </c>
      <c r="CH308" s="291">
        <v>-1</v>
      </c>
      <c r="CI308" s="117">
        <v>0</v>
      </c>
      <c r="CJ308" s="81">
        <v>7</v>
      </c>
      <c r="CK308" s="81">
        <v>0</v>
      </c>
      <c r="CL308" s="81">
        <v>-1</v>
      </c>
      <c r="CM308" s="81">
        <v>0</v>
      </c>
      <c r="CN308" s="117">
        <v>0</v>
      </c>
      <c r="CR308" s="291"/>
      <c r="DB308" s="291"/>
      <c r="DH308" s="79" t="s">
        <v>366</v>
      </c>
      <c r="DJ308" s="79" t="s">
        <v>404</v>
      </c>
      <c r="DK308" s="79" t="s">
        <v>451</v>
      </c>
      <c r="DL308" s="83" t="s">
        <v>504</v>
      </c>
      <c r="DM308" s="84" t="s">
        <v>513</v>
      </c>
      <c r="DN308" s="84" t="s">
        <v>504</v>
      </c>
      <c r="DO308" s="83" t="s">
        <v>503</v>
      </c>
    </row>
    <row r="309" spans="1:121" x14ac:dyDescent="0.25">
      <c r="B309" s="291">
        <v>-1</v>
      </c>
      <c r="E309" s="185">
        <f t="shared" si="4"/>
        <v>0</v>
      </c>
      <c r="F309" s="142">
        <v>3</v>
      </c>
      <c r="G309" s="142">
        <v>3</v>
      </c>
      <c r="H309" s="142">
        <v>2</v>
      </c>
      <c r="I309" s="142">
        <v>2</v>
      </c>
      <c r="J309" s="142">
        <v>3</v>
      </c>
      <c r="K309" s="142">
        <v>4</v>
      </c>
      <c r="L309" s="142">
        <v>3</v>
      </c>
      <c r="M309" s="142">
        <v>2</v>
      </c>
      <c r="N309" s="142">
        <v>3</v>
      </c>
      <c r="O309" s="142">
        <v>3</v>
      </c>
      <c r="P309" s="142">
        <v>0</v>
      </c>
      <c r="Q309" s="290">
        <v>-1E-4</v>
      </c>
      <c r="R309" s="290">
        <v>-1E-4</v>
      </c>
      <c r="S309" s="292">
        <v>-1E-4</v>
      </c>
      <c r="T309" s="290">
        <v>-1E-4</v>
      </c>
      <c r="U309" s="292">
        <v>-1E-4</v>
      </c>
      <c r="V309" s="290">
        <v>-1E-4</v>
      </c>
      <c r="W309" s="292">
        <v>-1E-4</v>
      </c>
      <c r="X309" s="290">
        <v>-1E-4</v>
      </c>
      <c r="Y309" s="292">
        <v>-1E-4</v>
      </c>
      <c r="Z309" s="291">
        <v>-1E-4</v>
      </c>
      <c r="AB309" s="142">
        <v>3</v>
      </c>
      <c r="AC309" s="142">
        <v>4</v>
      </c>
      <c r="AD309" s="142">
        <v>3</v>
      </c>
      <c r="AE309" s="142">
        <v>4</v>
      </c>
      <c r="AF309" s="142">
        <v>4</v>
      </c>
      <c r="AG309" s="142">
        <v>3</v>
      </c>
      <c r="AH309" s="142">
        <v>3</v>
      </c>
      <c r="AI309" s="142">
        <v>-1</v>
      </c>
      <c r="AJ309" s="142">
        <v>-1</v>
      </c>
      <c r="AK309" s="142">
        <v>-1</v>
      </c>
      <c r="AL309" s="142">
        <v>0</v>
      </c>
      <c r="AM309" s="290">
        <v>-1E-4</v>
      </c>
      <c r="AN309" s="290">
        <v>-1E-4</v>
      </c>
      <c r="AO309" s="292">
        <v>-1E-4</v>
      </c>
      <c r="AP309" s="290">
        <v>-1E-4</v>
      </c>
      <c r="AQ309" s="292">
        <v>-1E-4</v>
      </c>
      <c r="AR309" s="290">
        <v>-1E-4</v>
      </c>
      <c r="AS309" s="292">
        <v>-1E-4</v>
      </c>
      <c r="AT309" s="290">
        <v>-1E-4</v>
      </c>
      <c r="AU309" s="292">
        <v>-1E-4</v>
      </c>
      <c r="AW309" s="293">
        <v>-1</v>
      </c>
      <c r="AX309" s="291">
        <v>-1</v>
      </c>
      <c r="BK309" s="290"/>
      <c r="BL309" s="290"/>
      <c r="BM309" s="292"/>
      <c r="BN309" s="290"/>
      <c r="BO309" s="292"/>
      <c r="BP309" s="290"/>
      <c r="BQ309" s="292"/>
      <c r="BR309" s="290"/>
      <c r="BS309" s="292"/>
      <c r="BU309" s="292">
        <v>-1</v>
      </c>
      <c r="BV309" s="291">
        <v>-1</v>
      </c>
      <c r="BX309" s="291">
        <v>-1</v>
      </c>
      <c r="CH309" s="291">
        <v>-1</v>
      </c>
      <c r="CI309" s="117">
        <v>0</v>
      </c>
      <c r="CJ309" s="81">
        <v>-1</v>
      </c>
      <c r="CK309" s="81">
        <v>0</v>
      </c>
      <c r="CL309" s="81">
        <v>-1</v>
      </c>
      <c r="CM309" s="81">
        <v>0</v>
      </c>
      <c r="CN309" s="117">
        <v>0</v>
      </c>
      <c r="CR309" s="291"/>
      <c r="DB309" s="291"/>
    </row>
    <row r="310" spans="1:121" x14ac:dyDescent="0.25">
      <c r="B310" s="291">
        <v>-1</v>
      </c>
      <c r="E310" s="185">
        <f t="shared" si="4"/>
        <v>0</v>
      </c>
      <c r="F310" s="142">
        <v>3</v>
      </c>
      <c r="G310" s="142">
        <v>4</v>
      </c>
      <c r="H310" s="142">
        <v>3</v>
      </c>
      <c r="I310" s="142">
        <v>2</v>
      </c>
      <c r="J310" s="142">
        <v>2</v>
      </c>
      <c r="K310" s="142">
        <v>3</v>
      </c>
      <c r="L310" s="142">
        <v>3</v>
      </c>
      <c r="M310" s="142">
        <v>3</v>
      </c>
      <c r="N310" s="142">
        <v>3</v>
      </c>
      <c r="O310" s="142">
        <v>3</v>
      </c>
      <c r="P310" s="142">
        <v>0</v>
      </c>
      <c r="Q310" s="290">
        <v>-1E-4</v>
      </c>
      <c r="R310" s="290">
        <v>-1E-4</v>
      </c>
      <c r="S310" s="292">
        <v>-1E-4</v>
      </c>
      <c r="T310" s="290">
        <v>-1E-4</v>
      </c>
      <c r="U310" s="292">
        <v>-1E-4</v>
      </c>
      <c r="V310" s="290">
        <v>-1E-4</v>
      </c>
      <c r="W310" s="292">
        <v>-1E-4</v>
      </c>
      <c r="X310" s="290">
        <v>-1E-4</v>
      </c>
      <c r="Y310" s="292">
        <v>-1E-4</v>
      </c>
      <c r="Z310" s="291">
        <v>-1E-4</v>
      </c>
      <c r="AB310" s="142">
        <v>3</v>
      </c>
      <c r="AC310" s="142">
        <v>4</v>
      </c>
      <c r="AD310" s="142">
        <v>4</v>
      </c>
      <c r="AE310" s="142">
        <v>5</v>
      </c>
      <c r="AF310" s="142">
        <v>4</v>
      </c>
      <c r="AG310" s="142">
        <v>4</v>
      </c>
      <c r="AH310" s="142">
        <v>4</v>
      </c>
      <c r="AI310" s="142">
        <v>-1</v>
      </c>
      <c r="AJ310" s="142">
        <v>-1</v>
      </c>
      <c r="AK310" s="142">
        <v>-1</v>
      </c>
      <c r="AL310" s="142">
        <v>0</v>
      </c>
      <c r="AM310" s="290">
        <v>-1E-4</v>
      </c>
      <c r="AN310" s="290">
        <v>-1E-4</v>
      </c>
      <c r="AO310" s="292">
        <v>-1E-4</v>
      </c>
      <c r="AP310" s="290">
        <v>-1E-4</v>
      </c>
      <c r="AQ310" s="292">
        <v>-1E-4</v>
      </c>
      <c r="AR310" s="290">
        <v>-1E-4</v>
      </c>
      <c r="AS310" s="292">
        <v>-1E-4</v>
      </c>
      <c r="AT310" s="290">
        <v>-1E-4</v>
      </c>
      <c r="AU310" s="292">
        <v>-1E-4</v>
      </c>
      <c r="AW310" s="293">
        <v>-1</v>
      </c>
      <c r="AX310" s="291">
        <v>-1</v>
      </c>
      <c r="BK310" s="290"/>
      <c r="BL310" s="290"/>
      <c r="BM310" s="292"/>
      <c r="BN310" s="290"/>
      <c r="BO310" s="292"/>
      <c r="BP310" s="290"/>
      <c r="BQ310" s="292"/>
      <c r="BR310" s="290"/>
      <c r="BS310" s="292"/>
      <c r="BU310" s="292">
        <v>-1</v>
      </c>
      <c r="BV310" s="291">
        <v>-1</v>
      </c>
      <c r="BX310" s="291">
        <v>-1</v>
      </c>
      <c r="CH310" s="291">
        <v>-1</v>
      </c>
      <c r="CI310" s="117">
        <v>0</v>
      </c>
      <c r="CJ310" s="81">
        <v>-1</v>
      </c>
      <c r="CK310" s="81">
        <v>0</v>
      </c>
      <c r="CL310" s="81">
        <v>-1</v>
      </c>
      <c r="CM310" s="81">
        <v>0</v>
      </c>
      <c r="CN310" s="117">
        <v>0</v>
      </c>
      <c r="CR310" s="291"/>
      <c r="DB310" s="291"/>
    </row>
    <row r="311" spans="1:121" x14ac:dyDescent="0.25">
      <c r="B311" s="291">
        <v>-1</v>
      </c>
      <c r="E311" s="185">
        <f t="shared" si="4"/>
        <v>0</v>
      </c>
      <c r="F311" s="142">
        <v>2</v>
      </c>
      <c r="G311" s="142">
        <v>2</v>
      </c>
      <c r="H311" s="142">
        <v>2</v>
      </c>
      <c r="I311" s="142">
        <v>2</v>
      </c>
      <c r="J311" s="142">
        <v>2</v>
      </c>
      <c r="K311" s="142">
        <v>2</v>
      </c>
      <c r="L311" s="142">
        <v>2</v>
      </c>
      <c r="M311" s="142">
        <v>3</v>
      </c>
      <c r="N311" s="142">
        <v>3</v>
      </c>
      <c r="O311" s="142">
        <v>3</v>
      </c>
      <c r="P311" s="142">
        <v>0</v>
      </c>
      <c r="Q311" s="290">
        <v>-1E-4</v>
      </c>
      <c r="R311" s="290">
        <v>-1E-4</v>
      </c>
      <c r="S311" s="292">
        <v>-1E-4</v>
      </c>
      <c r="T311" s="290">
        <v>-1E-4</v>
      </c>
      <c r="U311" s="292">
        <v>-1E-4</v>
      </c>
      <c r="V311" s="290">
        <v>-1E-4</v>
      </c>
      <c r="W311" s="292">
        <v>-1E-4</v>
      </c>
      <c r="X311" s="290">
        <v>-1E-4</v>
      </c>
      <c r="Y311" s="292">
        <v>-1E-4</v>
      </c>
      <c r="Z311" s="291">
        <v>-1E-4</v>
      </c>
      <c r="AB311" s="142">
        <v>3</v>
      </c>
      <c r="AC311" s="142">
        <v>4</v>
      </c>
      <c r="AD311" s="142">
        <v>4</v>
      </c>
      <c r="AE311" s="142">
        <v>4</v>
      </c>
      <c r="AF311" s="142">
        <v>3</v>
      </c>
      <c r="AG311" s="142">
        <v>3</v>
      </c>
      <c r="AH311" s="142">
        <v>3</v>
      </c>
      <c r="AI311" s="142">
        <v>-1</v>
      </c>
      <c r="AJ311" s="142">
        <v>-1</v>
      </c>
      <c r="AK311" s="142">
        <v>-1</v>
      </c>
      <c r="AL311" s="142">
        <v>0</v>
      </c>
      <c r="AM311" s="290">
        <v>-1E-4</v>
      </c>
      <c r="AN311" s="290">
        <v>-1E-4</v>
      </c>
      <c r="AO311" s="292">
        <v>-1E-4</v>
      </c>
      <c r="AP311" s="290">
        <v>-1E-4</v>
      </c>
      <c r="AQ311" s="292">
        <v>-1E-4</v>
      </c>
      <c r="AR311" s="290">
        <v>-1E-4</v>
      </c>
      <c r="AS311" s="292">
        <v>-1E-4</v>
      </c>
      <c r="AT311" s="290">
        <v>-1E-4</v>
      </c>
      <c r="AU311" s="292">
        <v>-1E-4</v>
      </c>
      <c r="AW311" s="293">
        <v>-1</v>
      </c>
      <c r="AX311" s="291">
        <v>-1</v>
      </c>
      <c r="BK311" s="290"/>
      <c r="BL311" s="290"/>
      <c r="BM311" s="292"/>
      <c r="BN311" s="290"/>
      <c r="BO311" s="292"/>
      <c r="BP311" s="290"/>
      <c r="BQ311" s="292"/>
      <c r="BR311" s="290"/>
      <c r="BS311" s="292"/>
      <c r="BU311" s="292">
        <v>-1</v>
      </c>
      <c r="BV311" s="291">
        <v>-1</v>
      </c>
      <c r="BX311" s="291">
        <v>-1</v>
      </c>
      <c r="CH311" s="291">
        <v>-1</v>
      </c>
      <c r="CI311" s="117">
        <v>0</v>
      </c>
      <c r="CJ311" s="81">
        <v>-1</v>
      </c>
      <c r="CK311" s="81">
        <v>0</v>
      </c>
      <c r="CL311" s="81">
        <v>-1</v>
      </c>
      <c r="CM311" s="81">
        <v>0</v>
      </c>
      <c r="CN311" s="117">
        <v>0</v>
      </c>
      <c r="CR311" s="291"/>
      <c r="DB311" s="291"/>
    </row>
    <row r="312" spans="1:121" x14ac:dyDescent="0.25">
      <c r="B312" s="291">
        <v>0</v>
      </c>
      <c r="E312" s="185">
        <f t="shared" si="4"/>
        <v>0</v>
      </c>
      <c r="F312" s="142">
        <v>0</v>
      </c>
      <c r="G312" s="142">
        <v>0</v>
      </c>
      <c r="H312" s="142">
        <v>0</v>
      </c>
      <c r="I312" s="142">
        <v>0</v>
      </c>
      <c r="J312" s="142">
        <v>0</v>
      </c>
      <c r="K312" s="142">
        <v>0</v>
      </c>
      <c r="L312" s="142">
        <v>0</v>
      </c>
      <c r="M312" s="142">
        <v>0</v>
      </c>
      <c r="N312" s="142">
        <v>0</v>
      </c>
      <c r="O312" s="142">
        <v>0</v>
      </c>
      <c r="P312" s="142">
        <v>0</v>
      </c>
      <c r="Q312" s="290">
        <v>0</v>
      </c>
      <c r="R312" s="290">
        <v>0</v>
      </c>
      <c r="S312" s="292">
        <v>0</v>
      </c>
      <c r="T312" s="290">
        <v>0</v>
      </c>
      <c r="U312" s="292">
        <v>0</v>
      </c>
      <c r="V312" s="290">
        <v>0</v>
      </c>
      <c r="W312" s="292">
        <v>0</v>
      </c>
      <c r="X312" s="290">
        <v>0</v>
      </c>
      <c r="Y312" s="292">
        <v>0</v>
      </c>
      <c r="Z312" s="291">
        <v>0</v>
      </c>
      <c r="AB312" s="142">
        <v>0</v>
      </c>
      <c r="AC312" s="142">
        <v>0</v>
      </c>
      <c r="AD312" s="142">
        <v>0</v>
      </c>
      <c r="AE312" s="142">
        <v>0</v>
      </c>
      <c r="AF312" s="142">
        <v>0</v>
      </c>
      <c r="AG312" s="142">
        <v>0</v>
      </c>
      <c r="AH312" s="142">
        <v>0</v>
      </c>
      <c r="AI312" s="142">
        <v>0</v>
      </c>
      <c r="AJ312" s="142">
        <v>0</v>
      </c>
      <c r="AK312" s="142">
        <v>0</v>
      </c>
      <c r="AL312" s="142">
        <v>0</v>
      </c>
      <c r="AM312" s="290">
        <v>0</v>
      </c>
      <c r="AN312" s="290">
        <v>0</v>
      </c>
      <c r="AO312" s="292">
        <v>0</v>
      </c>
      <c r="AP312" s="290">
        <v>0</v>
      </c>
      <c r="AQ312" s="292">
        <v>0</v>
      </c>
      <c r="AR312" s="290">
        <v>0</v>
      </c>
      <c r="AS312" s="292">
        <v>0</v>
      </c>
      <c r="AT312" s="290">
        <v>0</v>
      </c>
      <c r="AU312" s="292">
        <v>0</v>
      </c>
      <c r="AW312" s="293">
        <v>0</v>
      </c>
      <c r="AX312" s="291">
        <v>0</v>
      </c>
      <c r="BK312" s="290"/>
      <c r="BL312" s="290"/>
      <c r="BM312" s="292"/>
      <c r="BN312" s="290"/>
      <c r="BO312" s="292"/>
      <c r="BP312" s="290"/>
      <c r="BQ312" s="292"/>
      <c r="BR312" s="290"/>
      <c r="BS312" s="292"/>
      <c r="BU312" s="292">
        <v>0</v>
      </c>
      <c r="BV312" s="291">
        <v>0</v>
      </c>
      <c r="BX312" s="291">
        <v>0</v>
      </c>
      <c r="CH312" s="291">
        <v>0</v>
      </c>
      <c r="CI312" s="117">
        <v>0</v>
      </c>
      <c r="CJ312" s="81">
        <v>0</v>
      </c>
      <c r="CK312" s="81">
        <v>0</v>
      </c>
      <c r="CL312" s="81">
        <v>0</v>
      </c>
      <c r="CM312" s="81">
        <v>0</v>
      </c>
      <c r="CN312" s="117">
        <v>0</v>
      </c>
      <c r="CR312" s="291"/>
      <c r="DB312" s="291"/>
    </row>
    <row r="313" spans="1:121" x14ac:dyDescent="0.25">
      <c r="A313" s="113" t="s">
        <v>177</v>
      </c>
      <c r="B313" s="291">
        <v>14</v>
      </c>
      <c r="C313" s="114" t="s">
        <v>270</v>
      </c>
      <c r="D313" s="114" t="s">
        <v>266</v>
      </c>
      <c r="E313" s="185">
        <f t="shared" si="4"/>
        <v>0</v>
      </c>
      <c r="F313" s="142">
        <v>2</v>
      </c>
      <c r="G313" s="142">
        <v>2</v>
      </c>
      <c r="H313" s="142">
        <v>2</v>
      </c>
      <c r="I313" s="142">
        <v>2</v>
      </c>
      <c r="J313" s="142">
        <v>-1</v>
      </c>
      <c r="K313" s="142">
        <v>-1</v>
      </c>
      <c r="L313" s="142">
        <v>-1</v>
      </c>
      <c r="M313" s="142">
        <v>-1</v>
      </c>
      <c r="N313" s="142">
        <v>-1</v>
      </c>
      <c r="O313" s="142">
        <v>-1</v>
      </c>
      <c r="P313" s="142">
        <v>0</v>
      </c>
      <c r="Q313" s="290">
        <v>3.9</v>
      </c>
      <c r="R313" s="290">
        <v>3.9</v>
      </c>
      <c r="S313" s="292">
        <v>3.9</v>
      </c>
      <c r="T313" s="290">
        <v>-1E-4</v>
      </c>
      <c r="U313" s="292">
        <v>6</v>
      </c>
      <c r="V313" s="290">
        <v>-1E-4</v>
      </c>
      <c r="W313" s="292">
        <v>4.1100000000000003</v>
      </c>
      <c r="X313" s="290">
        <v>-1E-4</v>
      </c>
      <c r="Y313" s="292">
        <v>14.01</v>
      </c>
      <c r="Z313" s="291">
        <v>14</v>
      </c>
      <c r="AB313" s="142">
        <v>2</v>
      </c>
      <c r="AC313" s="142">
        <v>2</v>
      </c>
      <c r="AD313" s="142">
        <v>2</v>
      </c>
      <c r="AE313" s="142">
        <v>2</v>
      </c>
      <c r="AF313" s="142">
        <v>3</v>
      </c>
      <c r="AG313" s="142">
        <v>2</v>
      </c>
      <c r="AH313" s="142">
        <v>3</v>
      </c>
      <c r="AI313" s="142">
        <v>2</v>
      </c>
      <c r="AJ313" s="142">
        <v>2</v>
      </c>
      <c r="AK313" s="142">
        <v>2</v>
      </c>
      <c r="AL313" s="142">
        <v>0</v>
      </c>
      <c r="AM313" s="290">
        <v>9.9</v>
      </c>
      <c r="AN313" s="290">
        <v>9.9</v>
      </c>
      <c r="AO313" s="292">
        <v>9.9</v>
      </c>
      <c r="AP313" s="290">
        <v>4.4000000000000004</v>
      </c>
      <c r="AQ313" s="292">
        <v>14.2</v>
      </c>
      <c r="AR313" s="290">
        <v>-1E-4</v>
      </c>
      <c r="AS313" s="292">
        <v>10.89</v>
      </c>
      <c r="AT313" s="290">
        <v>-1E-4</v>
      </c>
      <c r="AU313" s="292">
        <v>39.39</v>
      </c>
      <c r="AW313" s="293">
        <v>53.4</v>
      </c>
      <c r="AX313" s="291">
        <v>14</v>
      </c>
      <c r="BK313" s="290"/>
      <c r="BL313" s="290"/>
      <c r="BM313" s="292"/>
      <c r="BN313" s="290"/>
      <c r="BO313" s="292"/>
      <c r="BP313" s="290"/>
      <c r="BQ313" s="292"/>
      <c r="BR313" s="290"/>
      <c r="BS313" s="292"/>
      <c r="BU313" s="292">
        <v>53.4</v>
      </c>
      <c r="BV313" s="291">
        <v>14</v>
      </c>
      <c r="BX313" s="291">
        <v>-1</v>
      </c>
      <c r="CH313" s="291">
        <v>4</v>
      </c>
      <c r="CI313" s="117">
        <v>0</v>
      </c>
      <c r="CJ313" s="81">
        <v>-1</v>
      </c>
      <c r="CK313" s="81">
        <v>0</v>
      </c>
      <c r="CL313" s="81">
        <v>-1</v>
      </c>
      <c r="CM313" s="81">
        <v>0</v>
      </c>
      <c r="CN313" s="117">
        <v>0</v>
      </c>
      <c r="CR313" s="291"/>
      <c r="DB313" s="291"/>
      <c r="DH313" s="79" t="s">
        <v>367</v>
      </c>
      <c r="DJ313" s="79" t="s">
        <v>404</v>
      </c>
      <c r="DK313" s="79" t="s">
        <v>451</v>
      </c>
      <c r="DL313" s="83" t="s">
        <v>504</v>
      </c>
      <c r="DM313" s="84" t="s">
        <v>513</v>
      </c>
      <c r="DN313" s="84" t="s">
        <v>127</v>
      </c>
      <c r="DO313" s="83" t="s">
        <v>503</v>
      </c>
    </row>
    <row r="314" spans="1:121" x14ac:dyDescent="0.25">
      <c r="B314" s="291">
        <v>-1</v>
      </c>
      <c r="E314" s="185">
        <f t="shared" si="4"/>
        <v>0</v>
      </c>
      <c r="F314" s="142">
        <v>3</v>
      </c>
      <c r="G314" s="142">
        <v>2</v>
      </c>
      <c r="H314" s="142">
        <v>3</v>
      </c>
      <c r="I314" s="142">
        <v>2</v>
      </c>
      <c r="J314" s="142">
        <v>-1</v>
      </c>
      <c r="K314" s="142">
        <v>-1</v>
      </c>
      <c r="L314" s="142">
        <v>-1</v>
      </c>
      <c r="M314" s="142">
        <v>-1</v>
      </c>
      <c r="N314" s="142">
        <v>-1</v>
      </c>
      <c r="O314" s="142">
        <v>-1</v>
      </c>
      <c r="P314" s="142">
        <v>0</v>
      </c>
      <c r="Q314" s="290">
        <v>-1E-4</v>
      </c>
      <c r="R314" s="290">
        <v>-1E-4</v>
      </c>
      <c r="S314" s="292">
        <v>-1E-4</v>
      </c>
      <c r="T314" s="290">
        <v>-1E-4</v>
      </c>
      <c r="U314" s="292">
        <v>-1E-4</v>
      </c>
      <c r="V314" s="290">
        <v>-1E-4</v>
      </c>
      <c r="W314" s="292">
        <v>-1E-4</v>
      </c>
      <c r="X314" s="290">
        <v>-1E-4</v>
      </c>
      <c r="Y314" s="292">
        <v>-1E-4</v>
      </c>
      <c r="Z314" s="291">
        <v>-1E-4</v>
      </c>
      <c r="AB314" s="142">
        <v>3</v>
      </c>
      <c r="AC314" s="142">
        <v>3</v>
      </c>
      <c r="AD314" s="142">
        <v>3</v>
      </c>
      <c r="AE314" s="142">
        <v>3</v>
      </c>
      <c r="AF314" s="142">
        <v>4</v>
      </c>
      <c r="AG314" s="142">
        <v>2</v>
      </c>
      <c r="AH314" s="142">
        <v>3</v>
      </c>
      <c r="AI314" s="142">
        <v>3</v>
      </c>
      <c r="AJ314" s="142">
        <v>3</v>
      </c>
      <c r="AK314" s="142">
        <v>4</v>
      </c>
      <c r="AL314" s="142">
        <v>0</v>
      </c>
      <c r="AM314" s="290">
        <v>-1E-4</v>
      </c>
      <c r="AN314" s="290">
        <v>-1E-4</v>
      </c>
      <c r="AO314" s="292">
        <v>-1E-4</v>
      </c>
      <c r="AP314" s="290">
        <v>-1E-4</v>
      </c>
      <c r="AQ314" s="292">
        <v>-1E-4</v>
      </c>
      <c r="AR314" s="290">
        <v>-1E-4</v>
      </c>
      <c r="AS314" s="292">
        <v>-1E-4</v>
      </c>
      <c r="AT314" s="290">
        <v>-1E-4</v>
      </c>
      <c r="AU314" s="292">
        <v>-1E-4</v>
      </c>
      <c r="AW314" s="293">
        <v>-1</v>
      </c>
      <c r="AX314" s="291">
        <v>-1</v>
      </c>
      <c r="BK314" s="290"/>
      <c r="BL314" s="290"/>
      <c r="BM314" s="292"/>
      <c r="BN314" s="290"/>
      <c r="BO314" s="292"/>
      <c r="BP314" s="290"/>
      <c r="BQ314" s="292"/>
      <c r="BR314" s="290"/>
      <c r="BS314" s="292"/>
      <c r="BU314" s="292">
        <v>-1</v>
      </c>
      <c r="BV314" s="291">
        <v>-1</v>
      </c>
      <c r="BX314" s="291">
        <v>-1</v>
      </c>
      <c r="CH314" s="291">
        <v>-1</v>
      </c>
      <c r="CI314" s="117">
        <v>0</v>
      </c>
      <c r="CJ314" s="81">
        <v>-1</v>
      </c>
      <c r="CK314" s="81">
        <v>0</v>
      </c>
      <c r="CL314" s="81">
        <v>-1</v>
      </c>
      <c r="CM314" s="81">
        <v>0</v>
      </c>
      <c r="CN314" s="117">
        <v>0</v>
      </c>
      <c r="CR314" s="291"/>
      <c r="DB314" s="291"/>
    </row>
    <row r="315" spans="1:121" x14ac:dyDescent="0.25">
      <c r="B315" s="291">
        <v>-1</v>
      </c>
      <c r="E315" s="185">
        <f t="shared" si="4"/>
        <v>0</v>
      </c>
      <c r="F315" s="142">
        <v>3</v>
      </c>
      <c r="G315" s="142">
        <v>2</v>
      </c>
      <c r="H315" s="142">
        <v>2</v>
      </c>
      <c r="I315" s="142">
        <v>3</v>
      </c>
      <c r="J315" s="142">
        <v>-1</v>
      </c>
      <c r="K315" s="142">
        <v>-1</v>
      </c>
      <c r="L315" s="142">
        <v>-1</v>
      </c>
      <c r="M315" s="142">
        <v>-1</v>
      </c>
      <c r="N315" s="142">
        <v>-1</v>
      </c>
      <c r="O315" s="142">
        <v>-1</v>
      </c>
      <c r="P315" s="142">
        <v>0</v>
      </c>
      <c r="Q315" s="290">
        <v>-1E-4</v>
      </c>
      <c r="R315" s="290">
        <v>-1E-4</v>
      </c>
      <c r="S315" s="292">
        <v>-1E-4</v>
      </c>
      <c r="T315" s="290">
        <v>-1E-4</v>
      </c>
      <c r="U315" s="292">
        <v>-1E-4</v>
      </c>
      <c r="V315" s="290">
        <v>-1E-4</v>
      </c>
      <c r="W315" s="292">
        <v>-1E-4</v>
      </c>
      <c r="X315" s="290">
        <v>-1E-4</v>
      </c>
      <c r="Y315" s="292">
        <v>-1E-4</v>
      </c>
      <c r="Z315" s="291">
        <v>-1E-4</v>
      </c>
      <c r="AB315" s="142">
        <v>2</v>
      </c>
      <c r="AC315" s="142">
        <v>3</v>
      </c>
      <c r="AD315" s="142">
        <v>3</v>
      </c>
      <c r="AE315" s="142">
        <v>3</v>
      </c>
      <c r="AF315" s="142">
        <v>3</v>
      </c>
      <c r="AG315" s="142">
        <v>3</v>
      </c>
      <c r="AH315" s="142">
        <v>3</v>
      </c>
      <c r="AI315" s="142">
        <v>3</v>
      </c>
      <c r="AJ315" s="142">
        <v>2</v>
      </c>
      <c r="AK315" s="142">
        <v>3</v>
      </c>
      <c r="AL315" s="142">
        <v>0</v>
      </c>
      <c r="AM315" s="290">
        <v>-1E-4</v>
      </c>
      <c r="AN315" s="290">
        <v>-1E-4</v>
      </c>
      <c r="AO315" s="292">
        <v>-1E-4</v>
      </c>
      <c r="AP315" s="290">
        <v>-1E-4</v>
      </c>
      <c r="AQ315" s="292">
        <v>-1E-4</v>
      </c>
      <c r="AR315" s="290">
        <v>-1E-4</v>
      </c>
      <c r="AS315" s="292">
        <v>-1E-4</v>
      </c>
      <c r="AT315" s="290">
        <v>-1E-4</v>
      </c>
      <c r="AU315" s="292">
        <v>-1E-4</v>
      </c>
      <c r="AW315" s="293">
        <v>-1</v>
      </c>
      <c r="AX315" s="291">
        <v>-1</v>
      </c>
      <c r="BK315" s="290"/>
      <c r="BL315" s="290"/>
      <c r="BM315" s="292"/>
      <c r="BN315" s="290"/>
      <c r="BO315" s="292"/>
      <c r="BP315" s="290"/>
      <c r="BQ315" s="292"/>
      <c r="BR315" s="290"/>
      <c r="BS315" s="292"/>
      <c r="BU315" s="292">
        <v>-1</v>
      </c>
      <c r="BV315" s="291">
        <v>-1</v>
      </c>
      <c r="BX315" s="291">
        <v>-1</v>
      </c>
      <c r="CH315" s="291">
        <v>-1</v>
      </c>
      <c r="CI315" s="117">
        <v>0</v>
      </c>
      <c r="CJ315" s="81">
        <v>-1</v>
      </c>
      <c r="CK315" s="81">
        <v>0</v>
      </c>
      <c r="CL315" s="81">
        <v>-1</v>
      </c>
      <c r="CM315" s="81">
        <v>0</v>
      </c>
      <c r="CN315" s="117">
        <v>0</v>
      </c>
      <c r="CR315" s="291"/>
      <c r="DB315" s="291"/>
    </row>
    <row r="316" spans="1:121" x14ac:dyDescent="0.25">
      <c r="B316" s="291">
        <v>-1</v>
      </c>
      <c r="E316" s="185">
        <f t="shared" si="4"/>
        <v>0</v>
      </c>
      <c r="F316" s="142">
        <v>3</v>
      </c>
      <c r="G316" s="142">
        <v>2</v>
      </c>
      <c r="H316" s="142">
        <v>3</v>
      </c>
      <c r="I316" s="142">
        <v>3</v>
      </c>
      <c r="J316" s="142">
        <v>-1</v>
      </c>
      <c r="K316" s="142">
        <v>-1</v>
      </c>
      <c r="L316" s="142">
        <v>-1</v>
      </c>
      <c r="M316" s="142">
        <v>-1</v>
      </c>
      <c r="N316" s="142">
        <v>-1</v>
      </c>
      <c r="O316" s="142">
        <v>-1</v>
      </c>
      <c r="P316" s="142">
        <v>0</v>
      </c>
      <c r="Q316" s="290">
        <v>-1E-4</v>
      </c>
      <c r="R316" s="290">
        <v>-1E-4</v>
      </c>
      <c r="S316" s="292">
        <v>-1E-4</v>
      </c>
      <c r="T316" s="290">
        <v>-1E-4</v>
      </c>
      <c r="U316" s="292">
        <v>-1E-4</v>
      </c>
      <c r="V316" s="290">
        <v>-1E-4</v>
      </c>
      <c r="W316" s="292">
        <v>-1E-4</v>
      </c>
      <c r="X316" s="290">
        <v>-1E-4</v>
      </c>
      <c r="Y316" s="292">
        <v>-1E-4</v>
      </c>
      <c r="Z316" s="291">
        <v>-1E-4</v>
      </c>
      <c r="AB316" s="142">
        <v>3</v>
      </c>
      <c r="AC316" s="142">
        <v>3</v>
      </c>
      <c r="AD316" s="142">
        <v>2</v>
      </c>
      <c r="AE316" s="142">
        <v>3</v>
      </c>
      <c r="AF316" s="142">
        <v>3</v>
      </c>
      <c r="AG316" s="142">
        <v>3</v>
      </c>
      <c r="AH316" s="142">
        <v>3</v>
      </c>
      <c r="AI316" s="142">
        <v>3</v>
      </c>
      <c r="AJ316" s="142">
        <v>4</v>
      </c>
      <c r="AK316" s="142">
        <v>3</v>
      </c>
      <c r="AL316" s="142">
        <v>0</v>
      </c>
      <c r="AM316" s="290">
        <v>-1E-4</v>
      </c>
      <c r="AN316" s="290">
        <v>-1E-4</v>
      </c>
      <c r="AO316" s="292">
        <v>-1E-4</v>
      </c>
      <c r="AP316" s="290">
        <v>-1E-4</v>
      </c>
      <c r="AQ316" s="292">
        <v>-1E-4</v>
      </c>
      <c r="AR316" s="290">
        <v>-1E-4</v>
      </c>
      <c r="AS316" s="292">
        <v>-1E-4</v>
      </c>
      <c r="AT316" s="290">
        <v>-1E-4</v>
      </c>
      <c r="AU316" s="292">
        <v>-1E-4</v>
      </c>
      <c r="AW316" s="293">
        <v>-1</v>
      </c>
      <c r="AX316" s="291">
        <v>-1</v>
      </c>
      <c r="BK316" s="290"/>
      <c r="BL316" s="290"/>
      <c r="BM316" s="292"/>
      <c r="BN316" s="290"/>
      <c r="BO316" s="292"/>
      <c r="BP316" s="290"/>
      <c r="BQ316" s="292"/>
      <c r="BR316" s="290"/>
      <c r="BS316" s="292"/>
      <c r="BU316" s="292">
        <v>-1</v>
      </c>
      <c r="BV316" s="291">
        <v>-1</v>
      </c>
      <c r="BX316" s="291">
        <v>-1</v>
      </c>
      <c r="CH316" s="291">
        <v>-1</v>
      </c>
      <c r="CI316" s="117">
        <v>0</v>
      </c>
      <c r="CJ316" s="81">
        <v>-1</v>
      </c>
      <c r="CK316" s="81">
        <v>0</v>
      </c>
      <c r="CL316" s="81">
        <v>-1</v>
      </c>
      <c r="CM316" s="81">
        <v>0</v>
      </c>
      <c r="CN316" s="117">
        <v>0</v>
      </c>
      <c r="CR316" s="291"/>
      <c r="DB316" s="291"/>
    </row>
    <row r="317" spans="1:121" x14ac:dyDescent="0.25">
      <c r="B317" s="291">
        <v>0</v>
      </c>
      <c r="E317" s="185">
        <f t="shared" si="4"/>
        <v>0</v>
      </c>
      <c r="F317" s="142">
        <v>0</v>
      </c>
      <c r="G317" s="142">
        <v>0</v>
      </c>
      <c r="H317" s="142">
        <v>0</v>
      </c>
      <c r="I317" s="142">
        <v>0</v>
      </c>
      <c r="J317" s="142">
        <v>0</v>
      </c>
      <c r="K317" s="142">
        <v>0</v>
      </c>
      <c r="L317" s="142">
        <v>0</v>
      </c>
      <c r="M317" s="142">
        <v>0</v>
      </c>
      <c r="N317" s="142">
        <v>0</v>
      </c>
      <c r="O317" s="142">
        <v>0</v>
      </c>
      <c r="P317" s="142">
        <v>0</v>
      </c>
      <c r="Q317" s="290">
        <v>0</v>
      </c>
      <c r="R317" s="290">
        <v>0</v>
      </c>
      <c r="S317" s="292">
        <v>0</v>
      </c>
      <c r="T317" s="290">
        <v>0</v>
      </c>
      <c r="U317" s="292">
        <v>0</v>
      </c>
      <c r="V317" s="290">
        <v>0</v>
      </c>
      <c r="W317" s="292">
        <v>0</v>
      </c>
      <c r="X317" s="290">
        <v>0</v>
      </c>
      <c r="Y317" s="292">
        <v>0</v>
      </c>
      <c r="Z317" s="291">
        <v>0</v>
      </c>
      <c r="AB317" s="142">
        <v>0</v>
      </c>
      <c r="AC317" s="142">
        <v>0</v>
      </c>
      <c r="AD317" s="142">
        <v>0</v>
      </c>
      <c r="AE317" s="142">
        <v>0</v>
      </c>
      <c r="AF317" s="142">
        <v>0</v>
      </c>
      <c r="AG317" s="142">
        <v>0</v>
      </c>
      <c r="AH317" s="142">
        <v>0</v>
      </c>
      <c r="AI317" s="142">
        <v>0</v>
      </c>
      <c r="AJ317" s="142">
        <v>0</v>
      </c>
      <c r="AK317" s="142">
        <v>0</v>
      </c>
      <c r="AL317" s="142">
        <v>0</v>
      </c>
      <c r="AM317" s="290">
        <v>0</v>
      </c>
      <c r="AN317" s="290">
        <v>0</v>
      </c>
      <c r="AO317" s="292">
        <v>0</v>
      </c>
      <c r="AP317" s="290">
        <v>0</v>
      </c>
      <c r="AQ317" s="292">
        <v>0</v>
      </c>
      <c r="AR317" s="290">
        <v>0</v>
      </c>
      <c r="AS317" s="292">
        <v>0</v>
      </c>
      <c r="AT317" s="290">
        <v>0</v>
      </c>
      <c r="AU317" s="292">
        <v>0</v>
      </c>
      <c r="AW317" s="293">
        <v>0</v>
      </c>
      <c r="AX317" s="291">
        <v>0</v>
      </c>
      <c r="BK317" s="290"/>
      <c r="BL317" s="290"/>
      <c r="BM317" s="292"/>
      <c r="BN317" s="290"/>
      <c r="BO317" s="292"/>
      <c r="BP317" s="290"/>
      <c r="BQ317" s="292"/>
      <c r="BR317" s="290"/>
      <c r="BS317" s="292"/>
      <c r="BU317" s="292">
        <v>0</v>
      </c>
      <c r="BV317" s="291">
        <v>0</v>
      </c>
      <c r="BX317" s="291">
        <v>0</v>
      </c>
      <c r="CH317" s="291">
        <v>0</v>
      </c>
      <c r="CI317" s="117">
        <v>0</v>
      </c>
      <c r="CJ317" s="81">
        <v>0</v>
      </c>
      <c r="CK317" s="81">
        <v>0</v>
      </c>
      <c r="CL317" s="81">
        <v>0</v>
      </c>
      <c r="CM317" s="81">
        <v>0</v>
      </c>
      <c r="CN317" s="117">
        <v>0</v>
      </c>
      <c r="CR317" s="291"/>
      <c r="DB317" s="291"/>
    </row>
    <row r="318" spans="1:121" x14ac:dyDescent="0.25">
      <c r="A318" s="113" t="s">
        <v>177</v>
      </c>
      <c r="B318" s="291">
        <v>0</v>
      </c>
      <c r="C318" s="114" t="s">
        <v>271</v>
      </c>
      <c r="D318" s="114" t="s">
        <v>210</v>
      </c>
      <c r="E318" s="185">
        <f t="shared" si="4"/>
        <v>0</v>
      </c>
      <c r="F318" s="142">
        <v>0</v>
      </c>
      <c r="G318" s="142">
        <v>0</v>
      </c>
      <c r="H318" s="142">
        <v>0</v>
      </c>
      <c r="I318" s="142">
        <v>0</v>
      </c>
      <c r="J318" s="142">
        <v>0</v>
      </c>
      <c r="K318" s="142">
        <v>0</v>
      </c>
      <c r="L318" s="142">
        <v>0</v>
      </c>
      <c r="M318" s="142">
        <v>0</v>
      </c>
      <c r="N318" s="142">
        <v>0</v>
      </c>
      <c r="O318" s="142">
        <v>0</v>
      </c>
      <c r="P318" s="142">
        <v>0</v>
      </c>
      <c r="Q318" s="290">
        <v>-1E-4</v>
      </c>
      <c r="R318" s="290">
        <v>-1E-4</v>
      </c>
      <c r="S318" s="292">
        <v>-1E-4</v>
      </c>
      <c r="T318" s="290">
        <v>-1E-4</v>
      </c>
      <c r="U318" s="292">
        <v>0</v>
      </c>
      <c r="V318" s="290">
        <v>-1E-4</v>
      </c>
      <c r="W318" s="292">
        <v>-1E-4</v>
      </c>
      <c r="X318" s="290">
        <v>-1E-4</v>
      </c>
      <c r="Y318" s="292">
        <v>0</v>
      </c>
      <c r="Z318" s="291">
        <v>0</v>
      </c>
      <c r="AB318" s="142">
        <v>0</v>
      </c>
      <c r="AC318" s="142">
        <v>0</v>
      </c>
      <c r="AD318" s="142">
        <v>0</v>
      </c>
      <c r="AE318" s="142">
        <v>0</v>
      </c>
      <c r="AF318" s="142">
        <v>0</v>
      </c>
      <c r="AG318" s="142">
        <v>0</v>
      </c>
      <c r="AH318" s="142">
        <v>0</v>
      </c>
      <c r="AI318" s="142">
        <v>0</v>
      </c>
      <c r="AJ318" s="142">
        <v>0</v>
      </c>
      <c r="AK318" s="142">
        <v>0</v>
      </c>
      <c r="AL318" s="142">
        <v>0</v>
      </c>
      <c r="AM318" s="290">
        <v>-1E-4</v>
      </c>
      <c r="AN318" s="290">
        <v>-1E-4</v>
      </c>
      <c r="AO318" s="292">
        <v>-1E-4</v>
      </c>
      <c r="AP318" s="290">
        <v>-1E-4</v>
      </c>
      <c r="AQ318" s="292">
        <v>0</v>
      </c>
      <c r="AR318" s="290">
        <v>-1E-4</v>
      </c>
      <c r="AS318" s="292">
        <v>-1E-4</v>
      </c>
      <c r="AT318" s="290">
        <v>-1E-4</v>
      </c>
      <c r="AU318" s="292">
        <v>0</v>
      </c>
      <c r="AW318" s="293">
        <v>0</v>
      </c>
      <c r="AX318" s="291">
        <v>0</v>
      </c>
      <c r="BK318" s="290"/>
      <c r="BL318" s="290"/>
      <c r="BM318" s="292"/>
      <c r="BN318" s="290"/>
      <c r="BO318" s="292"/>
      <c r="BP318" s="290"/>
      <c r="BQ318" s="292"/>
      <c r="BR318" s="290"/>
      <c r="BS318" s="292"/>
      <c r="BU318" s="292">
        <v>0</v>
      </c>
      <c r="BV318" s="291">
        <v>0</v>
      </c>
      <c r="BX318" s="291">
        <v>-1</v>
      </c>
      <c r="CH318" s="291">
        <v>-1</v>
      </c>
      <c r="CI318" s="117">
        <v>0</v>
      </c>
      <c r="CJ318" s="81">
        <v>-1</v>
      </c>
      <c r="CK318" s="81">
        <v>0</v>
      </c>
      <c r="CL318" s="81">
        <v>-1</v>
      </c>
      <c r="CM318" s="81">
        <v>0</v>
      </c>
      <c r="CN318" s="117">
        <v>0</v>
      </c>
      <c r="CR318" s="291"/>
      <c r="DB318" s="291"/>
      <c r="DH318" s="79" t="s">
        <v>210</v>
      </c>
      <c r="DJ318" s="79" t="s">
        <v>404</v>
      </c>
      <c r="DK318" s="79" t="s">
        <v>451</v>
      </c>
      <c r="DL318" s="83" t="s">
        <v>504</v>
      </c>
      <c r="DM318" s="84" t="s">
        <v>513</v>
      </c>
      <c r="DN318" s="84" t="s">
        <v>505</v>
      </c>
      <c r="DO318" s="83" t="s">
        <v>503</v>
      </c>
    </row>
    <row r="319" spans="1:121" x14ac:dyDescent="0.25">
      <c r="B319" s="291"/>
      <c r="Q319" s="290"/>
      <c r="R319" s="290"/>
      <c r="S319" s="292"/>
      <c r="T319" s="290"/>
      <c r="U319" s="292"/>
      <c r="V319" s="290"/>
      <c r="W319" s="292"/>
      <c r="X319" s="290"/>
      <c r="Y319" s="292"/>
      <c r="Z319" s="291"/>
      <c r="AM319" s="290"/>
      <c r="AN319" s="290"/>
      <c r="AO319" s="292"/>
      <c r="AP319" s="290"/>
      <c r="AQ319" s="292"/>
      <c r="AR319" s="290"/>
      <c r="AS319" s="292"/>
      <c r="AT319" s="290"/>
      <c r="AU319" s="292"/>
      <c r="AW319" s="293"/>
      <c r="AX319" s="291"/>
      <c r="BK319" s="290"/>
      <c r="BL319" s="290"/>
      <c r="BM319" s="292"/>
      <c r="BN319" s="290"/>
      <c r="BO319" s="292"/>
      <c r="BP319" s="290"/>
      <c r="BQ319" s="292"/>
      <c r="BR319" s="290"/>
      <c r="BS319" s="292"/>
      <c r="BU319" s="292"/>
      <c r="BV319" s="291"/>
      <c r="BX319" s="291"/>
      <c r="CH319" s="291"/>
      <c r="CR319" s="291"/>
      <c r="DB319" s="291"/>
    </row>
    <row r="320" spans="1:121" s="310" customFormat="1" x14ac:dyDescent="0.25">
      <c r="A320" s="297"/>
      <c r="B320" s="298">
        <v>0</v>
      </c>
      <c r="C320" s="299"/>
      <c r="D320" s="299"/>
      <c r="E320" s="300">
        <f t="shared" si="4"/>
        <v>0</v>
      </c>
      <c r="F320" s="301">
        <v>0</v>
      </c>
      <c r="G320" s="301">
        <v>0</v>
      </c>
      <c r="H320" s="301">
        <v>0</v>
      </c>
      <c r="I320" s="301">
        <v>0</v>
      </c>
      <c r="J320" s="301">
        <v>0</v>
      </c>
      <c r="K320" s="301">
        <v>0</v>
      </c>
      <c r="L320" s="301">
        <v>0</v>
      </c>
      <c r="M320" s="301">
        <v>0</v>
      </c>
      <c r="N320" s="301">
        <v>0</v>
      </c>
      <c r="O320" s="301">
        <v>0</v>
      </c>
      <c r="P320" s="301">
        <v>0</v>
      </c>
      <c r="Q320" s="302">
        <v>0</v>
      </c>
      <c r="R320" s="302">
        <v>0</v>
      </c>
      <c r="S320" s="303">
        <v>0</v>
      </c>
      <c r="T320" s="302">
        <v>0</v>
      </c>
      <c r="U320" s="303">
        <v>0</v>
      </c>
      <c r="V320" s="302">
        <v>0</v>
      </c>
      <c r="W320" s="303">
        <v>0</v>
      </c>
      <c r="X320" s="302">
        <v>0</v>
      </c>
      <c r="Y320" s="303">
        <v>0</v>
      </c>
      <c r="Z320" s="298">
        <v>0</v>
      </c>
      <c r="AA320" s="304"/>
      <c r="AB320" s="301">
        <v>0</v>
      </c>
      <c r="AC320" s="301">
        <v>0</v>
      </c>
      <c r="AD320" s="301">
        <v>0</v>
      </c>
      <c r="AE320" s="301">
        <v>0</v>
      </c>
      <c r="AF320" s="301">
        <v>0</v>
      </c>
      <c r="AG320" s="301">
        <v>0</v>
      </c>
      <c r="AH320" s="301">
        <v>0</v>
      </c>
      <c r="AI320" s="301">
        <v>0</v>
      </c>
      <c r="AJ320" s="301">
        <v>0</v>
      </c>
      <c r="AK320" s="301">
        <v>0</v>
      </c>
      <c r="AL320" s="301">
        <v>0</v>
      </c>
      <c r="AM320" s="302">
        <v>0</v>
      </c>
      <c r="AN320" s="302">
        <v>0</v>
      </c>
      <c r="AO320" s="303">
        <v>0</v>
      </c>
      <c r="AP320" s="302">
        <v>0</v>
      </c>
      <c r="AQ320" s="303">
        <v>0</v>
      </c>
      <c r="AR320" s="302">
        <v>0</v>
      </c>
      <c r="AS320" s="303">
        <v>0</v>
      </c>
      <c r="AT320" s="302">
        <v>0</v>
      </c>
      <c r="AU320" s="303">
        <v>0</v>
      </c>
      <c r="AV320" s="304"/>
      <c r="AW320" s="305">
        <v>0</v>
      </c>
      <c r="AX320" s="298">
        <v>0</v>
      </c>
      <c r="AY320" s="306"/>
      <c r="AZ320" s="301"/>
      <c r="BA320" s="301"/>
      <c r="BB320" s="301"/>
      <c r="BC320" s="301"/>
      <c r="BD320" s="301"/>
      <c r="BE320" s="301"/>
      <c r="BF320" s="301"/>
      <c r="BG320" s="301"/>
      <c r="BH320" s="301"/>
      <c r="BI320" s="301"/>
      <c r="BJ320" s="301"/>
      <c r="BK320" s="302"/>
      <c r="BL320" s="302"/>
      <c r="BM320" s="303"/>
      <c r="BN320" s="302"/>
      <c r="BO320" s="303"/>
      <c r="BP320" s="302"/>
      <c r="BQ320" s="303"/>
      <c r="BR320" s="302"/>
      <c r="BS320" s="303"/>
      <c r="BT320" s="306"/>
      <c r="BU320" s="303">
        <v>0</v>
      </c>
      <c r="BV320" s="298">
        <v>0</v>
      </c>
      <c r="BW320" s="306"/>
      <c r="BX320" s="298">
        <v>0</v>
      </c>
      <c r="BY320" s="307"/>
      <c r="BZ320" s="308"/>
      <c r="CA320" s="308"/>
      <c r="CB320" s="308"/>
      <c r="CC320" s="308"/>
      <c r="CD320" s="309"/>
      <c r="CG320" s="307"/>
      <c r="CH320" s="298">
        <v>0</v>
      </c>
      <c r="CI320" s="309">
        <v>0</v>
      </c>
      <c r="CJ320" s="308">
        <v>0</v>
      </c>
      <c r="CK320" s="308">
        <v>0</v>
      </c>
      <c r="CL320" s="308">
        <v>0</v>
      </c>
      <c r="CM320" s="308">
        <v>0</v>
      </c>
      <c r="CN320" s="309">
        <v>0</v>
      </c>
      <c r="CQ320" s="307"/>
      <c r="CR320" s="298"/>
      <c r="CS320" s="309"/>
      <c r="CT320" s="308"/>
      <c r="CU320" s="308"/>
      <c r="CV320" s="308"/>
      <c r="CW320" s="308"/>
      <c r="CX320" s="309"/>
      <c r="DA320" s="307"/>
      <c r="DB320" s="298"/>
      <c r="DC320" s="306"/>
      <c r="DI320" s="311"/>
      <c r="DL320" s="307"/>
      <c r="DM320" s="312"/>
      <c r="DN320" s="312"/>
      <c r="DO320" s="307"/>
      <c r="DP320" s="313"/>
      <c r="DQ320" s="311"/>
    </row>
    <row r="321" spans="1:119" x14ac:dyDescent="0.25">
      <c r="A321" s="113" t="s">
        <v>178</v>
      </c>
      <c r="B321" s="291">
        <v>1</v>
      </c>
      <c r="C321" s="114" t="s">
        <v>272</v>
      </c>
      <c r="D321" s="114" t="s">
        <v>273</v>
      </c>
      <c r="E321" s="185">
        <f t="shared" si="4"/>
        <v>8</v>
      </c>
      <c r="F321" s="142">
        <v>3</v>
      </c>
      <c r="G321" s="142">
        <v>2</v>
      </c>
      <c r="H321" s="142">
        <v>2</v>
      </c>
      <c r="I321" s="142">
        <v>2</v>
      </c>
      <c r="J321" s="142">
        <v>2</v>
      </c>
      <c r="K321" s="142">
        <v>2</v>
      </c>
      <c r="L321" s="142">
        <v>2</v>
      </c>
      <c r="M321" s="142">
        <v>2</v>
      </c>
      <c r="N321" s="142">
        <v>2</v>
      </c>
      <c r="O321" s="142">
        <v>2</v>
      </c>
      <c r="P321" s="142">
        <v>0</v>
      </c>
      <c r="Q321" s="290">
        <v>9.6</v>
      </c>
      <c r="R321" s="290">
        <v>9.6</v>
      </c>
      <c r="S321" s="292">
        <v>9.6</v>
      </c>
      <c r="T321" s="290">
        <v>-1E-4</v>
      </c>
      <c r="U321" s="292">
        <v>15.1</v>
      </c>
      <c r="V321" s="290">
        <v>-1E-4</v>
      </c>
      <c r="W321" s="292">
        <v>9.76</v>
      </c>
      <c r="X321" s="290">
        <v>-1E-4</v>
      </c>
      <c r="Y321" s="292">
        <v>34.46</v>
      </c>
      <c r="Z321" s="291">
        <v>1</v>
      </c>
      <c r="AB321" s="142">
        <v>3</v>
      </c>
      <c r="AC321" s="142">
        <v>3</v>
      </c>
      <c r="AD321" s="142">
        <v>3</v>
      </c>
      <c r="AE321" s="142">
        <v>3</v>
      </c>
      <c r="AF321" s="142">
        <v>3</v>
      </c>
      <c r="AG321" s="142">
        <v>3</v>
      </c>
      <c r="AH321" s="142">
        <v>3</v>
      </c>
      <c r="AI321" s="142">
        <v>3</v>
      </c>
      <c r="AJ321" s="142">
        <v>2</v>
      </c>
      <c r="AK321" s="142">
        <v>3</v>
      </c>
      <c r="AL321" s="142">
        <v>0</v>
      </c>
      <c r="AM321" s="290">
        <v>9.5</v>
      </c>
      <c r="AN321" s="290">
        <v>9.5</v>
      </c>
      <c r="AO321" s="292">
        <v>9.5</v>
      </c>
      <c r="AP321" s="290">
        <v>3.3</v>
      </c>
      <c r="AQ321" s="292">
        <v>13.7</v>
      </c>
      <c r="AR321" s="290">
        <v>-1E-4</v>
      </c>
      <c r="AS321" s="292">
        <v>9.61</v>
      </c>
      <c r="AT321" s="290">
        <v>-1E-4</v>
      </c>
      <c r="AU321" s="292">
        <v>36.11</v>
      </c>
      <c r="AW321" s="293">
        <v>70.569999999999993</v>
      </c>
      <c r="AX321" s="291">
        <v>1</v>
      </c>
      <c r="BK321" s="290"/>
      <c r="BL321" s="290"/>
      <c r="BM321" s="292"/>
      <c r="BN321" s="290"/>
      <c r="BO321" s="292"/>
      <c r="BP321" s="290"/>
      <c r="BQ321" s="292"/>
      <c r="BR321" s="290"/>
      <c r="BS321" s="292"/>
      <c r="BU321" s="292">
        <v>70.569999999999993</v>
      </c>
      <c r="BV321" s="291">
        <v>1</v>
      </c>
      <c r="BX321" s="291">
        <v>-1</v>
      </c>
      <c r="CH321" s="291">
        <v>-1</v>
      </c>
      <c r="CI321" s="117">
        <v>0</v>
      </c>
      <c r="CJ321" s="81">
        <v>-1</v>
      </c>
      <c r="CK321" s="81">
        <v>0</v>
      </c>
      <c r="CL321" s="81">
        <v>-1</v>
      </c>
      <c r="CM321" s="81">
        <v>0</v>
      </c>
      <c r="CN321" s="117">
        <v>0</v>
      </c>
      <c r="CR321" s="291"/>
      <c r="DB321" s="291"/>
      <c r="DH321" s="79" t="s">
        <v>273</v>
      </c>
      <c r="DJ321" s="79" t="s">
        <v>405</v>
      </c>
      <c r="DK321" s="79" t="s">
        <v>452</v>
      </c>
      <c r="DL321" s="83" t="s">
        <v>504</v>
      </c>
      <c r="DM321" s="84" t="s">
        <v>512</v>
      </c>
      <c r="DN321" s="84" t="s">
        <v>517</v>
      </c>
      <c r="DO321" s="83" t="s">
        <v>503</v>
      </c>
    </row>
    <row r="322" spans="1:119" x14ac:dyDescent="0.25">
      <c r="B322" s="291">
        <v>-1</v>
      </c>
      <c r="E322" s="185">
        <f t="shared" si="4"/>
        <v>0</v>
      </c>
      <c r="F322" s="142">
        <v>4</v>
      </c>
      <c r="G322" s="142">
        <v>3</v>
      </c>
      <c r="H322" s="142">
        <v>3</v>
      </c>
      <c r="I322" s="142">
        <v>2</v>
      </c>
      <c r="J322" s="142">
        <v>2</v>
      </c>
      <c r="K322" s="142">
        <v>3</v>
      </c>
      <c r="L322" s="142">
        <v>2</v>
      </c>
      <c r="M322" s="142">
        <v>2</v>
      </c>
      <c r="N322" s="142">
        <v>2</v>
      </c>
      <c r="O322" s="142">
        <v>3</v>
      </c>
      <c r="P322" s="142">
        <v>0</v>
      </c>
      <c r="Q322" s="290">
        <v>-1E-4</v>
      </c>
      <c r="R322" s="290">
        <v>-1E-4</v>
      </c>
      <c r="S322" s="292">
        <v>-1E-4</v>
      </c>
      <c r="T322" s="290">
        <v>-1E-4</v>
      </c>
      <c r="U322" s="292">
        <v>-1E-4</v>
      </c>
      <c r="V322" s="290">
        <v>-1E-4</v>
      </c>
      <c r="W322" s="292">
        <v>-1E-4</v>
      </c>
      <c r="X322" s="290">
        <v>-1E-4</v>
      </c>
      <c r="Y322" s="292">
        <v>-1E-4</v>
      </c>
      <c r="Z322" s="291">
        <v>-1E-4</v>
      </c>
      <c r="AB322" s="142">
        <v>4</v>
      </c>
      <c r="AC322" s="142">
        <v>3</v>
      </c>
      <c r="AD322" s="142">
        <v>3</v>
      </c>
      <c r="AE322" s="142">
        <v>4</v>
      </c>
      <c r="AF322" s="142">
        <v>3</v>
      </c>
      <c r="AG322" s="142">
        <v>3</v>
      </c>
      <c r="AH322" s="142">
        <v>4</v>
      </c>
      <c r="AI322" s="142">
        <v>3</v>
      </c>
      <c r="AJ322" s="142">
        <v>3</v>
      </c>
      <c r="AK322" s="142">
        <v>3</v>
      </c>
      <c r="AL322" s="142">
        <v>2</v>
      </c>
      <c r="AM322" s="290">
        <v>-1E-4</v>
      </c>
      <c r="AN322" s="290">
        <v>-1E-4</v>
      </c>
      <c r="AO322" s="292">
        <v>-1E-4</v>
      </c>
      <c r="AP322" s="290">
        <v>-1E-4</v>
      </c>
      <c r="AQ322" s="292">
        <v>-1E-4</v>
      </c>
      <c r="AR322" s="290">
        <v>-1E-4</v>
      </c>
      <c r="AS322" s="292">
        <v>-1E-4</v>
      </c>
      <c r="AT322" s="290">
        <v>-1E-4</v>
      </c>
      <c r="AU322" s="292">
        <v>-1E-4</v>
      </c>
      <c r="AW322" s="293">
        <v>-1</v>
      </c>
      <c r="AX322" s="291">
        <v>-1</v>
      </c>
      <c r="BK322" s="290"/>
      <c r="BL322" s="290"/>
      <c r="BM322" s="292"/>
      <c r="BN322" s="290"/>
      <c r="BO322" s="292"/>
      <c r="BP322" s="290"/>
      <c r="BQ322" s="292"/>
      <c r="BR322" s="290"/>
      <c r="BS322" s="292"/>
      <c r="BU322" s="292">
        <v>-1</v>
      </c>
      <c r="BV322" s="291">
        <v>-1</v>
      </c>
      <c r="BX322" s="291">
        <v>-1</v>
      </c>
      <c r="CH322" s="291">
        <v>-1</v>
      </c>
      <c r="CI322" s="117">
        <v>0</v>
      </c>
      <c r="CJ322" s="81">
        <v>-1</v>
      </c>
      <c r="CK322" s="81">
        <v>0</v>
      </c>
      <c r="CL322" s="81">
        <v>-1</v>
      </c>
      <c r="CM322" s="81">
        <v>0</v>
      </c>
      <c r="CN322" s="117">
        <v>0</v>
      </c>
      <c r="CR322" s="291"/>
      <c r="DB322" s="291"/>
    </row>
    <row r="323" spans="1:119" x14ac:dyDescent="0.25">
      <c r="B323" s="291">
        <v>-1</v>
      </c>
      <c r="E323" s="185">
        <f t="shared" si="4"/>
        <v>0</v>
      </c>
      <c r="F323" s="142">
        <v>3</v>
      </c>
      <c r="G323" s="142">
        <v>2</v>
      </c>
      <c r="H323" s="142">
        <v>2</v>
      </c>
      <c r="I323" s="142">
        <v>2</v>
      </c>
      <c r="J323" s="142">
        <v>2</v>
      </c>
      <c r="K323" s="142">
        <v>3</v>
      </c>
      <c r="L323" s="142">
        <v>3</v>
      </c>
      <c r="M323" s="142">
        <v>2</v>
      </c>
      <c r="N323" s="142">
        <v>3</v>
      </c>
      <c r="O323" s="142">
        <v>2</v>
      </c>
      <c r="P323" s="142">
        <v>0</v>
      </c>
      <c r="Q323" s="290">
        <v>-1E-4</v>
      </c>
      <c r="R323" s="290">
        <v>-1E-4</v>
      </c>
      <c r="S323" s="292">
        <v>-1E-4</v>
      </c>
      <c r="T323" s="290">
        <v>-1E-4</v>
      </c>
      <c r="U323" s="292">
        <v>-1E-4</v>
      </c>
      <c r="V323" s="290">
        <v>-1E-4</v>
      </c>
      <c r="W323" s="292">
        <v>-1E-4</v>
      </c>
      <c r="X323" s="290">
        <v>-1E-4</v>
      </c>
      <c r="Y323" s="292">
        <v>-1E-4</v>
      </c>
      <c r="Z323" s="291">
        <v>-1E-4</v>
      </c>
      <c r="AB323" s="142">
        <v>3</v>
      </c>
      <c r="AC323" s="142">
        <v>3</v>
      </c>
      <c r="AD323" s="142">
        <v>3</v>
      </c>
      <c r="AE323" s="142">
        <v>3</v>
      </c>
      <c r="AF323" s="142">
        <v>3</v>
      </c>
      <c r="AG323" s="142">
        <v>3</v>
      </c>
      <c r="AH323" s="142">
        <v>3</v>
      </c>
      <c r="AI323" s="142">
        <v>3</v>
      </c>
      <c r="AJ323" s="142">
        <v>3</v>
      </c>
      <c r="AK323" s="142">
        <v>3</v>
      </c>
      <c r="AL323" s="142">
        <v>2</v>
      </c>
      <c r="AM323" s="290">
        <v>-1E-4</v>
      </c>
      <c r="AN323" s="290">
        <v>-1E-4</v>
      </c>
      <c r="AO323" s="292">
        <v>-1E-4</v>
      </c>
      <c r="AP323" s="290">
        <v>-1E-4</v>
      </c>
      <c r="AQ323" s="292">
        <v>-1E-4</v>
      </c>
      <c r="AR323" s="290">
        <v>-1E-4</v>
      </c>
      <c r="AS323" s="292">
        <v>-1E-4</v>
      </c>
      <c r="AT323" s="290">
        <v>-1E-4</v>
      </c>
      <c r="AU323" s="292">
        <v>-1E-4</v>
      </c>
      <c r="AW323" s="293">
        <v>-1</v>
      </c>
      <c r="AX323" s="291">
        <v>-1</v>
      </c>
      <c r="BK323" s="290"/>
      <c r="BL323" s="290"/>
      <c r="BM323" s="292"/>
      <c r="BN323" s="290"/>
      <c r="BO323" s="292"/>
      <c r="BP323" s="290"/>
      <c r="BQ323" s="292"/>
      <c r="BR323" s="290"/>
      <c r="BS323" s="292"/>
      <c r="BU323" s="292">
        <v>-1</v>
      </c>
      <c r="BV323" s="291">
        <v>-1</v>
      </c>
      <c r="BX323" s="291">
        <v>-1</v>
      </c>
      <c r="CH323" s="291">
        <v>-1</v>
      </c>
      <c r="CI323" s="117">
        <v>0</v>
      </c>
      <c r="CJ323" s="81">
        <v>-1</v>
      </c>
      <c r="CK323" s="81">
        <v>0</v>
      </c>
      <c r="CL323" s="81">
        <v>-1</v>
      </c>
      <c r="CM323" s="81">
        <v>0</v>
      </c>
      <c r="CN323" s="117">
        <v>0</v>
      </c>
      <c r="CR323" s="291"/>
      <c r="DB323" s="291"/>
    </row>
    <row r="324" spans="1:119" x14ac:dyDescent="0.25">
      <c r="B324" s="291">
        <v>-1</v>
      </c>
      <c r="E324" s="185">
        <f t="shared" si="4"/>
        <v>0</v>
      </c>
      <c r="F324" s="142">
        <v>3</v>
      </c>
      <c r="G324" s="142">
        <v>2</v>
      </c>
      <c r="H324" s="142">
        <v>2</v>
      </c>
      <c r="I324" s="142">
        <v>2</v>
      </c>
      <c r="J324" s="142">
        <v>3</v>
      </c>
      <c r="K324" s="142">
        <v>3</v>
      </c>
      <c r="L324" s="142">
        <v>3</v>
      </c>
      <c r="M324" s="142">
        <v>3</v>
      </c>
      <c r="N324" s="142">
        <v>2</v>
      </c>
      <c r="O324" s="142">
        <v>2</v>
      </c>
      <c r="P324" s="142">
        <v>0</v>
      </c>
      <c r="Q324" s="290">
        <v>-1E-4</v>
      </c>
      <c r="R324" s="290">
        <v>-1E-4</v>
      </c>
      <c r="S324" s="292">
        <v>-1E-4</v>
      </c>
      <c r="T324" s="290">
        <v>-1E-4</v>
      </c>
      <c r="U324" s="292">
        <v>-1E-4</v>
      </c>
      <c r="V324" s="290">
        <v>-1E-4</v>
      </c>
      <c r="W324" s="292">
        <v>-1E-4</v>
      </c>
      <c r="X324" s="290">
        <v>-1E-4</v>
      </c>
      <c r="Y324" s="292">
        <v>-1E-4</v>
      </c>
      <c r="Z324" s="291">
        <v>-1E-4</v>
      </c>
      <c r="AB324" s="142">
        <v>3</v>
      </c>
      <c r="AC324" s="142">
        <v>3</v>
      </c>
      <c r="AD324" s="142">
        <v>3</v>
      </c>
      <c r="AE324" s="142">
        <v>3</v>
      </c>
      <c r="AF324" s="142">
        <v>3</v>
      </c>
      <c r="AG324" s="142">
        <v>3</v>
      </c>
      <c r="AH324" s="142">
        <v>3</v>
      </c>
      <c r="AI324" s="142">
        <v>3</v>
      </c>
      <c r="AJ324" s="142">
        <v>2</v>
      </c>
      <c r="AK324" s="142">
        <v>3</v>
      </c>
      <c r="AL324" s="142">
        <v>2</v>
      </c>
      <c r="AM324" s="290">
        <v>-1E-4</v>
      </c>
      <c r="AN324" s="290">
        <v>-1E-4</v>
      </c>
      <c r="AO324" s="292">
        <v>-1E-4</v>
      </c>
      <c r="AP324" s="290">
        <v>-1E-4</v>
      </c>
      <c r="AQ324" s="292">
        <v>-1E-4</v>
      </c>
      <c r="AR324" s="290">
        <v>-1E-4</v>
      </c>
      <c r="AS324" s="292">
        <v>-1E-4</v>
      </c>
      <c r="AT324" s="290">
        <v>-1E-4</v>
      </c>
      <c r="AU324" s="292">
        <v>-1E-4</v>
      </c>
      <c r="AW324" s="293">
        <v>-1</v>
      </c>
      <c r="AX324" s="291">
        <v>-1</v>
      </c>
      <c r="BK324" s="290"/>
      <c r="BL324" s="290"/>
      <c r="BM324" s="292"/>
      <c r="BN324" s="290"/>
      <c r="BO324" s="292"/>
      <c r="BP324" s="290"/>
      <c r="BQ324" s="292"/>
      <c r="BR324" s="290"/>
      <c r="BS324" s="292"/>
      <c r="BU324" s="292">
        <v>-1</v>
      </c>
      <c r="BV324" s="291">
        <v>-1</v>
      </c>
      <c r="BX324" s="291">
        <v>-1</v>
      </c>
      <c r="CH324" s="291">
        <v>-1</v>
      </c>
      <c r="CI324" s="117">
        <v>0</v>
      </c>
      <c r="CJ324" s="81">
        <v>-1</v>
      </c>
      <c r="CK324" s="81">
        <v>0</v>
      </c>
      <c r="CL324" s="81">
        <v>-1</v>
      </c>
      <c r="CM324" s="81">
        <v>0</v>
      </c>
      <c r="CN324" s="117">
        <v>0</v>
      </c>
      <c r="CR324" s="291"/>
      <c r="DB324" s="291"/>
    </row>
    <row r="325" spans="1:119" x14ac:dyDescent="0.25">
      <c r="B325" s="291">
        <v>0</v>
      </c>
      <c r="E325" s="185">
        <f t="shared" si="4"/>
        <v>0</v>
      </c>
      <c r="F325" s="142">
        <v>0</v>
      </c>
      <c r="G325" s="142">
        <v>0</v>
      </c>
      <c r="H325" s="142">
        <v>0</v>
      </c>
      <c r="I325" s="142">
        <v>0</v>
      </c>
      <c r="J325" s="142">
        <v>0</v>
      </c>
      <c r="K325" s="142">
        <v>0</v>
      </c>
      <c r="L325" s="142">
        <v>0</v>
      </c>
      <c r="M325" s="142">
        <v>0</v>
      </c>
      <c r="N325" s="142">
        <v>0</v>
      </c>
      <c r="O325" s="142">
        <v>0</v>
      </c>
      <c r="P325" s="142">
        <v>0</v>
      </c>
      <c r="Q325" s="290">
        <v>0</v>
      </c>
      <c r="R325" s="290">
        <v>0</v>
      </c>
      <c r="S325" s="292">
        <v>0</v>
      </c>
      <c r="T325" s="290">
        <v>0</v>
      </c>
      <c r="U325" s="292">
        <v>0</v>
      </c>
      <c r="V325" s="290">
        <v>0</v>
      </c>
      <c r="W325" s="292">
        <v>0</v>
      </c>
      <c r="X325" s="290">
        <v>0</v>
      </c>
      <c r="Y325" s="292">
        <v>0</v>
      </c>
      <c r="Z325" s="291">
        <v>0</v>
      </c>
      <c r="AB325" s="142">
        <v>0</v>
      </c>
      <c r="AC325" s="142">
        <v>0</v>
      </c>
      <c r="AD325" s="142">
        <v>0</v>
      </c>
      <c r="AE325" s="142">
        <v>0</v>
      </c>
      <c r="AF325" s="142">
        <v>0</v>
      </c>
      <c r="AG325" s="142">
        <v>0</v>
      </c>
      <c r="AH325" s="142">
        <v>0</v>
      </c>
      <c r="AI325" s="142">
        <v>0</v>
      </c>
      <c r="AJ325" s="142">
        <v>0</v>
      </c>
      <c r="AK325" s="142">
        <v>0</v>
      </c>
      <c r="AL325" s="142">
        <v>0</v>
      </c>
      <c r="AM325" s="290">
        <v>0</v>
      </c>
      <c r="AN325" s="290">
        <v>0</v>
      </c>
      <c r="AO325" s="292">
        <v>0</v>
      </c>
      <c r="AP325" s="290">
        <v>0</v>
      </c>
      <c r="AQ325" s="292">
        <v>0</v>
      </c>
      <c r="AR325" s="290">
        <v>0</v>
      </c>
      <c r="AS325" s="292">
        <v>0</v>
      </c>
      <c r="AT325" s="290">
        <v>0</v>
      </c>
      <c r="AU325" s="292">
        <v>0</v>
      </c>
      <c r="AW325" s="293">
        <v>0</v>
      </c>
      <c r="AX325" s="291">
        <v>0</v>
      </c>
      <c r="BK325" s="290"/>
      <c r="BL325" s="290"/>
      <c r="BM325" s="292"/>
      <c r="BN325" s="290"/>
      <c r="BO325" s="292"/>
      <c r="BP325" s="290"/>
      <c r="BQ325" s="292"/>
      <c r="BR325" s="290"/>
      <c r="BS325" s="292"/>
      <c r="BU325" s="292">
        <v>0</v>
      </c>
      <c r="BV325" s="291">
        <v>0</v>
      </c>
      <c r="BX325" s="291">
        <v>0</v>
      </c>
      <c r="CH325" s="291">
        <v>0</v>
      </c>
      <c r="CI325" s="117">
        <v>0</v>
      </c>
      <c r="CJ325" s="81">
        <v>0</v>
      </c>
      <c r="CK325" s="81">
        <v>0</v>
      </c>
      <c r="CL325" s="81">
        <v>0</v>
      </c>
      <c r="CM325" s="81">
        <v>0</v>
      </c>
      <c r="CN325" s="117">
        <v>0</v>
      </c>
      <c r="CR325" s="291"/>
      <c r="DB325" s="291"/>
    </row>
    <row r="326" spans="1:119" x14ac:dyDescent="0.25">
      <c r="A326" s="113" t="s">
        <v>178</v>
      </c>
      <c r="B326" s="291">
        <v>2</v>
      </c>
      <c r="C326" s="114" t="s">
        <v>274</v>
      </c>
      <c r="D326" s="114" t="s">
        <v>203</v>
      </c>
      <c r="E326" s="185">
        <f t="shared" si="4"/>
        <v>7</v>
      </c>
      <c r="F326" s="142">
        <v>2</v>
      </c>
      <c r="G326" s="142">
        <v>2</v>
      </c>
      <c r="H326" s="142">
        <v>2</v>
      </c>
      <c r="I326" s="142">
        <v>2</v>
      </c>
      <c r="J326" s="142">
        <v>2</v>
      </c>
      <c r="K326" s="142">
        <v>2</v>
      </c>
      <c r="L326" s="142">
        <v>3</v>
      </c>
      <c r="M326" s="142">
        <v>3</v>
      </c>
      <c r="N326" s="142">
        <v>3</v>
      </c>
      <c r="O326" s="142">
        <v>3</v>
      </c>
      <c r="P326" s="142">
        <v>0</v>
      </c>
      <c r="Q326" s="290">
        <v>9.8000000000000007</v>
      </c>
      <c r="R326" s="290">
        <v>9.8000000000000007</v>
      </c>
      <c r="S326" s="292">
        <v>9.8000000000000007</v>
      </c>
      <c r="T326" s="290">
        <v>-1E-4</v>
      </c>
      <c r="U326" s="292">
        <v>14.7</v>
      </c>
      <c r="V326" s="290">
        <v>-1E-4</v>
      </c>
      <c r="W326" s="292">
        <v>9.52</v>
      </c>
      <c r="X326" s="290">
        <v>-1E-4</v>
      </c>
      <c r="Y326" s="292">
        <v>34.020000000000003</v>
      </c>
      <c r="Z326" s="291">
        <v>2</v>
      </c>
      <c r="AB326" s="142">
        <v>3</v>
      </c>
      <c r="AC326" s="142">
        <v>2</v>
      </c>
      <c r="AD326" s="142">
        <v>2</v>
      </c>
      <c r="AE326" s="142">
        <v>2</v>
      </c>
      <c r="AF326" s="142">
        <v>2</v>
      </c>
      <c r="AG326" s="142">
        <v>2</v>
      </c>
      <c r="AH326" s="142">
        <v>2</v>
      </c>
      <c r="AI326" s="142">
        <v>3</v>
      </c>
      <c r="AJ326" s="142">
        <v>2</v>
      </c>
      <c r="AK326" s="142">
        <v>2</v>
      </c>
      <c r="AL326" s="142">
        <v>1</v>
      </c>
      <c r="AM326" s="290">
        <v>9.9</v>
      </c>
      <c r="AN326" s="290">
        <v>9.9</v>
      </c>
      <c r="AO326" s="292">
        <v>9.9</v>
      </c>
      <c r="AP326" s="290">
        <v>2.8</v>
      </c>
      <c r="AQ326" s="292">
        <v>14</v>
      </c>
      <c r="AR326" s="290">
        <v>-1E-4</v>
      </c>
      <c r="AS326" s="292">
        <v>9.51</v>
      </c>
      <c r="AT326" s="290">
        <v>-1E-4</v>
      </c>
      <c r="AU326" s="292">
        <v>36.21</v>
      </c>
      <c r="AW326" s="293">
        <v>70.23</v>
      </c>
      <c r="AX326" s="291">
        <v>2</v>
      </c>
      <c r="BK326" s="290"/>
      <c r="BL326" s="290"/>
      <c r="BM326" s="292"/>
      <c r="BN326" s="290"/>
      <c r="BO326" s="292"/>
      <c r="BP326" s="290"/>
      <c r="BQ326" s="292"/>
      <c r="BR326" s="290"/>
      <c r="BS326" s="292"/>
      <c r="BU326" s="292">
        <v>70.23</v>
      </c>
      <c r="BV326" s="291">
        <v>2</v>
      </c>
      <c r="BX326" s="291">
        <v>-1</v>
      </c>
      <c r="CH326" s="291">
        <v>-1</v>
      </c>
      <c r="CI326" s="117">
        <v>0</v>
      </c>
      <c r="CJ326" s="81">
        <v>-1</v>
      </c>
      <c r="CK326" s="81">
        <v>0</v>
      </c>
      <c r="CL326" s="81">
        <v>-1</v>
      </c>
      <c r="CM326" s="81">
        <v>0</v>
      </c>
      <c r="CN326" s="117">
        <v>0</v>
      </c>
      <c r="CR326" s="291"/>
      <c r="DB326" s="291"/>
      <c r="DH326" s="79" t="s">
        <v>203</v>
      </c>
      <c r="DJ326" s="79" t="s">
        <v>405</v>
      </c>
      <c r="DK326" s="79" t="s">
        <v>452</v>
      </c>
      <c r="DL326" s="83" t="s">
        <v>504</v>
      </c>
      <c r="DM326" s="84" t="s">
        <v>512</v>
      </c>
      <c r="DN326" s="84" t="s">
        <v>505</v>
      </c>
      <c r="DO326" s="83" t="s">
        <v>503</v>
      </c>
    </row>
    <row r="327" spans="1:119" x14ac:dyDescent="0.25">
      <c r="B327" s="291">
        <v>-1</v>
      </c>
      <c r="E327" s="185">
        <f t="shared" si="4"/>
        <v>0</v>
      </c>
      <c r="F327" s="142">
        <v>2</v>
      </c>
      <c r="G327" s="142">
        <v>2</v>
      </c>
      <c r="H327" s="142">
        <v>3</v>
      </c>
      <c r="I327" s="142">
        <v>3</v>
      </c>
      <c r="J327" s="142">
        <v>2</v>
      </c>
      <c r="K327" s="142">
        <v>2</v>
      </c>
      <c r="L327" s="142">
        <v>3</v>
      </c>
      <c r="M327" s="142">
        <v>3</v>
      </c>
      <c r="N327" s="142">
        <v>3</v>
      </c>
      <c r="O327" s="142">
        <v>3</v>
      </c>
      <c r="P327" s="142">
        <v>1</v>
      </c>
      <c r="Q327" s="290">
        <v>-1E-4</v>
      </c>
      <c r="R327" s="290">
        <v>-1E-4</v>
      </c>
      <c r="S327" s="292">
        <v>-1E-4</v>
      </c>
      <c r="T327" s="290">
        <v>-1E-4</v>
      </c>
      <c r="U327" s="292">
        <v>-1E-4</v>
      </c>
      <c r="V327" s="290">
        <v>-1E-4</v>
      </c>
      <c r="W327" s="292">
        <v>-1E-4</v>
      </c>
      <c r="X327" s="290">
        <v>-1E-4</v>
      </c>
      <c r="Y327" s="292">
        <v>-1E-4</v>
      </c>
      <c r="Z327" s="291">
        <v>-1E-4</v>
      </c>
      <c r="AB327" s="142">
        <v>3</v>
      </c>
      <c r="AC327" s="142">
        <v>2</v>
      </c>
      <c r="AD327" s="142">
        <v>3</v>
      </c>
      <c r="AE327" s="142">
        <v>3</v>
      </c>
      <c r="AF327" s="142">
        <v>3</v>
      </c>
      <c r="AG327" s="142">
        <v>2</v>
      </c>
      <c r="AH327" s="142">
        <v>3</v>
      </c>
      <c r="AI327" s="142">
        <v>3</v>
      </c>
      <c r="AJ327" s="142">
        <v>3</v>
      </c>
      <c r="AK327" s="142">
        <v>3</v>
      </c>
      <c r="AL327" s="142">
        <v>1</v>
      </c>
      <c r="AM327" s="290">
        <v>-1E-4</v>
      </c>
      <c r="AN327" s="290">
        <v>-1E-4</v>
      </c>
      <c r="AO327" s="292">
        <v>-1E-4</v>
      </c>
      <c r="AP327" s="290">
        <v>-1E-4</v>
      </c>
      <c r="AQ327" s="292">
        <v>-1E-4</v>
      </c>
      <c r="AR327" s="290">
        <v>-1E-4</v>
      </c>
      <c r="AS327" s="292">
        <v>-1E-4</v>
      </c>
      <c r="AT327" s="290">
        <v>-1E-4</v>
      </c>
      <c r="AU327" s="292">
        <v>-1E-4</v>
      </c>
      <c r="AW327" s="293">
        <v>-1</v>
      </c>
      <c r="AX327" s="291">
        <v>-1</v>
      </c>
      <c r="BK327" s="290"/>
      <c r="BL327" s="290"/>
      <c r="BM327" s="292"/>
      <c r="BN327" s="290"/>
      <c r="BO327" s="292"/>
      <c r="BP327" s="290"/>
      <c r="BQ327" s="292"/>
      <c r="BR327" s="290"/>
      <c r="BS327" s="292"/>
      <c r="BU327" s="292">
        <v>-1</v>
      </c>
      <c r="BV327" s="291">
        <v>-1</v>
      </c>
      <c r="BX327" s="291">
        <v>-1</v>
      </c>
      <c r="CH327" s="291">
        <v>-1</v>
      </c>
      <c r="CI327" s="117">
        <v>0</v>
      </c>
      <c r="CJ327" s="81">
        <v>-1</v>
      </c>
      <c r="CK327" s="81">
        <v>0</v>
      </c>
      <c r="CL327" s="81">
        <v>-1</v>
      </c>
      <c r="CM327" s="81">
        <v>0</v>
      </c>
      <c r="CN327" s="117">
        <v>0</v>
      </c>
      <c r="CR327" s="291"/>
      <c r="DB327" s="291"/>
    </row>
    <row r="328" spans="1:119" x14ac:dyDescent="0.25">
      <c r="B328" s="291">
        <v>-1</v>
      </c>
      <c r="E328" s="185">
        <f t="shared" si="4"/>
        <v>0</v>
      </c>
      <c r="F328" s="142">
        <v>3</v>
      </c>
      <c r="G328" s="142">
        <v>2</v>
      </c>
      <c r="H328" s="142">
        <v>2</v>
      </c>
      <c r="I328" s="142">
        <v>3</v>
      </c>
      <c r="J328" s="142">
        <v>3</v>
      </c>
      <c r="K328" s="142">
        <v>3</v>
      </c>
      <c r="L328" s="142">
        <v>3</v>
      </c>
      <c r="M328" s="142">
        <v>3</v>
      </c>
      <c r="N328" s="142">
        <v>3</v>
      </c>
      <c r="O328" s="142">
        <v>3</v>
      </c>
      <c r="P328" s="142">
        <v>1</v>
      </c>
      <c r="Q328" s="290">
        <v>-1E-4</v>
      </c>
      <c r="R328" s="290">
        <v>-1E-4</v>
      </c>
      <c r="S328" s="292">
        <v>-1E-4</v>
      </c>
      <c r="T328" s="290">
        <v>-1E-4</v>
      </c>
      <c r="U328" s="292">
        <v>-1E-4</v>
      </c>
      <c r="V328" s="290">
        <v>-1E-4</v>
      </c>
      <c r="W328" s="292">
        <v>-1E-4</v>
      </c>
      <c r="X328" s="290">
        <v>-1E-4</v>
      </c>
      <c r="Y328" s="292">
        <v>-1E-4</v>
      </c>
      <c r="Z328" s="291">
        <v>-1E-4</v>
      </c>
      <c r="AB328" s="142">
        <v>3</v>
      </c>
      <c r="AC328" s="142">
        <v>3</v>
      </c>
      <c r="AD328" s="142">
        <v>3</v>
      </c>
      <c r="AE328" s="142">
        <v>2</v>
      </c>
      <c r="AF328" s="142">
        <v>3</v>
      </c>
      <c r="AG328" s="142">
        <v>2</v>
      </c>
      <c r="AH328" s="142">
        <v>3</v>
      </c>
      <c r="AI328" s="142">
        <v>3</v>
      </c>
      <c r="AJ328" s="142">
        <v>4</v>
      </c>
      <c r="AK328" s="142">
        <v>4</v>
      </c>
      <c r="AL328" s="142">
        <v>1</v>
      </c>
      <c r="AM328" s="290">
        <v>-1E-4</v>
      </c>
      <c r="AN328" s="290">
        <v>-1E-4</v>
      </c>
      <c r="AO328" s="292">
        <v>-1E-4</v>
      </c>
      <c r="AP328" s="290">
        <v>-1E-4</v>
      </c>
      <c r="AQ328" s="292">
        <v>-1E-4</v>
      </c>
      <c r="AR328" s="290">
        <v>-1E-4</v>
      </c>
      <c r="AS328" s="292">
        <v>-1E-4</v>
      </c>
      <c r="AT328" s="290">
        <v>-1E-4</v>
      </c>
      <c r="AU328" s="292">
        <v>-1E-4</v>
      </c>
      <c r="AW328" s="293">
        <v>-1</v>
      </c>
      <c r="AX328" s="291">
        <v>-1</v>
      </c>
      <c r="BK328" s="290"/>
      <c r="BL328" s="290"/>
      <c r="BM328" s="292"/>
      <c r="BN328" s="290"/>
      <c r="BO328" s="292"/>
      <c r="BP328" s="290"/>
      <c r="BQ328" s="292"/>
      <c r="BR328" s="290"/>
      <c r="BS328" s="292"/>
      <c r="BU328" s="292">
        <v>-1</v>
      </c>
      <c r="BV328" s="291">
        <v>-1</v>
      </c>
      <c r="BX328" s="291">
        <v>-1</v>
      </c>
      <c r="CH328" s="291">
        <v>-1</v>
      </c>
      <c r="CI328" s="117">
        <v>0</v>
      </c>
      <c r="CJ328" s="81">
        <v>-1</v>
      </c>
      <c r="CK328" s="81">
        <v>0</v>
      </c>
      <c r="CL328" s="81">
        <v>-1</v>
      </c>
      <c r="CM328" s="81">
        <v>0</v>
      </c>
      <c r="CN328" s="117">
        <v>0</v>
      </c>
      <c r="CR328" s="291"/>
      <c r="DB328" s="291"/>
    </row>
    <row r="329" spans="1:119" x14ac:dyDescent="0.25">
      <c r="B329" s="291">
        <v>-1</v>
      </c>
      <c r="E329" s="185">
        <f t="shared" si="4"/>
        <v>0</v>
      </c>
      <c r="F329" s="142">
        <v>2</v>
      </c>
      <c r="G329" s="142">
        <v>2</v>
      </c>
      <c r="H329" s="142">
        <v>2</v>
      </c>
      <c r="I329" s="142">
        <v>2</v>
      </c>
      <c r="J329" s="142">
        <v>2</v>
      </c>
      <c r="K329" s="142">
        <v>3</v>
      </c>
      <c r="L329" s="142">
        <v>3</v>
      </c>
      <c r="M329" s="142">
        <v>4</v>
      </c>
      <c r="N329" s="142">
        <v>3</v>
      </c>
      <c r="O329" s="142">
        <v>3</v>
      </c>
      <c r="P329" s="142">
        <v>0</v>
      </c>
      <c r="Q329" s="290">
        <v>-1E-4</v>
      </c>
      <c r="R329" s="290">
        <v>-1E-4</v>
      </c>
      <c r="S329" s="292">
        <v>-1E-4</v>
      </c>
      <c r="T329" s="290">
        <v>-1E-4</v>
      </c>
      <c r="U329" s="292">
        <v>-1E-4</v>
      </c>
      <c r="V329" s="290">
        <v>-1E-4</v>
      </c>
      <c r="W329" s="292">
        <v>-1E-4</v>
      </c>
      <c r="X329" s="290">
        <v>-1E-4</v>
      </c>
      <c r="Y329" s="292">
        <v>-1E-4</v>
      </c>
      <c r="Z329" s="291">
        <v>-1E-4</v>
      </c>
      <c r="AB329" s="142">
        <v>3</v>
      </c>
      <c r="AC329" s="142">
        <v>3</v>
      </c>
      <c r="AD329" s="142">
        <v>3</v>
      </c>
      <c r="AE329" s="142">
        <v>2</v>
      </c>
      <c r="AF329" s="142">
        <v>3</v>
      </c>
      <c r="AG329" s="142">
        <v>3</v>
      </c>
      <c r="AH329" s="142">
        <v>3</v>
      </c>
      <c r="AI329" s="142">
        <v>3</v>
      </c>
      <c r="AJ329" s="142">
        <v>4</v>
      </c>
      <c r="AK329" s="142">
        <v>4</v>
      </c>
      <c r="AL329" s="142">
        <v>0</v>
      </c>
      <c r="AM329" s="290">
        <v>-1E-4</v>
      </c>
      <c r="AN329" s="290">
        <v>-1E-4</v>
      </c>
      <c r="AO329" s="292">
        <v>-1E-4</v>
      </c>
      <c r="AP329" s="290">
        <v>-1E-4</v>
      </c>
      <c r="AQ329" s="292">
        <v>-1E-4</v>
      </c>
      <c r="AR329" s="290">
        <v>-1E-4</v>
      </c>
      <c r="AS329" s="292">
        <v>-1E-4</v>
      </c>
      <c r="AT329" s="290">
        <v>-1E-4</v>
      </c>
      <c r="AU329" s="292">
        <v>-1E-4</v>
      </c>
      <c r="AW329" s="293">
        <v>-1</v>
      </c>
      <c r="AX329" s="291">
        <v>-1</v>
      </c>
      <c r="BK329" s="290"/>
      <c r="BL329" s="290"/>
      <c r="BM329" s="292"/>
      <c r="BN329" s="290"/>
      <c r="BO329" s="292"/>
      <c r="BP329" s="290"/>
      <c r="BQ329" s="292"/>
      <c r="BR329" s="290"/>
      <c r="BS329" s="292"/>
      <c r="BU329" s="292">
        <v>-1</v>
      </c>
      <c r="BV329" s="291">
        <v>-1</v>
      </c>
      <c r="BX329" s="291">
        <v>-1</v>
      </c>
      <c r="CH329" s="291">
        <v>-1</v>
      </c>
      <c r="CI329" s="117">
        <v>0</v>
      </c>
      <c r="CJ329" s="81">
        <v>-1</v>
      </c>
      <c r="CK329" s="81">
        <v>0</v>
      </c>
      <c r="CL329" s="81">
        <v>-1</v>
      </c>
      <c r="CM329" s="81">
        <v>0</v>
      </c>
      <c r="CN329" s="117">
        <v>0</v>
      </c>
      <c r="CR329" s="291"/>
      <c r="DB329" s="291"/>
    </row>
    <row r="330" spans="1:119" x14ac:dyDescent="0.25">
      <c r="B330" s="291">
        <v>0</v>
      </c>
      <c r="E330" s="185">
        <f t="shared" si="4"/>
        <v>0</v>
      </c>
      <c r="F330" s="142">
        <v>0</v>
      </c>
      <c r="G330" s="142">
        <v>0</v>
      </c>
      <c r="H330" s="142">
        <v>0</v>
      </c>
      <c r="I330" s="142">
        <v>0</v>
      </c>
      <c r="J330" s="142">
        <v>0</v>
      </c>
      <c r="K330" s="142">
        <v>0</v>
      </c>
      <c r="L330" s="142">
        <v>0</v>
      </c>
      <c r="M330" s="142">
        <v>0</v>
      </c>
      <c r="N330" s="142">
        <v>0</v>
      </c>
      <c r="O330" s="142">
        <v>0</v>
      </c>
      <c r="P330" s="142">
        <v>0</v>
      </c>
      <c r="Q330" s="290">
        <v>0</v>
      </c>
      <c r="R330" s="290">
        <v>0</v>
      </c>
      <c r="S330" s="292">
        <v>0</v>
      </c>
      <c r="T330" s="290">
        <v>0</v>
      </c>
      <c r="U330" s="292">
        <v>0</v>
      </c>
      <c r="V330" s="290">
        <v>0</v>
      </c>
      <c r="W330" s="292">
        <v>0</v>
      </c>
      <c r="X330" s="290">
        <v>0</v>
      </c>
      <c r="Y330" s="292">
        <v>0</v>
      </c>
      <c r="Z330" s="291">
        <v>0</v>
      </c>
      <c r="AB330" s="142">
        <v>0</v>
      </c>
      <c r="AC330" s="142">
        <v>0</v>
      </c>
      <c r="AD330" s="142">
        <v>0</v>
      </c>
      <c r="AE330" s="142">
        <v>0</v>
      </c>
      <c r="AF330" s="142">
        <v>0</v>
      </c>
      <c r="AG330" s="142">
        <v>0</v>
      </c>
      <c r="AH330" s="142">
        <v>0</v>
      </c>
      <c r="AI330" s="142">
        <v>0</v>
      </c>
      <c r="AJ330" s="142">
        <v>0</v>
      </c>
      <c r="AK330" s="142">
        <v>0</v>
      </c>
      <c r="AL330" s="142">
        <v>0</v>
      </c>
      <c r="AM330" s="290">
        <v>0</v>
      </c>
      <c r="AN330" s="290">
        <v>0</v>
      </c>
      <c r="AO330" s="292">
        <v>0</v>
      </c>
      <c r="AP330" s="290">
        <v>0</v>
      </c>
      <c r="AQ330" s="292">
        <v>0</v>
      </c>
      <c r="AR330" s="290">
        <v>0</v>
      </c>
      <c r="AS330" s="292">
        <v>0</v>
      </c>
      <c r="AT330" s="290">
        <v>0</v>
      </c>
      <c r="AU330" s="292">
        <v>0</v>
      </c>
      <c r="AW330" s="293">
        <v>0</v>
      </c>
      <c r="AX330" s="291">
        <v>0</v>
      </c>
      <c r="BK330" s="290"/>
      <c r="BL330" s="290"/>
      <c r="BM330" s="292"/>
      <c r="BN330" s="290"/>
      <c r="BO330" s="292"/>
      <c r="BP330" s="290"/>
      <c r="BQ330" s="292"/>
      <c r="BR330" s="290"/>
      <c r="BS330" s="292"/>
      <c r="BU330" s="292">
        <v>0</v>
      </c>
      <c r="BV330" s="291">
        <v>0</v>
      </c>
      <c r="BX330" s="291">
        <v>0</v>
      </c>
      <c r="CH330" s="291">
        <v>0</v>
      </c>
      <c r="CI330" s="117">
        <v>0</v>
      </c>
      <c r="CJ330" s="81">
        <v>0</v>
      </c>
      <c r="CK330" s="81">
        <v>0</v>
      </c>
      <c r="CL330" s="81">
        <v>0</v>
      </c>
      <c r="CM330" s="81">
        <v>0</v>
      </c>
      <c r="CN330" s="117">
        <v>0</v>
      </c>
      <c r="CR330" s="291"/>
      <c r="DB330" s="291"/>
    </row>
    <row r="331" spans="1:119" x14ac:dyDescent="0.25">
      <c r="A331" s="113" t="s">
        <v>178</v>
      </c>
      <c r="B331" s="291">
        <v>3</v>
      </c>
      <c r="C331" s="114" t="s">
        <v>275</v>
      </c>
      <c r="D331" s="114" t="s">
        <v>266</v>
      </c>
      <c r="E331" s="185">
        <f t="shared" si="4"/>
        <v>6</v>
      </c>
      <c r="F331" s="142">
        <v>3</v>
      </c>
      <c r="G331" s="142">
        <v>2</v>
      </c>
      <c r="H331" s="142">
        <v>2</v>
      </c>
      <c r="I331" s="142">
        <v>2</v>
      </c>
      <c r="J331" s="142">
        <v>2</v>
      </c>
      <c r="K331" s="142">
        <v>3</v>
      </c>
      <c r="L331" s="142">
        <v>3</v>
      </c>
      <c r="M331" s="142">
        <v>3</v>
      </c>
      <c r="N331" s="142">
        <v>3</v>
      </c>
      <c r="O331" s="142">
        <v>3</v>
      </c>
      <c r="P331" s="142">
        <v>1</v>
      </c>
      <c r="Q331" s="290">
        <v>10</v>
      </c>
      <c r="R331" s="290">
        <v>10</v>
      </c>
      <c r="S331" s="292">
        <v>10</v>
      </c>
      <c r="T331" s="290">
        <v>-1E-4</v>
      </c>
      <c r="U331" s="292">
        <v>14.6</v>
      </c>
      <c r="V331" s="290">
        <v>-1E-4</v>
      </c>
      <c r="W331" s="292">
        <v>8.15</v>
      </c>
      <c r="X331" s="290">
        <v>-1E-4</v>
      </c>
      <c r="Y331" s="292">
        <v>32.75</v>
      </c>
      <c r="Z331" s="291">
        <v>4</v>
      </c>
      <c r="AB331" s="142">
        <v>3</v>
      </c>
      <c r="AC331" s="142">
        <v>3</v>
      </c>
      <c r="AD331" s="142">
        <v>3</v>
      </c>
      <c r="AE331" s="142">
        <v>3</v>
      </c>
      <c r="AF331" s="142">
        <v>2</v>
      </c>
      <c r="AG331" s="142">
        <v>2</v>
      </c>
      <c r="AH331" s="142">
        <v>3</v>
      </c>
      <c r="AI331" s="142">
        <v>3</v>
      </c>
      <c r="AJ331" s="142">
        <v>3</v>
      </c>
      <c r="AK331" s="142">
        <v>3</v>
      </c>
      <c r="AL331" s="142">
        <v>1</v>
      </c>
      <c r="AM331" s="290">
        <v>9.6</v>
      </c>
      <c r="AN331" s="290">
        <v>9.6</v>
      </c>
      <c r="AO331" s="292">
        <v>9.6</v>
      </c>
      <c r="AP331" s="290">
        <v>3.4</v>
      </c>
      <c r="AQ331" s="292">
        <v>13.9</v>
      </c>
      <c r="AR331" s="290">
        <v>-1E-4</v>
      </c>
      <c r="AS331" s="292">
        <v>7.85</v>
      </c>
      <c r="AT331" s="290">
        <v>-1E-4</v>
      </c>
      <c r="AU331" s="292">
        <v>34.75</v>
      </c>
      <c r="AW331" s="293">
        <v>67.5</v>
      </c>
      <c r="AX331" s="291">
        <v>3</v>
      </c>
      <c r="BK331" s="290"/>
      <c r="BL331" s="290"/>
      <c r="BM331" s="292"/>
      <c r="BN331" s="290"/>
      <c r="BO331" s="292"/>
      <c r="BP331" s="290"/>
      <c r="BQ331" s="292"/>
      <c r="BR331" s="290"/>
      <c r="BS331" s="292"/>
      <c r="BU331" s="292">
        <v>67.5</v>
      </c>
      <c r="BV331" s="291">
        <v>3</v>
      </c>
      <c r="BX331" s="291">
        <v>-1</v>
      </c>
      <c r="CH331" s="291">
        <v>-1</v>
      </c>
      <c r="CI331" s="117">
        <v>0</v>
      </c>
      <c r="CJ331" s="81">
        <v>-1</v>
      </c>
      <c r="CK331" s="81">
        <v>0</v>
      </c>
      <c r="CL331" s="81">
        <v>-1</v>
      </c>
      <c r="CM331" s="81">
        <v>0</v>
      </c>
      <c r="CN331" s="117">
        <v>0</v>
      </c>
      <c r="CR331" s="291"/>
      <c r="DB331" s="291"/>
      <c r="DH331" s="79" t="s">
        <v>368</v>
      </c>
      <c r="DJ331" s="79" t="s">
        <v>405</v>
      </c>
      <c r="DK331" s="79" t="s">
        <v>452</v>
      </c>
      <c r="DL331" s="83" t="s">
        <v>504</v>
      </c>
      <c r="DM331" s="84" t="s">
        <v>512</v>
      </c>
      <c r="DN331" s="84" t="s">
        <v>510</v>
      </c>
      <c r="DO331" s="83" t="s">
        <v>503</v>
      </c>
    </row>
    <row r="332" spans="1:119" x14ac:dyDescent="0.25">
      <c r="B332" s="291">
        <v>-1</v>
      </c>
      <c r="E332" s="185">
        <f t="shared" si="4"/>
        <v>0</v>
      </c>
      <c r="F332" s="142">
        <v>3</v>
      </c>
      <c r="G332" s="142">
        <v>2</v>
      </c>
      <c r="H332" s="142">
        <v>2</v>
      </c>
      <c r="I332" s="142">
        <v>3</v>
      </c>
      <c r="J332" s="142">
        <v>2</v>
      </c>
      <c r="K332" s="142">
        <v>3</v>
      </c>
      <c r="L332" s="142">
        <v>2</v>
      </c>
      <c r="M332" s="142">
        <v>3</v>
      </c>
      <c r="N332" s="142">
        <v>3</v>
      </c>
      <c r="O332" s="142">
        <v>3</v>
      </c>
      <c r="P332" s="142">
        <v>0</v>
      </c>
      <c r="Q332" s="290">
        <v>-1E-4</v>
      </c>
      <c r="R332" s="290">
        <v>-1E-4</v>
      </c>
      <c r="S332" s="292">
        <v>-1E-4</v>
      </c>
      <c r="T332" s="290">
        <v>-1E-4</v>
      </c>
      <c r="U332" s="292">
        <v>-1E-4</v>
      </c>
      <c r="V332" s="290">
        <v>-1E-4</v>
      </c>
      <c r="W332" s="292">
        <v>-1E-4</v>
      </c>
      <c r="X332" s="290">
        <v>-1E-4</v>
      </c>
      <c r="Y332" s="292">
        <v>-1E-4</v>
      </c>
      <c r="Z332" s="291">
        <v>-1E-4</v>
      </c>
      <c r="AB332" s="142">
        <v>3</v>
      </c>
      <c r="AC332" s="142">
        <v>4</v>
      </c>
      <c r="AD332" s="142">
        <v>3</v>
      </c>
      <c r="AE332" s="142">
        <v>4</v>
      </c>
      <c r="AF332" s="142">
        <v>4</v>
      </c>
      <c r="AG332" s="142">
        <v>3</v>
      </c>
      <c r="AH332" s="142">
        <v>3</v>
      </c>
      <c r="AI332" s="142">
        <v>3</v>
      </c>
      <c r="AJ332" s="142">
        <v>3</v>
      </c>
      <c r="AK332" s="142">
        <v>4</v>
      </c>
      <c r="AL332" s="142">
        <v>1</v>
      </c>
      <c r="AM332" s="290">
        <v>-1E-4</v>
      </c>
      <c r="AN332" s="290">
        <v>-1E-4</v>
      </c>
      <c r="AO332" s="292">
        <v>-1E-4</v>
      </c>
      <c r="AP332" s="290">
        <v>-1E-4</v>
      </c>
      <c r="AQ332" s="292">
        <v>-1E-4</v>
      </c>
      <c r="AR332" s="290">
        <v>-1E-4</v>
      </c>
      <c r="AS332" s="292">
        <v>-1E-4</v>
      </c>
      <c r="AT332" s="290">
        <v>-1E-4</v>
      </c>
      <c r="AU332" s="292">
        <v>-1E-4</v>
      </c>
      <c r="AW332" s="293">
        <v>-1</v>
      </c>
      <c r="AX332" s="291">
        <v>-1</v>
      </c>
      <c r="BK332" s="290"/>
      <c r="BL332" s="290"/>
      <c r="BM332" s="292"/>
      <c r="BN332" s="290"/>
      <c r="BO332" s="292"/>
      <c r="BP332" s="290"/>
      <c r="BQ332" s="292"/>
      <c r="BR332" s="290"/>
      <c r="BS332" s="292"/>
      <c r="BU332" s="292">
        <v>-1</v>
      </c>
      <c r="BV332" s="291">
        <v>-1</v>
      </c>
      <c r="BX332" s="291">
        <v>-1</v>
      </c>
      <c r="CH332" s="291">
        <v>-1</v>
      </c>
      <c r="CI332" s="117">
        <v>0</v>
      </c>
      <c r="CJ332" s="81">
        <v>-1</v>
      </c>
      <c r="CK332" s="81">
        <v>0</v>
      </c>
      <c r="CL332" s="81">
        <v>-1</v>
      </c>
      <c r="CM332" s="81">
        <v>0</v>
      </c>
      <c r="CN332" s="117">
        <v>0</v>
      </c>
      <c r="CR332" s="291"/>
      <c r="DB332" s="291"/>
    </row>
    <row r="333" spans="1:119" x14ac:dyDescent="0.25">
      <c r="B333" s="291">
        <v>-1</v>
      </c>
      <c r="E333" s="185">
        <f t="shared" si="4"/>
        <v>0</v>
      </c>
      <c r="F333" s="142">
        <v>3</v>
      </c>
      <c r="G333" s="142">
        <v>2</v>
      </c>
      <c r="H333" s="142">
        <v>2</v>
      </c>
      <c r="I333" s="142">
        <v>2</v>
      </c>
      <c r="J333" s="142">
        <v>2</v>
      </c>
      <c r="K333" s="142">
        <v>3</v>
      </c>
      <c r="L333" s="142">
        <v>4</v>
      </c>
      <c r="M333" s="142">
        <v>3</v>
      </c>
      <c r="N333" s="142">
        <v>3</v>
      </c>
      <c r="O333" s="142">
        <v>3</v>
      </c>
      <c r="P333" s="142">
        <v>0</v>
      </c>
      <c r="Q333" s="290">
        <v>-1E-4</v>
      </c>
      <c r="R333" s="290">
        <v>-1E-4</v>
      </c>
      <c r="S333" s="292">
        <v>-1E-4</v>
      </c>
      <c r="T333" s="290">
        <v>-1E-4</v>
      </c>
      <c r="U333" s="292">
        <v>-1E-4</v>
      </c>
      <c r="V333" s="290">
        <v>-1E-4</v>
      </c>
      <c r="W333" s="292">
        <v>-1E-4</v>
      </c>
      <c r="X333" s="290">
        <v>-1E-4</v>
      </c>
      <c r="Y333" s="292">
        <v>-1E-4</v>
      </c>
      <c r="Z333" s="291">
        <v>-1E-4</v>
      </c>
      <c r="AB333" s="142">
        <v>3</v>
      </c>
      <c r="AC333" s="142">
        <v>3</v>
      </c>
      <c r="AD333" s="142">
        <v>3</v>
      </c>
      <c r="AE333" s="142">
        <v>4</v>
      </c>
      <c r="AF333" s="142">
        <v>4</v>
      </c>
      <c r="AG333" s="142">
        <v>3</v>
      </c>
      <c r="AH333" s="142">
        <v>3</v>
      </c>
      <c r="AI333" s="142">
        <v>3</v>
      </c>
      <c r="AJ333" s="142">
        <v>3</v>
      </c>
      <c r="AK333" s="142">
        <v>3</v>
      </c>
      <c r="AL333" s="142">
        <v>0</v>
      </c>
      <c r="AM333" s="290">
        <v>-1E-4</v>
      </c>
      <c r="AN333" s="290">
        <v>-1E-4</v>
      </c>
      <c r="AO333" s="292">
        <v>-1E-4</v>
      </c>
      <c r="AP333" s="290">
        <v>-1E-4</v>
      </c>
      <c r="AQ333" s="292">
        <v>-1E-4</v>
      </c>
      <c r="AR333" s="290">
        <v>-1E-4</v>
      </c>
      <c r="AS333" s="292">
        <v>-1E-4</v>
      </c>
      <c r="AT333" s="290">
        <v>-1E-4</v>
      </c>
      <c r="AU333" s="292">
        <v>-1E-4</v>
      </c>
      <c r="AW333" s="293">
        <v>-1</v>
      </c>
      <c r="AX333" s="291">
        <v>-1</v>
      </c>
      <c r="BK333" s="290"/>
      <c r="BL333" s="290"/>
      <c r="BM333" s="292"/>
      <c r="BN333" s="290"/>
      <c r="BO333" s="292"/>
      <c r="BP333" s="290"/>
      <c r="BQ333" s="292"/>
      <c r="BR333" s="290"/>
      <c r="BS333" s="292"/>
      <c r="BU333" s="292">
        <v>-1</v>
      </c>
      <c r="BV333" s="291">
        <v>-1</v>
      </c>
      <c r="BX333" s="291">
        <v>-1</v>
      </c>
      <c r="CH333" s="291">
        <v>-1</v>
      </c>
      <c r="CI333" s="117">
        <v>0</v>
      </c>
      <c r="CJ333" s="81">
        <v>-1</v>
      </c>
      <c r="CK333" s="81">
        <v>0</v>
      </c>
      <c r="CL333" s="81">
        <v>-1</v>
      </c>
      <c r="CM333" s="81">
        <v>0</v>
      </c>
      <c r="CN333" s="117">
        <v>0</v>
      </c>
      <c r="CR333" s="291"/>
      <c r="DB333" s="291"/>
    </row>
    <row r="334" spans="1:119" x14ac:dyDescent="0.25">
      <c r="B334" s="291">
        <v>-1</v>
      </c>
      <c r="E334" s="185">
        <f t="shared" si="4"/>
        <v>0</v>
      </c>
      <c r="F334" s="142">
        <v>2</v>
      </c>
      <c r="G334" s="142">
        <v>2</v>
      </c>
      <c r="H334" s="142">
        <v>2</v>
      </c>
      <c r="I334" s="142">
        <v>3</v>
      </c>
      <c r="J334" s="142">
        <v>3</v>
      </c>
      <c r="K334" s="142">
        <v>3</v>
      </c>
      <c r="L334" s="142">
        <v>4</v>
      </c>
      <c r="M334" s="142">
        <v>3</v>
      </c>
      <c r="N334" s="142">
        <v>3</v>
      </c>
      <c r="O334" s="142">
        <v>4</v>
      </c>
      <c r="P334" s="142">
        <v>0</v>
      </c>
      <c r="Q334" s="290">
        <v>-1E-4</v>
      </c>
      <c r="R334" s="290">
        <v>-1E-4</v>
      </c>
      <c r="S334" s="292">
        <v>-1E-4</v>
      </c>
      <c r="T334" s="290">
        <v>-1E-4</v>
      </c>
      <c r="U334" s="292">
        <v>-1E-4</v>
      </c>
      <c r="V334" s="290">
        <v>-1E-4</v>
      </c>
      <c r="W334" s="292">
        <v>-1E-4</v>
      </c>
      <c r="X334" s="290">
        <v>-1E-4</v>
      </c>
      <c r="Y334" s="292">
        <v>-1E-4</v>
      </c>
      <c r="Z334" s="291">
        <v>-1E-4</v>
      </c>
      <c r="AB334" s="142">
        <v>3</v>
      </c>
      <c r="AC334" s="142">
        <v>2</v>
      </c>
      <c r="AD334" s="142">
        <v>2</v>
      </c>
      <c r="AE334" s="142">
        <v>2</v>
      </c>
      <c r="AF334" s="142">
        <v>3</v>
      </c>
      <c r="AG334" s="142">
        <v>3</v>
      </c>
      <c r="AH334" s="142">
        <v>3</v>
      </c>
      <c r="AI334" s="142">
        <v>3</v>
      </c>
      <c r="AJ334" s="142">
        <v>2</v>
      </c>
      <c r="AK334" s="142">
        <v>2</v>
      </c>
      <c r="AL334" s="142">
        <v>1</v>
      </c>
      <c r="AM334" s="290">
        <v>-1E-4</v>
      </c>
      <c r="AN334" s="290">
        <v>-1E-4</v>
      </c>
      <c r="AO334" s="292">
        <v>-1E-4</v>
      </c>
      <c r="AP334" s="290">
        <v>-1E-4</v>
      </c>
      <c r="AQ334" s="292">
        <v>-1E-4</v>
      </c>
      <c r="AR334" s="290">
        <v>-1E-4</v>
      </c>
      <c r="AS334" s="292">
        <v>-1E-4</v>
      </c>
      <c r="AT334" s="290">
        <v>-1E-4</v>
      </c>
      <c r="AU334" s="292">
        <v>-1E-4</v>
      </c>
      <c r="AW334" s="293">
        <v>-1</v>
      </c>
      <c r="AX334" s="291">
        <v>-1</v>
      </c>
      <c r="BK334" s="290"/>
      <c r="BL334" s="290"/>
      <c r="BM334" s="292"/>
      <c r="BN334" s="290"/>
      <c r="BO334" s="292"/>
      <c r="BP334" s="290"/>
      <c r="BQ334" s="292"/>
      <c r="BR334" s="290"/>
      <c r="BS334" s="292"/>
      <c r="BU334" s="292">
        <v>-1</v>
      </c>
      <c r="BV334" s="291">
        <v>-1</v>
      </c>
      <c r="BX334" s="291">
        <v>-1</v>
      </c>
      <c r="CH334" s="291">
        <v>-1</v>
      </c>
      <c r="CI334" s="117">
        <v>0</v>
      </c>
      <c r="CJ334" s="81">
        <v>-1</v>
      </c>
      <c r="CK334" s="81">
        <v>0</v>
      </c>
      <c r="CL334" s="81">
        <v>-1</v>
      </c>
      <c r="CM334" s="81">
        <v>0</v>
      </c>
      <c r="CN334" s="117">
        <v>0</v>
      </c>
      <c r="CR334" s="291"/>
      <c r="DB334" s="291"/>
    </row>
    <row r="335" spans="1:119" x14ac:dyDescent="0.25">
      <c r="B335" s="291">
        <v>0</v>
      </c>
      <c r="E335" s="185">
        <f t="shared" si="4"/>
        <v>0</v>
      </c>
      <c r="F335" s="142">
        <v>0</v>
      </c>
      <c r="G335" s="142">
        <v>0</v>
      </c>
      <c r="H335" s="142">
        <v>0</v>
      </c>
      <c r="I335" s="142">
        <v>0</v>
      </c>
      <c r="J335" s="142">
        <v>0</v>
      </c>
      <c r="K335" s="142">
        <v>0</v>
      </c>
      <c r="L335" s="142">
        <v>0</v>
      </c>
      <c r="M335" s="142">
        <v>0</v>
      </c>
      <c r="N335" s="142">
        <v>0</v>
      </c>
      <c r="O335" s="142">
        <v>0</v>
      </c>
      <c r="P335" s="142">
        <v>0</v>
      </c>
      <c r="Q335" s="290">
        <v>0</v>
      </c>
      <c r="R335" s="290">
        <v>0</v>
      </c>
      <c r="S335" s="292">
        <v>0</v>
      </c>
      <c r="T335" s="290">
        <v>0</v>
      </c>
      <c r="U335" s="292">
        <v>0</v>
      </c>
      <c r="V335" s="290">
        <v>0</v>
      </c>
      <c r="W335" s="292">
        <v>0</v>
      </c>
      <c r="X335" s="290">
        <v>0</v>
      </c>
      <c r="Y335" s="292">
        <v>0</v>
      </c>
      <c r="Z335" s="291">
        <v>0</v>
      </c>
      <c r="AB335" s="142">
        <v>0</v>
      </c>
      <c r="AC335" s="142">
        <v>0</v>
      </c>
      <c r="AD335" s="142">
        <v>0</v>
      </c>
      <c r="AE335" s="142">
        <v>0</v>
      </c>
      <c r="AF335" s="142">
        <v>0</v>
      </c>
      <c r="AG335" s="142">
        <v>0</v>
      </c>
      <c r="AH335" s="142">
        <v>0</v>
      </c>
      <c r="AI335" s="142">
        <v>0</v>
      </c>
      <c r="AJ335" s="142">
        <v>0</v>
      </c>
      <c r="AK335" s="142">
        <v>0</v>
      </c>
      <c r="AL335" s="142">
        <v>0</v>
      </c>
      <c r="AM335" s="290">
        <v>0</v>
      </c>
      <c r="AN335" s="290">
        <v>0</v>
      </c>
      <c r="AO335" s="292">
        <v>0</v>
      </c>
      <c r="AP335" s="290">
        <v>0</v>
      </c>
      <c r="AQ335" s="292">
        <v>0</v>
      </c>
      <c r="AR335" s="290">
        <v>0</v>
      </c>
      <c r="AS335" s="292">
        <v>0</v>
      </c>
      <c r="AT335" s="290">
        <v>0</v>
      </c>
      <c r="AU335" s="292">
        <v>0</v>
      </c>
      <c r="AW335" s="293">
        <v>0</v>
      </c>
      <c r="AX335" s="291">
        <v>0</v>
      </c>
      <c r="BK335" s="290"/>
      <c r="BL335" s="290"/>
      <c r="BM335" s="292"/>
      <c r="BN335" s="290"/>
      <c r="BO335" s="292"/>
      <c r="BP335" s="290"/>
      <c r="BQ335" s="292"/>
      <c r="BR335" s="290"/>
      <c r="BS335" s="292"/>
      <c r="BU335" s="292">
        <v>0</v>
      </c>
      <c r="BV335" s="291">
        <v>0</v>
      </c>
      <c r="BX335" s="291">
        <v>0</v>
      </c>
      <c r="CH335" s="291">
        <v>0</v>
      </c>
      <c r="CI335" s="117">
        <v>0</v>
      </c>
      <c r="CJ335" s="81">
        <v>0</v>
      </c>
      <c r="CK335" s="81">
        <v>0</v>
      </c>
      <c r="CL335" s="81">
        <v>0</v>
      </c>
      <c r="CM335" s="81">
        <v>0</v>
      </c>
      <c r="CN335" s="117">
        <v>0</v>
      </c>
      <c r="CR335" s="291"/>
      <c r="DB335" s="291"/>
    </row>
    <row r="336" spans="1:119" x14ac:dyDescent="0.25">
      <c r="A336" s="113" t="s">
        <v>178</v>
      </c>
      <c r="B336" s="291">
        <v>4</v>
      </c>
      <c r="C336" s="114" t="s">
        <v>276</v>
      </c>
      <c r="D336" s="114" t="s">
        <v>203</v>
      </c>
      <c r="E336" s="185">
        <f t="shared" si="4"/>
        <v>5</v>
      </c>
      <c r="F336" s="142">
        <v>3</v>
      </c>
      <c r="G336" s="142">
        <v>2</v>
      </c>
      <c r="H336" s="142">
        <v>2</v>
      </c>
      <c r="I336" s="142">
        <v>2</v>
      </c>
      <c r="J336" s="142">
        <v>2</v>
      </c>
      <c r="K336" s="142">
        <v>3</v>
      </c>
      <c r="L336" s="142">
        <v>3</v>
      </c>
      <c r="M336" s="142">
        <v>3</v>
      </c>
      <c r="N336" s="142">
        <v>3</v>
      </c>
      <c r="O336" s="142">
        <v>2</v>
      </c>
      <c r="P336" s="142">
        <v>0</v>
      </c>
      <c r="Q336" s="290">
        <v>9.8000000000000007</v>
      </c>
      <c r="R336" s="290">
        <v>9.8000000000000007</v>
      </c>
      <c r="S336" s="292">
        <v>9.8000000000000007</v>
      </c>
      <c r="T336" s="290">
        <v>-1E-4</v>
      </c>
      <c r="U336" s="292">
        <v>14.1</v>
      </c>
      <c r="V336" s="290">
        <v>-1E-4</v>
      </c>
      <c r="W336" s="292">
        <v>9.1300000000000008</v>
      </c>
      <c r="X336" s="290">
        <v>-1E-4</v>
      </c>
      <c r="Y336" s="292">
        <v>33.03</v>
      </c>
      <c r="Z336" s="291">
        <v>3</v>
      </c>
      <c r="AB336" s="142">
        <v>3</v>
      </c>
      <c r="AC336" s="142">
        <v>3</v>
      </c>
      <c r="AD336" s="142">
        <v>2</v>
      </c>
      <c r="AE336" s="142">
        <v>2</v>
      </c>
      <c r="AF336" s="142">
        <v>2</v>
      </c>
      <c r="AG336" s="142">
        <v>2</v>
      </c>
      <c r="AH336" s="142">
        <v>3</v>
      </c>
      <c r="AI336" s="142">
        <v>3</v>
      </c>
      <c r="AJ336" s="142">
        <v>3</v>
      </c>
      <c r="AK336" s="142">
        <v>3</v>
      </c>
      <c r="AL336" s="142">
        <v>0</v>
      </c>
      <c r="AM336" s="290">
        <v>9.8000000000000007</v>
      </c>
      <c r="AN336" s="290">
        <v>9.8000000000000007</v>
      </c>
      <c r="AO336" s="292">
        <v>9.8000000000000007</v>
      </c>
      <c r="AP336" s="290">
        <v>2</v>
      </c>
      <c r="AQ336" s="292">
        <v>13.7</v>
      </c>
      <c r="AR336" s="290">
        <v>-1E-4</v>
      </c>
      <c r="AS336" s="292">
        <v>8.89</v>
      </c>
      <c r="AT336" s="290">
        <v>-1E-4</v>
      </c>
      <c r="AU336" s="292">
        <v>34.39</v>
      </c>
      <c r="AW336" s="293">
        <v>67.42</v>
      </c>
      <c r="AX336" s="291">
        <v>4</v>
      </c>
      <c r="BK336" s="290"/>
      <c r="BL336" s="290"/>
      <c r="BM336" s="292"/>
      <c r="BN336" s="290"/>
      <c r="BO336" s="292"/>
      <c r="BP336" s="290"/>
      <c r="BQ336" s="292"/>
      <c r="BR336" s="290"/>
      <c r="BS336" s="292"/>
      <c r="BU336" s="292">
        <v>67.42</v>
      </c>
      <c r="BV336" s="291">
        <v>4</v>
      </c>
      <c r="BX336" s="291">
        <v>-1</v>
      </c>
      <c r="CH336" s="291">
        <v>-1</v>
      </c>
      <c r="CI336" s="117">
        <v>0</v>
      </c>
      <c r="CJ336" s="81">
        <v>-1</v>
      </c>
      <c r="CK336" s="81">
        <v>0</v>
      </c>
      <c r="CL336" s="81">
        <v>-1</v>
      </c>
      <c r="CM336" s="81">
        <v>0</v>
      </c>
      <c r="CN336" s="117">
        <v>0</v>
      </c>
      <c r="CR336" s="291"/>
      <c r="DB336" s="291"/>
      <c r="DH336" s="79" t="s">
        <v>203</v>
      </c>
      <c r="DJ336" s="79" t="s">
        <v>405</v>
      </c>
      <c r="DK336" s="79" t="s">
        <v>452</v>
      </c>
      <c r="DL336" s="83" t="s">
        <v>504</v>
      </c>
      <c r="DM336" s="84" t="s">
        <v>512</v>
      </c>
      <c r="DN336" s="84" t="s">
        <v>127</v>
      </c>
      <c r="DO336" s="83" t="s">
        <v>503</v>
      </c>
    </row>
    <row r="337" spans="1:119" x14ac:dyDescent="0.25">
      <c r="B337" s="291">
        <v>-1</v>
      </c>
      <c r="E337" s="185">
        <f t="shared" si="4"/>
        <v>0</v>
      </c>
      <c r="F337" s="142">
        <v>4</v>
      </c>
      <c r="G337" s="142">
        <v>3</v>
      </c>
      <c r="H337" s="142">
        <v>2</v>
      </c>
      <c r="I337" s="142">
        <v>3</v>
      </c>
      <c r="J337" s="142">
        <v>3</v>
      </c>
      <c r="K337" s="142">
        <v>3</v>
      </c>
      <c r="L337" s="142">
        <v>3</v>
      </c>
      <c r="M337" s="142">
        <v>3</v>
      </c>
      <c r="N337" s="142">
        <v>3</v>
      </c>
      <c r="O337" s="142">
        <v>3</v>
      </c>
      <c r="P337" s="142">
        <v>1</v>
      </c>
      <c r="Q337" s="290">
        <v>-1E-4</v>
      </c>
      <c r="R337" s="290">
        <v>-1E-4</v>
      </c>
      <c r="S337" s="292">
        <v>-1E-4</v>
      </c>
      <c r="T337" s="290">
        <v>-1E-4</v>
      </c>
      <c r="U337" s="292">
        <v>-1E-4</v>
      </c>
      <c r="V337" s="290">
        <v>-1E-4</v>
      </c>
      <c r="W337" s="292">
        <v>-1E-4</v>
      </c>
      <c r="X337" s="290">
        <v>-1E-4</v>
      </c>
      <c r="Y337" s="292">
        <v>-1E-4</v>
      </c>
      <c r="Z337" s="291">
        <v>-1E-4</v>
      </c>
      <c r="AB337" s="142">
        <v>4</v>
      </c>
      <c r="AC337" s="142">
        <v>3</v>
      </c>
      <c r="AD337" s="142">
        <v>3</v>
      </c>
      <c r="AE337" s="142">
        <v>3</v>
      </c>
      <c r="AF337" s="142">
        <v>2</v>
      </c>
      <c r="AG337" s="142">
        <v>3</v>
      </c>
      <c r="AH337" s="142">
        <v>3</v>
      </c>
      <c r="AI337" s="142">
        <v>3</v>
      </c>
      <c r="AJ337" s="142">
        <v>3</v>
      </c>
      <c r="AK337" s="142">
        <v>3</v>
      </c>
      <c r="AL337" s="142">
        <v>0</v>
      </c>
      <c r="AM337" s="290">
        <v>-1E-4</v>
      </c>
      <c r="AN337" s="290">
        <v>-1E-4</v>
      </c>
      <c r="AO337" s="292">
        <v>-1E-4</v>
      </c>
      <c r="AP337" s="290">
        <v>-1E-4</v>
      </c>
      <c r="AQ337" s="292">
        <v>-1E-4</v>
      </c>
      <c r="AR337" s="290">
        <v>-1E-4</v>
      </c>
      <c r="AS337" s="292">
        <v>-1E-4</v>
      </c>
      <c r="AT337" s="290">
        <v>-1E-4</v>
      </c>
      <c r="AU337" s="292">
        <v>-1E-4</v>
      </c>
      <c r="AW337" s="293">
        <v>-1</v>
      </c>
      <c r="AX337" s="291">
        <v>-1</v>
      </c>
      <c r="BK337" s="290"/>
      <c r="BL337" s="290"/>
      <c r="BM337" s="292"/>
      <c r="BN337" s="290"/>
      <c r="BO337" s="292"/>
      <c r="BP337" s="290"/>
      <c r="BQ337" s="292"/>
      <c r="BR337" s="290"/>
      <c r="BS337" s="292"/>
      <c r="BU337" s="292">
        <v>-1</v>
      </c>
      <c r="BV337" s="291">
        <v>-1</v>
      </c>
      <c r="BX337" s="291">
        <v>-1</v>
      </c>
      <c r="CH337" s="291">
        <v>-1</v>
      </c>
      <c r="CI337" s="117">
        <v>0</v>
      </c>
      <c r="CJ337" s="81">
        <v>-1</v>
      </c>
      <c r="CK337" s="81">
        <v>0</v>
      </c>
      <c r="CL337" s="81">
        <v>-1</v>
      </c>
      <c r="CM337" s="81">
        <v>0</v>
      </c>
      <c r="CN337" s="117">
        <v>0</v>
      </c>
      <c r="CR337" s="291"/>
      <c r="DB337" s="291"/>
    </row>
    <row r="338" spans="1:119" x14ac:dyDescent="0.25">
      <c r="B338" s="291">
        <v>-1</v>
      </c>
      <c r="E338" s="185">
        <f t="shared" si="4"/>
        <v>0</v>
      </c>
      <c r="F338" s="142">
        <v>3</v>
      </c>
      <c r="G338" s="142">
        <v>2</v>
      </c>
      <c r="H338" s="142">
        <v>2</v>
      </c>
      <c r="I338" s="142">
        <v>2</v>
      </c>
      <c r="J338" s="142">
        <v>2</v>
      </c>
      <c r="K338" s="142">
        <v>3</v>
      </c>
      <c r="L338" s="142">
        <v>4</v>
      </c>
      <c r="M338" s="142">
        <v>4</v>
      </c>
      <c r="N338" s="142">
        <v>3</v>
      </c>
      <c r="O338" s="142">
        <v>3</v>
      </c>
      <c r="P338" s="142">
        <v>1</v>
      </c>
      <c r="Q338" s="290">
        <v>-1E-4</v>
      </c>
      <c r="R338" s="290">
        <v>-1E-4</v>
      </c>
      <c r="S338" s="292">
        <v>-1E-4</v>
      </c>
      <c r="T338" s="290">
        <v>-1E-4</v>
      </c>
      <c r="U338" s="292">
        <v>-1E-4</v>
      </c>
      <c r="V338" s="290">
        <v>-1E-4</v>
      </c>
      <c r="W338" s="292">
        <v>-1E-4</v>
      </c>
      <c r="X338" s="290">
        <v>-1E-4</v>
      </c>
      <c r="Y338" s="292">
        <v>-1E-4</v>
      </c>
      <c r="Z338" s="291">
        <v>-1E-4</v>
      </c>
      <c r="AB338" s="142">
        <v>4</v>
      </c>
      <c r="AC338" s="142">
        <v>3</v>
      </c>
      <c r="AD338" s="142">
        <v>3</v>
      </c>
      <c r="AE338" s="142">
        <v>2</v>
      </c>
      <c r="AF338" s="142">
        <v>2</v>
      </c>
      <c r="AG338" s="142">
        <v>3</v>
      </c>
      <c r="AH338" s="142">
        <v>4</v>
      </c>
      <c r="AI338" s="142">
        <v>4</v>
      </c>
      <c r="AJ338" s="142">
        <v>4</v>
      </c>
      <c r="AK338" s="142">
        <v>3</v>
      </c>
      <c r="AL338" s="142">
        <v>1</v>
      </c>
      <c r="AM338" s="290">
        <v>-1E-4</v>
      </c>
      <c r="AN338" s="290">
        <v>-1E-4</v>
      </c>
      <c r="AO338" s="292">
        <v>-1E-4</v>
      </c>
      <c r="AP338" s="290">
        <v>-1E-4</v>
      </c>
      <c r="AQ338" s="292">
        <v>-1E-4</v>
      </c>
      <c r="AR338" s="290">
        <v>-1E-4</v>
      </c>
      <c r="AS338" s="292">
        <v>-1E-4</v>
      </c>
      <c r="AT338" s="290">
        <v>-1E-4</v>
      </c>
      <c r="AU338" s="292">
        <v>-1E-4</v>
      </c>
      <c r="AW338" s="293">
        <v>-1</v>
      </c>
      <c r="AX338" s="291">
        <v>-1</v>
      </c>
      <c r="BK338" s="290"/>
      <c r="BL338" s="290"/>
      <c r="BM338" s="292"/>
      <c r="BN338" s="290"/>
      <c r="BO338" s="292"/>
      <c r="BP338" s="290"/>
      <c r="BQ338" s="292"/>
      <c r="BR338" s="290"/>
      <c r="BS338" s="292"/>
      <c r="BU338" s="292">
        <v>-1</v>
      </c>
      <c r="BV338" s="291">
        <v>-1</v>
      </c>
      <c r="BX338" s="291">
        <v>-1</v>
      </c>
      <c r="CH338" s="291">
        <v>-1</v>
      </c>
      <c r="CI338" s="117">
        <v>0</v>
      </c>
      <c r="CJ338" s="81">
        <v>-1</v>
      </c>
      <c r="CK338" s="81">
        <v>0</v>
      </c>
      <c r="CL338" s="81">
        <v>-1</v>
      </c>
      <c r="CM338" s="81">
        <v>0</v>
      </c>
      <c r="CN338" s="117">
        <v>0</v>
      </c>
      <c r="CR338" s="291"/>
      <c r="DB338" s="291"/>
    </row>
    <row r="339" spans="1:119" x14ac:dyDescent="0.25">
      <c r="B339" s="291">
        <v>-1</v>
      </c>
      <c r="E339" s="185">
        <f t="shared" si="4"/>
        <v>0</v>
      </c>
      <c r="F339" s="142">
        <v>3</v>
      </c>
      <c r="G339" s="142">
        <v>2</v>
      </c>
      <c r="H339" s="142">
        <v>3</v>
      </c>
      <c r="I339" s="142">
        <v>3</v>
      </c>
      <c r="J339" s="142">
        <v>3</v>
      </c>
      <c r="K339" s="142">
        <v>3</v>
      </c>
      <c r="L339" s="142">
        <v>4</v>
      </c>
      <c r="M339" s="142">
        <v>3</v>
      </c>
      <c r="N339" s="142">
        <v>3</v>
      </c>
      <c r="O339" s="142">
        <v>3</v>
      </c>
      <c r="P339" s="142">
        <v>0</v>
      </c>
      <c r="Q339" s="290">
        <v>-1E-4</v>
      </c>
      <c r="R339" s="290">
        <v>-1E-4</v>
      </c>
      <c r="S339" s="292">
        <v>-1E-4</v>
      </c>
      <c r="T339" s="290">
        <v>-1E-4</v>
      </c>
      <c r="U339" s="292">
        <v>-1E-4</v>
      </c>
      <c r="V339" s="290">
        <v>-1E-4</v>
      </c>
      <c r="W339" s="292">
        <v>-1E-4</v>
      </c>
      <c r="X339" s="290">
        <v>-1E-4</v>
      </c>
      <c r="Y339" s="292">
        <v>-1E-4</v>
      </c>
      <c r="Z339" s="291">
        <v>-1E-4</v>
      </c>
      <c r="AB339" s="142">
        <v>3</v>
      </c>
      <c r="AC339" s="142">
        <v>4</v>
      </c>
      <c r="AD339" s="142">
        <v>3</v>
      </c>
      <c r="AE339" s="142">
        <v>3</v>
      </c>
      <c r="AF339" s="142">
        <v>3</v>
      </c>
      <c r="AG339" s="142">
        <v>4</v>
      </c>
      <c r="AH339" s="142">
        <v>4</v>
      </c>
      <c r="AI339" s="142">
        <v>3</v>
      </c>
      <c r="AJ339" s="142">
        <v>3</v>
      </c>
      <c r="AK339" s="142">
        <v>3</v>
      </c>
      <c r="AL339" s="142">
        <v>0</v>
      </c>
      <c r="AM339" s="290">
        <v>-1E-4</v>
      </c>
      <c r="AN339" s="290">
        <v>-1E-4</v>
      </c>
      <c r="AO339" s="292">
        <v>-1E-4</v>
      </c>
      <c r="AP339" s="290">
        <v>-1E-4</v>
      </c>
      <c r="AQ339" s="292">
        <v>-1E-4</v>
      </c>
      <c r="AR339" s="290">
        <v>-1E-4</v>
      </c>
      <c r="AS339" s="292">
        <v>-1E-4</v>
      </c>
      <c r="AT339" s="290">
        <v>-1E-4</v>
      </c>
      <c r="AU339" s="292">
        <v>-1E-4</v>
      </c>
      <c r="AW339" s="293">
        <v>-1</v>
      </c>
      <c r="AX339" s="291">
        <v>-1</v>
      </c>
      <c r="BK339" s="290"/>
      <c r="BL339" s="290"/>
      <c r="BM339" s="292"/>
      <c r="BN339" s="290"/>
      <c r="BO339" s="292"/>
      <c r="BP339" s="290"/>
      <c r="BQ339" s="292"/>
      <c r="BR339" s="290"/>
      <c r="BS339" s="292"/>
      <c r="BU339" s="292">
        <v>-1</v>
      </c>
      <c r="BV339" s="291">
        <v>-1</v>
      </c>
      <c r="BX339" s="291">
        <v>-1</v>
      </c>
      <c r="CH339" s="291">
        <v>-1</v>
      </c>
      <c r="CI339" s="117">
        <v>0</v>
      </c>
      <c r="CJ339" s="81">
        <v>-1</v>
      </c>
      <c r="CK339" s="81">
        <v>0</v>
      </c>
      <c r="CL339" s="81">
        <v>-1</v>
      </c>
      <c r="CM339" s="81">
        <v>0</v>
      </c>
      <c r="CN339" s="117">
        <v>0</v>
      </c>
      <c r="CR339" s="291"/>
      <c r="DB339" s="291"/>
    </row>
    <row r="340" spans="1:119" x14ac:dyDescent="0.25">
      <c r="B340" s="291">
        <v>0</v>
      </c>
      <c r="E340" s="185">
        <f t="shared" si="4"/>
        <v>0</v>
      </c>
      <c r="F340" s="142">
        <v>0</v>
      </c>
      <c r="G340" s="142">
        <v>0</v>
      </c>
      <c r="H340" s="142">
        <v>0</v>
      </c>
      <c r="I340" s="142">
        <v>0</v>
      </c>
      <c r="J340" s="142">
        <v>0</v>
      </c>
      <c r="K340" s="142">
        <v>0</v>
      </c>
      <c r="L340" s="142">
        <v>0</v>
      </c>
      <c r="M340" s="142">
        <v>0</v>
      </c>
      <c r="N340" s="142">
        <v>0</v>
      </c>
      <c r="O340" s="142">
        <v>0</v>
      </c>
      <c r="P340" s="142">
        <v>0</v>
      </c>
      <c r="Q340" s="290">
        <v>0</v>
      </c>
      <c r="R340" s="290">
        <v>0</v>
      </c>
      <c r="S340" s="292">
        <v>0</v>
      </c>
      <c r="T340" s="290">
        <v>0</v>
      </c>
      <c r="U340" s="292">
        <v>0</v>
      </c>
      <c r="V340" s="290">
        <v>0</v>
      </c>
      <c r="W340" s="292">
        <v>0</v>
      </c>
      <c r="X340" s="290">
        <v>0</v>
      </c>
      <c r="Y340" s="292">
        <v>0</v>
      </c>
      <c r="Z340" s="291">
        <v>0</v>
      </c>
      <c r="AB340" s="142">
        <v>0</v>
      </c>
      <c r="AC340" s="142">
        <v>0</v>
      </c>
      <c r="AD340" s="142">
        <v>0</v>
      </c>
      <c r="AE340" s="142">
        <v>0</v>
      </c>
      <c r="AF340" s="142">
        <v>0</v>
      </c>
      <c r="AG340" s="142">
        <v>0</v>
      </c>
      <c r="AH340" s="142">
        <v>0</v>
      </c>
      <c r="AI340" s="142">
        <v>0</v>
      </c>
      <c r="AJ340" s="142">
        <v>0</v>
      </c>
      <c r="AK340" s="142">
        <v>0</v>
      </c>
      <c r="AL340" s="142">
        <v>0</v>
      </c>
      <c r="AM340" s="290">
        <v>0</v>
      </c>
      <c r="AN340" s="290">
        <v>0</v>
      </c>
      <c r="AO340" s="292">
        <v>0</v>
      </c>
      <c r="AP340" s="290">
        <v>0</v>
      </c>
      <c r="AQ340" s="292">
        <v>0</v>
      </c>
      <c r="AR340" s="290">
        <v>0</v>
      </c>
      <c r="AS340" s="292">
        <v>0</v>
      </c>
      <c r="AT340" s="290">
        <v>0</v>
      </c>
      <c r="AU340" s="292">
        <v>0</v>
      </c>
      <c r="AW340" s="293">
        <v>0</v>
      </c>
      <c r="AX340" s="291">
        <v>0</v>
      </c>
      <c r="BK340" s="290"/>
      <c r="BL340" s="290"/>
      <c r="BM340" s="292"/>
      <c r="BN340" s="290"/>
      <c r="BO340" s="292"/>
      <c r="BP340" s="290"/>
      <c r="BQ340" s="292"/>
      <c r="BR340" s="290"/>
      <c r="BS340" s="292"/>
      <c r="BU340" s="292">
        <v>0</v>
      </c>
      <c r="BV340" s="291">
        <v>0</v>
      </c>
      <c r="BX340" s="291">
        <v>0</v>
      </c>
      <c r="CH340" s="291">
        <v>0</v>
      </c>
      <c r="CI340" s="117">
        <v>0</v>
      </c>
      <c r="CJ340" s="81">
        <v>0</v>
      </c>
      <c r="CK340" s="81">
        <v>0</v>
      </c>
      <c r="CL340" s="81">
        <v>0</v>
      </c>
      <c r="CM340" s="81">
        <v>0</v>
      </c>
      <c r="CN340" s="117">
        <v>0</v>
      </c>
      <c r="CR340" s="291"/>
      <c r="DB340" s="291"/>
    </row>
    <row r="341" spans="1:119" x14ac:dyDescent="0.25">
      <c r="A341" s="113" t="s">
        <v>178</v>
      </c>
      <c r="B341" s="291">
        <v>5</v>
      </c>
      <c r="C341" s="114" t="s">
        <v>277</v>
      </c>
      <c r="D341" s="114" t="s">
        <v>205</v>
      </c>
      <c r="E341" s="185">
        <f t="shared" si="4"/>
        <v>4</v>
      </c>
      <c r="F341" s="142">
        <v>3</v>
      </c>
      <c r="G341" s="142">
        <v>3</v>
      </c>
      <c r="H341" s="142">
        <v>2</v>
      </c>
      <c r="I341" s="142">
        <v>2</v>
      </c>
      <c r="J341" s="142">
        <v>2</v>
      </c>
      <c r="K341" s="142">
        <v>2</v>
      </c>
      <c r="L341" s="142">
        <v>3</v>
      </c>
      <c r="M341" s="142">
        <v>3</v>
      </c>
      <c r="N341" s="142">
        <v>2</v>
      </c>
      <c r="O341" s="142">
        <v>3</v>
      </c>
      <c r="P341" s="142">
        <v>0</v>
      </c>
      <c r="Q341" s="290">
        <v>9.8000000000000007</v>
      </c>
      <c r="R341" s="290">
        <v>9.8000000000000007</v>
      </c>
      <c r="S341" s="292">
        <v>9.8000000000000007</v>
      </c>
      <c r="T341" s="290">
        <v>-1E-4</v>
      </c>
      <c r="U341" s="292">
        <v>14.1</v>
      </c>
      <c r="V341" s="290">
        <v>-1E-4</v>
      </c>
      <c r="W341" s="292">
        <v>8.5399999999999991</v>
      </c>
      <c r="X341" s="290">
        <v>-1E-4</v>
      </c>
      <c r="Y341" s="292">
        <v>32.44</v>
      </c>
      <c r="Z341" s="291">
        <v>5</v>
      </c>
      <c r="AB341" s="142">
        <v>3</v>
      </c>
      <c r="AC341" s="142">
        <v>2</v>
      </c>
      <c r="AD341" s="142">
        <v>2</v>
      </c>
      <c r="AE341" s="142">
        <v>2</v>
      </c>
      <c r="AF341" s="142">
        <v>3</v>
      </c>
      <c r="AG341" s="142">
        <v>3</v>
      </c>
      <c r="AH341" s="142">
        <v>3</v>
      </c>
      <c r="AI341" s="142">
        <v>3</v>
      </c>
      <c r="AJ341" s="142">
        <v>3</v>
      </c>
      <c r="AK341" s="142">
        <v>3</v>
      </c>
      <c r="AL341" s="142">
        <v>0</v>
      </c>
      <c r="AM341" s="290">
        <v>9.8000000000000007</v>
      </c>
      <c r="AN341" s="290">
        <v>9.8000000000000007</v>
      </c>
      <c r="AO341" s="292">
        <v>9.8000000000000007</v>
      </c>
      <c r="AP341" s="290">
        <v>2</v>
      </c>
      <c r="AQ341" s="292">
        <v>13.8</v>
      </c>
      <c r="AR341" s="290">
        <v>-1E-4</v>
      </c>
      <c r="AS341" s="292">
        <v>8.48</v>
      </c>
      <c r="AT341" s="290">
        <v>-1E-4</v>
      </c>
      <c r="AU341" s="292">
        <v>34.08</v>
      </c>
      <c r="AW341" s="293">
        <v>66.52</v>
      </c>
      <c r="AX341" s="291">
        <v>5</v>
      </c>
      <c r="BK341" s="290"/>
      <c r="BL341" s="290"/>
      <c r="BM341" s="292"/>
      <c r="BN341" s="290"/>
      <c r="BO341" s="292"/>
      <c r="BP341" s="290"/>
      <c r="BQ341" s="292"/>
      <c r="BR341" s="290"/>
      <c r="BS341" s="292"/>
      <c r="BU341" s="292">
        <v>66.52</v>
      </c>
      <c r="BV341" s="291">
        <v>5</v>
      </c>
      <c r="BX341" s="291">
        <v>-1</v>
      </c>
      <c r="CH341" s="291">
        <v>-1</v>
      </c>
      <c r="CI341" s="117">
        <v>0</v>
      </c>
      <c r="CJ341" s="81">
        <v>-1</v>
      </c>
      <c r="CK341" s="81">
        <v>0</v>
      </c>
      <c r="CL341" s="81">
        <v>-1</v>
      </c>
      <c r="CM341" s="81">
        <v>0</v>
      </c>
      <c r="CN341" s="117">
        <v>0</v>
      </c>
      <c r="CR341" s="291"/>
      <c r="DB341" s="291"/>
      <c r="DH341" s="79" t="s">
        <v>205</v>
      </c>
      <c r="DJ341" s="79" t="s">
        <v>405</v>
      </c>
      <c r="DK341" s="79" t="s">
        <v>452</v>
      </c>
      <c r="DL341" s="83" t="s">
        <v>504</v>
      </c>
      <c r="DM341" s="84" t="s">
        <v>512</v>
      </c>
      <c r="DN341" s="84" t="s">
        <v>119</v>
      </c>
      <c r="DO341" s="83" t="s">
        <v>503</v>
      </c>
    </row>
    <row r="342" spans="1:119" x14ac:dyDescent="0.25">
      <c r="B342" s="291">
        <v>-1</v>
      </c>
      <c r="E342" s="185">
        <f t="shared" si="4"/>
        <v>0</v>
      </c>
      <c r="F342" s="142">
        <v>3</v>
      </c>
      <c r="G342" s="142">
        <v>3</v>
      </c>
      <c r="H342" s="142">
        <v>2</v>
      </c>
      <c r="I342" s="142">
        <v>3</v>
      </c>
      <c r="J342" s="142">
        <v>2</v>
      </c>
      <c r="K342" s="142">
        <v>2</v>
      </c>
      <c r="L342" s="142">
        <v>2</v>
      </c>
      <c r="M342" s="142">
        <v>4</v>
      </c>
      <c r="N342" s="142">
        <v>3</v>
      </c>
      <c r="O342" s="142">
        <v>3</v>
      </c>
      <c r="P342" s="142">
        <v>1</v>
      </c>
      <c r="Q342" s="290">
        <v>-1E-4</v>
      </c>
      <c r="R342" s="290">
        <v>-1E-4</v>
      </c>
      <c r="S342" s="292">
        <v>-1E-4</v>
      </c>
      <c r="T342" s="290">
        <v>-1E-4</v>
      </c>
      <c r="U342" s="292">
        <v>-1E-4</v>
      </c>
      <c r="V342" s="290">
        <v>-1E-4</v>
      </c>
      <c r="W342" s="292">
        <v>-1E-4</v>
      </c>
      <c r="X342" s="290">
        <v>-1E-4</v>
      </c>
      <c r="Y342" s="292">
        <v>-1E-4</v>
      </c>
      <c r="Z342" s="291">
        <v>-1E-4</v>
      </c>
      <c r="AB342" s="142">
        <v>3</v>
      </c>
      <c r="AC342" s="142">
        <v>3</v>
      </c>
      <c r="AD342" s="142">
        <v>3</v>
      </c>
      <c r="AE342" s="142">
        <v>2</v>
      </c>
      <c r="AF342" s="142">
        <v>3</v>
      </c>
      <c r="AG342" s="142">
        <v>2</v>
      </c>
      <c r="AH342" s="142">
        <v>4</v>
      </c>
      <c r="AI342" s="142">
        <v>3</v>
      </c>
      <c r="AJ342" s="142">
        <v>3</v>
      </c>
      <c r="AK342" s="142">
        <v>3</v>
      </c>
      <c r="AL342" s="142">
        <v>0</v>
      </c>
      <c r="AM342" s="290">
        <v>-1E-4</v>
      </c>
      <c r="AN342" s="290">
        <v>-1E-4</v>
      </c>
      <c r="AO342" s="292">
        <v>-1E-4</v>
      </c>
      <c r="AP342" s="290">
        <v>-1E-4</v>
      </c>
      <c r="AQ342" s="292">
        <v>-1E-4</v>
      </c>
      <c r="AR342" s="290">
        <v>-1E-4</v>
      </c>
      <c r="AS342" s="292">
        <v>-1E-4</v>
      </c>
      <c r="AT342" s="290">
        <v>-1E-4</v>
      </c>
      <c r="AU342" s="292">
        <v>-1E-4</v>
      </c>
      <c r="AW342" s="293">
        <v>-1</v>
      </c>
      <c r="AX342" s="291">
        <v>-1</v>
      </c>
      <c r="BK342" s="290"/>
      <c r="BL342" s="290"/>
      <c r="BM342" s="292"/>
      <c r="BN342" s="290"/>
      <c r="BO342" s="292"/>
      <c r="BP342" s="290"/>
      <c r="BQ342" s="292"/>
      <c r="BR342" s="290"/>
      <c r="BS342" s="292"/>
      <c r="BU342" s="292">
        <v>-1</v>
      </c>
      <c r="BV342" s="291">
        <v>-1</v>
      </c>
      <c r="BX342" s="291">
        <v>-1</v>
      </c>
      <c r="CH342" s="291">
        <v>-1</v>
      </c>
      <c r="CI342" s="117">
        <v>0</v>
      </c>
      <c r="CJ342" s="81">
        <v>-1</v>
      </c>
      <c r="CK342" s="81">
        <v>0</v>
      </c>
      <c r="CL342" s="81">
        <v>-1</v>
      </c>
      <c r="CM342" s="81">
        <v>0</v>
      </c>
      <c r="CN342" s="117">
        <v>0</v>
      </c>
      <c r="CR342" s="291"/>
      <c r="DB342" s="291"/>
    </row>
    <row r="343" spans="1:119" x14ac:dyDescent="0.25">
      <c r="B343" s="291">
        <v>-1</v>
      </c>
      <c r="E343" s="185">
        <f t="shared" si="4"/>
        <v>0</v>
      </c>
      <c r="F343" s="142">
        <v>4</v>
      </c>
      <c r="G343" s="142">
        <v>4</v>
      </c>
      <c r="H343" s="142">
        <v>3</v>
      </c>
      <c r="I343" s="142">
        <v>3</v>
      </c>
      <c r="J343" s="142">
        <v>3</v>
      </c>
      <c r="K343" s="142">
        <v>3</v>
      </c>
      <c r="L343" s="142">
        <v>3</v>
      </c>
      <c r="M343" s="142">
        <v>4</v>
      </c>
      <c r="N343" s="142">
        <v>3</v>
      </c>
      <c r="O343" s="142">
        <v>3</v>
      </c>
      <c r="P343" s="142">
        <v>2</v>
      </c>
      <c r="Q343" s="290">
        <v>-1E-4</v>
      </c>
      <c r="R343" s="290">
        <v>-1E-4</v>
      </c>
      <c r="S343" s="292">
        <v>-1E-4</v>
      </c>
      <c r="T343" s="290">
        <v>-1E-4</v>
      </c>
      <c r="U343" s="292">
        <v>-1E-4</v>
      </c>
      <c r="V343" s="290">
        <v>-1E-4</v>
      </c>
      <c r="W343" s="292">
        <v>-1E-4</v>
      </c>
      <c r="X343" s="290">
        <v>-1E-4</v>
      </c>
      <c r="Y343" s="292">
        <v>-1E-4</v>
      </c>
      <c r="Z343" s="291">
        <v>-1E-4</v>
      </c>
      <c r="AB343" s="142">
        <v>3</v>
      </c>
      <c r="AC343" s="142">
        <v>3</v>
      </c>
      <c r="AD343" s="142">
        <v>3</v>
      </c>
      <c r="AE343" s="142">
        <v>3</v>
      </c>
      <c r="AF343" s="142">
        <v>3</v>
      </c>
      <c r="AG343" s="142">
        <v>3</v>
      </c>
      <c r="AH343" s="142">
        <v>4</v>
      </c>
      <c r="AI343" s="142">
        <v>4</v>
      </c>
      <c r="AJ343" s="142">
        <v>4</v>
      </c>
      <c r="AK343" s="142">
        <v>4</v>
      </c>
      <c r="AL343" s="142">
        <v>1</v>
      </c>
      <c r="AM343" s="290">
        <v>-1E-4</v>
      </c>
      <c r="AN343" s="290">
        <v>-1E-4</v>
      </c>
      <c r="AO343" s="292">
        <v>-1E-4</v>
      </c>
      <c r="AP343" s="290">
        <v>-1E-4</v>
      </c>
      <c r="AQ343" s="292">
        <v>-1E-4</v>
      </c>
      <c r="AR343" s="290">
        <v>-1E-4</v>
      </c>
      <c r="AS343" s="292">
        <v>-1E-4</v>
      </c>
      <c r="AT343" s="290">
        <v>-1E-4</v>
      </c>
      <c r="AU343" s="292">
        <v>-1E-4</v>
      </c>
      <c r="AW343" s="293">
        <v>-1</v>
      </c>
      <c r="AX343" s="291">
        <v>-1</v>
      </c>
      <c r="BK343" s="290"/>
      <c r="BL343" s="290"/>
      <c r="BM343" s="292"/>
      <c r="BN343" s="290"/>
      <c r="BO343" s="292"/>
      <c r="BP343" s="290"/>
      <c r="BQ343" s="292"/>
      <c r="BR343" s="290"/>
      <c r="BS343" s="292"/>
      <c r="BU343" s="292">
        <v>-1</v>
      </c>
      <c r="BV343" s="291">
        <v>-1</v>
      </c>
      <c r="BX343" s="291">
        <v>-1</v>
      </c>
      <c r="CH343" s="291">
        <v>-1</v>
      </c>
      <c r="CI343" s="117">
        <v>0</v>
      </c>
      <c r="CJ343" s="81">
        <v>-1</v>
      </c>
      <c r="CK343" s="81">
        <v>0</v>
      </c>
      <c r="CL343" s="81">
        <v>-1</v>
      </c>
      <c r="CM343" s="81">
        <v>0</v>
      </c>
      <c r="CN343" s="117">
        <v>0</v>
      </c>
      <c r="CR343" s="291"/>
      <c r="DB343" s="291"/>
    </row>
    <row r="344" spans="1:119" x14ac:dyDescent="0.25">
      <c r="B344" s="291">
        <v>-1</v>
      </c>
      <c r="E344" s="185">
        <f t="shared" si="4"/>
        <v>0</v>
      </c>
      <c r="F344" s="142">
        <v>3</v>
      </c>
      <c r="G344" s="142">
        <v>3</v>
      </c>
      <c r="H344" s="142">
        <v>2</v>
      </c>
      <c r="I344" s="142">
        <v>3</v>
      </c>
      <c r="J344" s="142">
        <v>3</v>
      </c>
      <c r="K344" s="142">
        <v>3</v>
      </c>
      <c r="L344" s="142">
        <v>3</v>
      </c>
      <c r="M344" s="142">
        <v>4</v>
      </c>
      <c r="N344" s="142">
        <v>4</v>
      </c>
      <c r="O344" s="142">
        <v>3</v>
      </c>
      <c r="P344" s="142">
        <v>0</v>
      </c>
      <c r="Q344" s="290">
        <v>-1E-4</v>
      </c>
      <c r="R344" s="290">
        <v>-1E-4</v>
      </c>
      <c r="S344" s="292">
        <v>-1E-4</v>
      </c>
      <c r="T344" s="290">
        <v>-1E-4</v>
      </c>
      <c r="U344" s="292">
        <v>-1E-4</v>
      </c>
      <c r="V344" s="290">
        <v>-1E-4</v>
      </c>
      <c r="W344" s="292">
        <v>-1E-4</v>
      </c>
      <c r="X344" s="290">
        <v>-1E-4</v>
      </c>
      <c r="Y344" s="292">
        <v>-1E-4</v>
      </c>
      <c r="Z344" s="291">
        <v>-1E-4</v>
      </c>
      <c r="AB344" s="142">
        <v>3</v>
      </c>
      <c r="AC344" s="142">
        <v>3</v>
      </c>
      <c r="AD344" s="142">
        <v>3</v>
      </c>
      <c r="AE344" s="142">
        <v>3</v>
      </c>
      <c r="AF344" s="142">
        <v>3</v>
      </c>
      <c r="AG344" s="142">
        <v>3</v>
      </c>
      <c r="AH344" s="142">
        <v>3</v>
      </c>
      <c r="AI344" s="142">
        <v>3</v>
      </c>
      <c r="AJ344" s="142">
        <v>4</v>
      </c>
      <c r="AK344" s="142">
        <v>4</v>
      </c>
      <c r="AL344" s="142">
        <v>1</v>
      </c>
      <c r="AM344" s="290">
        <v>-1E-4</v>
      </c>
      <c r="AN344" s="290">
        <v>-1E-4</v>
      </c>
      <c r="AO344" s="292">
        <v>-1E-4</v>
      </c>
      <c r="AP344" s="290">
        <v>-1E-4</v>
      </c>
      <c r="AQ344" s="292">
        <v>-1E-4</v>
      </c>
      <c r="AR344" s="290">
        <v>-1E-4</v>
      </c>
      <c r="AS344" s="292">
        <v>-1E-4</v>
      </c>
      <c r="AT344" s="290">
        <v>-1E-4</v>
      </c>
      <c r="AU344" s="292">
        <v>-1E-4</v>
      </c>
      <c r="AW344" s="293">
        <v>-1</v>
      </c>
      <c r="AX344" s="291">
        <v>-1</v>
      </c>
      <c r="BK344" s="290"/>
      <c r="BL344" s="290"/>
      <c r="BM344" s="292"/>
      <c r="BN344" s="290"/>
      <c r="BO344" s="292"/>
      <c r="BP344" s="290"/>
      <c r="BQ344" s="292"/>
      <c r="BR344" s="290"/>
      <c r="BS344" s="292"/>
      <c r="BU344" s="292">
        <v>-1</v>
      </c>
      <c r="BV344" s="291">
        <v>-1</v>
      </c>
      <c r="BX344" s="291">
        <v>-1</v>
      </c>
      <c r="CH344" s="291">
        <v>-1</v>
      </c>
      <c r="CI344" s="117">
        <v>0</v>
      </c>
      <c r="CJ344" s="81">
        <v>-1</v>
      </c>
      <c r="CK344" s="81">
        <v>0</v>
      </c>
      <c r="CL344" s="81">
        <v>-1</v>
      </c>
      <c r="CM344" s="81">
        <v>0</v>
      </c>
      <c r="CN344" s="117">
        <v>0</v>
      </c>
      <c r="CR344" s="291"/>
      <c r="DB344" s="291"/>
    </row>
    <row r="345" spans="1:119" x14ac:dyDescent="0.25">
      <c r="B345" s="291">
        <v>0</v>
      </c>
      <c r="E345" s="185">
        <f t="shared" si="4"/>
        <v>0</v>
      </c>
      <c r="F345" s="142">
        <v>0</v>
      </c>
      <c r="G345" s="142">
        <v>0</v>
      </c>
      <c r="H345" s="142">
        <v>0</v>
      </c>
      <c r="I345" s="142">
        <v>0</v>
      </c>
      <c r="J345" s="142">
        <v>0</v>
      </c>
      <c r="K345" s="142">
        <v>0</v>
      </c>
      <c r="L345" s="142">
        <v>0</v>
      </c>
      <c r="M345" s="142">
        <v>0</v>
      </c>
      <c r="N345" s="142">
        <v>0</v>
      </c>
      <c r="O345" s="142">
        <v>0</v>
      </c>
      <c r="P345" s="142">
        <v>0</v>
      </c>
      <c r="Q345" s="290">
        <v>0</v>
      </c>
      <c r="R345" s="290">
        <v>0</v>
      </c>
      <c r="S345" s="292">
        <v>0</v>
      </c>
      <c r="T345" s="290">
        <v>0</v>
      </c>
      <c r="U345" s="292">
        <v>0</v>
      </c>
      <c r="V345" s="290">
        <v>0</v>
      </c>
      <c r="W345" s="292">
        <v>0</v>
      </c>
      <c r="X345" s="290">
        <v>0</v>
      </c>
      <c r="Y345" s="292">
        <v>0</v>
      </c>
      <c r="Z345" s="291">
        <v>0</v>
      </c>
      <c r="AB345" s="142">
        <v>0</v>
      </c>
      <c r="AC345" s="142">
        <v>0</v>
      </c>
      <c r="AD345" s="142">
        <v>0</v>
      </c>
      <c r="AE345" s="142">
        <v>0</v>
      </c>
      <c r="AF345" s="142">
        <v>0</v>
      </c>
      <c r="AG345" s="142">
        <v>0</v>
      </c>
      <c r="AH345" s="142">
        <v>0</v>
      </c>
      <c r="AI345" s="142">
        <v>0</v>
      </c>
      <c r="AJ345" s="142">
        <v>0</v>
      </c>
      <c r="AK345" s="142">
        <v>0</v>
      </c>
      <c r="AL345" s="142">
        <v>0</v>
      </c>
      <c r="AM345" s="290">
        <v>0</v>
      </c>
      <c r="AN345" s="290">
        <v>0</v>
      </c>
      <c r="AO345" s="292">
        <v>0</v>
      </c>
      <c r="AP345" s="290">
        <v>0</v>
      </c>
      <c r="AQ345" s="292">
        <v>0</v>
      </c>
      <c r="AR345" s="290">
        <v>0</v>
      </c>
      <c r="AS345" s="292">
        <v>0</v>
      </c>
      <c r="AT345" s="290">
        <v>0</v>
      </c>
      <c r="AU345" s="292">
        <v>0</v>
      </c>
      <c r="AW345" s="293">
        <v>0</v>
      </c>
      <c r="AX345" s="291">
        <v>0</v>
      </c>
      <c r="BK345" s="290"/>
      <c r="BL345" s="290"/>
      <c r="BM345" s="292"/>
      <c r="BN345" s="290"/>
      <c r="BO345" s="292"/>
      <c r="BP345" s="290"/>
      <c r="BQ345" s="292"/>
      <c r="BR345" s="290"/>
      <c r="BS345" s="292"/>
      <c r="BU345" s="292">
        <v>0</v>
      </c>
      <c r="BV345" s="291">
        <v>0</v>
      </c>
      <c r="BX345" s="291">
        <v>0</v>
      </c>
      <c r="CH345" s="291">
        <v>0</v>
      </c>
      <c r="CI345" s="117">
        <v>0</v>
      </c>
      <c r="CJ345" s="81">
        <v>0</v>
      </c>
      <c r="CK345" s="81">
        <v>0</v>
      </c>
      <c r="CL345" s="81">
        <v>0</v>
      </c>
      <c r="CM345" s="81">
        <v>0</v>
      </c>
      <c r="CN345" s="117">
        <v>0</v>
      </c>
      <c r="CR345" s="291"/>
      <c r="DB345" s="291"/>
    </row>
    <row r="346" spans="1:119" x14ac:dyDescent="0.25">
      <c r="A346" s="113" t="s">
        <v>178</v>
      </c>
      <c r="B346" s="291">
        <v>6</v>
      </c>
      <c r="C346" s="114" t="s">
        <v>278</v>
      </c>
      <c r="D346" s="114" t="s">
        <v>248</v>
      </c>
      <c r="E346" s="185">
        <f t="shared" si="4"/>
        <v>3</v>
      </c>
      <c r="F346" s="142">
        <v>2</v>
      </c>
      <c r="G346" s="142">
        <v>1</v>
      </c>
      <c r="H346" s="142">
        <v>1</v>
      </c>
      <c r="I346" s="142">
        <v>2</v>
      </c>
      <c r="J346" s="142">
        <v>1</v>
      </c>
      <c r="K346" s="142">
        <v>2</v>
      </c>
      <c r="L346" s="142">
        <v>3</v>
      </c>
      <c r="M346" s="142">
        <v>-1</v>
      </c>
      <c r="N346" s="142">
        <v>-1</v>
      </c>
      <c r="O346" s="142">
        <v>-1</v>
      </c>
      <c r="P346" s="142">
        <v>0</v>
      </c>
      <c r="Q346" s="290">
        <v>6.8</v>
      </c>
      <c r="R346" s="290">
        <v>6.8</v>
      </c>
      <c r="S346" s="292">
        <v>6.8</v>
      </c>
      <c r="T346" s="290">
        <v>-1E-4</v>
      </c>
      <c r="U346" s="292">
        <v>11.5</v>
      </c>
      <c r="V346" s="290">
        <v>-1E-4</v>
      </c>
      <c r="W346" s="292">
        <v>6.99</v>
      </c>
      <c r="X346" s="290">
        <v>-1E-4</v>
      </c>
      <c r="Y346" s="292">
        <v>25.29</v>
      </c>
      <c r="Z346" s="291">
        <v>6</v>
      </c>
      <c r="AB346" s="142">
        <v>3</v>
      </c>
      <c r="AC346" s="142">
        <v>2</v>
      </c>
      <c r="AD346" s="142">
        <v>2</v>
      </c>
      <c r="AE346" s="142">
        <v>2</v>
      </c>
      <c r="AF346" s="142">
        <v>2</v>
      </c>
      <c r="AG346" s="142">
        <v>1</v>
      </c>
      <c r="AH346" s="142">
        <v>2</v>
      </c>
      <c r="AI346" s="142">
        <v>1</v>
      </c>
      <c r="AJ346" s="142">
        <v>2</v>
      </c>
      <c r="AK346" s="142">
        <v>2</v>
      </c>
      <c r="AL346" s="142">
        <v>0</v>
      </c>
      <c r="AM346" s="290">
        <v>9.6999999999999993</v>
      </c>
      <c r="AN346" s="290">
        <v>9.6999999999999993</v>
      </c>
      <c r="AO346" s="292">
        <v>9.6999999999999993</v>
      </c>
      <c r="AP346" s="290">
        <v>3.4</v>
      </c>
      <c r="AQ346" s="292">
        <v>15.1</v>
      </c>
      <c r="AR346" s="290">
        <v>-1E-4</v>
      </c>
      <c r="AS346" s="292">
        <v>11.02</v>
      </c>
      <c r="AT346" s="290">
        <v>-1E-4</v>
      </c>
      <c r="AU346" s="292">
        <v>39.22</v>
      </c>
      <c r="AW346" s="293">
        <v>64.510000000000005</v>
      </c>
      <c r="AX346" s="291">
        <v>6</v>
      </c>
      <c r="BK346" s="290"/>
      <c r="BL346" s="290"/>
      <c r="BM346" s="292"/>
      <c r="BN346" s="290"/>
      <c r="BO346" s="292"/>
      <c r="BP346" s="290"/>
      <c r="BQ346" s="292"/>
      <c r="BR346" s="290"/>
      <c r="BS346" s="292"/>
      <c r="BU346" s="292">
        <v>64.510000000000005</v>
      </c>
      <c r="BV346" s="291">
        <v>6</v>
      </c>
      <c r="BX346" s="291">
        <v>-1</v>
      </c>
      <c r="CH346" s="291">
        <v>7</v>
      </c>
      <c r="CI346" s="117">
        <v>0</v>
      </c>
      <c r="CJ346" s="81">
        <v>-1</v>
      </c>
      <c r="CK346" s="81">
        <v>0</v>
      </c>
      <c r="CL346" s="81">
        <v>-1</v>
      </c>
      <c r="CM346" s="81">
        <v>0</v>
      </c>
      <c r="CN346" s="117">
        <v>0</v>
      </c>
      <c r="CR346" s="291"/>
      <c r="DB346" s="291"/>
      <c r="DH346" s="79" t="s">
        <v>248</v>
      </c>
      <c r="DJ346" s="79" t="s">
        <v>405</v>
      </c>
      <c r="DK346" s="79" t="s">
        <v>452</v>
      </c>
      <c r="DL346" s="83" t="s">
        <v>504</v>
      </c>
      <c r="DM346" s="84" t="s">
        <v>512</v>
      </c>
      <c r="DN346" s="84" t="s">
        <v>488</v>
      </c>
      <c r="DO346" s="83" t="s">
        <v>503</v>
      </c>
    </row>
    <row r="347" spans="1:119" x14ac:dyDescent="0.25">
      <c r="B347" s="291">
        <v>-1</v>
      </c>
      <c r="E347" s="185">
        <f t="shared" si="4"/>
        <v>0</v>
      </c>
      <c r="F347" s="142">
        <v>2</v>
      </c>
      <c r="G347" s="142">
        <v>1</v>
      </c>
      <c r="H347" s="142">
        <v>2</v>
      </c>
      <c r="I347" s="142">
        <v>1</v>
      </c>
      <c r="J347" s="142">
        <v>2</v>
      </c>
      <c r="K347" s="142">
        <v>2</v>
      </c>
      <c r="L347" s="142">
        <v>2</v>
      </c>
      <c r="M347" s="142">
        <v>-1</v>
      </c>
      <c r="N347" s="142">
        <v>-1</v>
      </c>
      <c r="O347" s="142">
        <v>-1</v>
      </c>
      <c r="P347" s="142">
        <v>0</v>
      </c>
      <c r="Q347" s="290">
        <v>-1E-4</v>
      </c>
      <c r="R347" s="290">
        <v>-1E-4</v>
      </c>
      <c r="S347" s="292">
        <v>-1E-4</v>
      </c>
      <c r="T347" s="290">
        <v>-1E-4</v>
      </c>
      <c r="U347" s="292">
        <v>-1E-4</v>
      </c>
      <c r="V347" s="290">
        <v>-1E-4</v>
      </c>
      <c r="W347" s="292">
        <v>-1E-4</v>
      </c>
      <c r="X347" s="290">
        <v>-1E-4</v>
      </c>
      <c r="Y347" s="292">
        <v>-1E-4</v>
      </c>
      <c r="Z347" s="291">
        <v>-1E-4</v>
      </c>
      <c r="AB347" s="142">
        <v>2</v>
      </c>
      <c r="AC347" s="142">
        <v>2</v>
      </c>
      <c r="AD347" s="142">
        <v>3</v>
      </c>
      <c r="AE347" s="142">
        <v>3</v>
      </c>
      <c r="AF347" s="142">
        <v>2</v>
      </c>
      <c r="AG347" s="142">
        <v>2</v>
      </c>
      <c r="AH347" s="142">
        <v>3</v>
      </c>
      <c r="AI347" s="142">
        <v>2</v>
      </c>
      <c r="AJ347" s="142">
        <v>2</v>
      </c>
      <c r="AK347" s="142">
        <v>3</v>
      </c>
      <c r="AL347" s="142">
        <v>0</v>
      </c>
      <c r="AM347" s="290">
        <v>-1E-4</v>
      </c>
      <c r="AN347" s="290">
        <v>-1E-4</v>
      </c>
      <c r="AO347" s="292">
        <v>-1E-4</v>
      </c>
      <c r="AP347" s="290">
        <v>-1E-4</v>
      </c>
      <c r="AQ347" s="292">
        <v>-1E-4</v>
      </c>
      <c r="AR347" s="290">
        <v>-1E-4</v>
      </c>
      <c r="AS347" s="292">
        <v>-1E-4</v>
      </c>
      <c r="AT347" s="290">
        <v>-1E-4</v>
      </c>
      <c r="AU347" s="292">
        <v>-1E-4</v>
      </c>
      <c r="AW347" s="293">
        <v>-1</v>
      </c>
      <c r="AX347" s="291">
        <v>-1</v>
      </c>
      <c r="BK347" s="290"/>
      <c r="BL347" s="290"/>
      <c r="BM347" s="292"/>
      <c r="BN347" s="290"/>
      <c r="BO347" s="292"/>
      <c r="BP347" s="290"/>
      <c r="BQ347" s="292"/>
      <c r="BR347" s="290"/>
      <c r="BS347" s="292"/>
      <c r="BU347" s="292">
        <v>-1</v>
      </c>
      <c r="BV347" s="291">
        <v>-1</v>
      </c>
      <c r="BX347" s="291">
        <v>-1</v>
      </c>
      <c r="CH347" s="291">
        <v>-1</v>
      </c>
      <c r="CI347" s="117">
        <v>0</v>
      </c>
      <c r="CJ347" s="81">
        <v>-1</v>
      </c>
      <c r="CK347" s="81">
        <v>0</v>
      </c>
      <c r="CL347" s="81">
        <v>-1</v>
      </c>
      <c r="CM347" s="81">
        <v>0</v>
      </c>
      <c r="CN347" s="117">
        <v>0</v>
      </c>
      <c r="CR347" s="291"/>
      <c r="DB347" s="291"/>
    </row>
    <row r="348" spans="1:119" x14ac:dyDescent="0.25">
      <c r="B348" s="291">
        <v>-1</v>
      </c>
      <c r="E348" s="185">
        <f t="shared" si="4"/>
        <v>0</v>
      </c>
      <c r="F348" s="142">
        <v>2</v>
      </c>
      <c r="G348" s="142">
        <v>1</v>
      </c>
      <c r="H348" s="142">
        <v>2</v>
      </c>
      <c r="I348" s="142">
        <v>2</v>
      </c>
      <c r="J348" s="142">
        <v>2</v>
      </c>
      <c r="K348" s="142">
        <v>2</v>
      </c>
      <c r="L348" s="142">
        <v>2</v>
      </c>
      <c r="M348" s="142">
        <v>-1</v>
      </c>
      <c r="N348" s="142">
        <v>-1</v>
      </c>
      <c r="O348" s="142">
        <v>-1</v>
      </c>
      <c r="P348" s="142">
        <v>0</v>
      </c>
      <c r="Q348" s="290">
        <v>-1E-4</v>
      </c>
      <c r="R348" s="290">
        <v>-1E-4</v>
      </c>
      <c r="S348" s="292">
        <v>-1E-4</v>
      </c>
      <c r="T348" s="290">
        <v>-1E-4</v>
      </c>
      <c r="U348" s="292">
        <v>-1E-4</v>
      </c>
      <c r="V348" s="290">
        <v>-1E-4</v>
      </c>
      <c r="W348" s="292">
        <v>-1E-4</v>
      </c>
      <c r="X348" s="290">
        <v>-1E-4</v>
      </c>
      <c r="Y348" s="292">
        <v>-1E-4</v>
      </c>
      <c r="Z348" s="291">
        <v>-1E-4</v>
      </c>
      <c r="AB348" s="142">
        <v>3</v>
      </c>
      <c r="AC348" s="142">
        <v>2</v>
      </c>
      <c r="AD348" s="142">
        <v>3</v>
      </c>
      <c r="AE348" s="142">
        <v>3</v>
      </c>
      <c r="AF348" s="142">
        <v>2</v>
      </c>
      <c r="AG348" s="142">
        <v>2</v>
      </c>
      <c r="AH348" s="142">
        <v>3</v>
      </c>
      <c r="AI348" s="142">
        <v>3</v>
      </c>
      <c r="AJ348" s="142">
        <v>3</v>
      </c>
      <c r="AK348" s="142">
        <v>3</v>
      </c>
      <c r="AL348" s="142">
        <v>0</v>
      </c>
      <c r="AM348" s="290">
        <v>-1E-4</v>
      </c>
      <c r="AN348" s="290">
        <v>-1E-4</v>
      </c>
      <c r="AO348" s="292">
        <v>-1E-4</v>
      </c>
      <c r="AP348" s="290">
        <v>-1E-4</v>
      </c>
      <c r="AQ348" s="292">
        <v>-1E-4</v>
      </c>
      <c r="AR348" s="290">
        <v>-1E-4</v>
      </c>
      <c r="AS348" s="292">
        <v>-1E-4</v>
      </c>
      <c r="AT348" s="290">
        <v>-1E-4</v>
      </c>
      <c r="AU348" s="292">
        <v>-1E-4</v>
      </c>
      <c r="AW348" s="293">
        <v>-1</v>
      </c>
      <c r="AX348" s="291">
        <v>-1</v>
      </c>
      <c r="BK348" s="290"/>
      <c r="BL348" s="290"/>
      <c r="BM348" s="292"/>
      <c r="BN348" s="290"/>
      <c r="BO348" s="292"/>
      <c r="BP348" s="290"/>
      <c r="BQ348" s="292"/>
      <c r="BR348" s="290"/>
      <c r="BS348" s="292"/>
      <c r="BU348" s="292">
        <v>-1</v>
      </c>
      <c r="BV348" s="291">
        <v>-1</v>
      </c>
      <c r="BX348" s="291">
        <v>-1</v>
      </c>
      <c r="CH348" s="291">
        <v>-1</v>
      </c>
      <c r="CI348" s="117">
        <v>0</v>
      </c>
      <c r="CJ348" s="81">
        <v>-1</v>
      </c>
      <c r="CK348" s="81">
        <v>0</v>
      </c>
      <c r="CL348" s="81">
        <v>-1</v>
      </c>
      <c r="CM348" s="81">
        <v>0</v>
      </c>
      <c r="CN348" s="117">
        <v>0</v>
      </c>
      <c r="CR348" s="291"/>
      <c r="DB348" s="291"/>
    </row>
    <row r="349" spans="1:119" x14ac:dyDescent="0.25">
      <c r="B349" s="291">
        <v>-1</v>
      </c>
      <c r="E349" s="185">
        <f t="shared" ref="E349:E417" si="5">IF(AND($B349&lt;9,$B349&gt;0),9-$B349,0)</f>
        <v>0</v>
      </c>
      <c r="F349" s="142">
        <v>2</v>
      </c>
      <c r="G349" s="142">
        <v>1</v>
      </c>
      <c r="H349" s="142">
        <v>2</v>
      </c>
      <c r="I349" s="142">
        <v>2</v>
      </c>
      <c r="J349" s="142">
        <v>2</v>
      </c>
      <c r="K349" s="142">
        <v>3</v>
      </c>
      <c r="L349" s="142">
        <v>3</v>
      </c>
      <c r="M349" s="142">
        <v>-1</v>
      </c>
      <c r="N349" s="142">
        <v>-1</v>
      </c>
      <c r="O349" s="142">
        <v>-1</v>
      </c>
      <c r="P349" s="142">
        <v>0</v>
      </c>
      <c r="Q349" s="290">
        <v>-1E-4</v>
      </c>
      <c r="R349" s="290">
        <v>-1E-4</v>
      </c>
      <c r="S349" s="292">
        <v>-1E-4</v>
      </c>
      <c r="T349" s="290">
        <v>-1E-4</v>
      </c>
      <c r="U349" s="292">
        <v>-1E-4</v>
      </c>
      <c r="V349" s="290">
        <v>-1E-4</v>
      </c>
      <c r="W349" s="292">
        <v>-1E-4</v>
      </c>
      <c r="X349" s="290">
        <v>-1E-4</v>
      </c>
      <c r="Y349" s="292">
        <v>-1E-4</v>
      </c>
      <c r="Z349" s="291">
        <v>-1E-4</v>
      </c>
      <c r="AB349" s="142">
        <v>1</v>
      </c>
      <c r="AC349" s="142">
        <v>1</v>
      </c>
      <c r="AD349" s="142">
        <v>2</v>
      </c>
      <c r="AE349" s="142">
        <v>3</v>
      </c>
      <c r="AF349" s="142">
        <v>3</v>
      </c>
      <c r="AG349" s="142">
        <v>3</v>
      </c>
      <c r="AH349" s="142">
        <v>3</v>
      </c>
      <c r="AI349" s="142">
        <v>3</v>
      </c>
      <c r="AJ349" s="142">
        <v>3</v>
      </c>
      <c r="AK349" s="142">
        <v>3</v>
      </c>
      <c r="AL349" s="142">
        <v>0</v>
      </c>
      <c r="AM349" s="290">
        <v>-1E-4</v>
      </c>
      <c r="AN349" s="290">
        <v>-1E-4</v>
      </c>
      <c r="AO349" s="292">
        <v>-1E-4</v>
      </c>
      <c r="AP349" s="290">
        <v>-1E-4</v>
      </c>
      <c r="AQ349" s="292">
        <v>-1E-4</v>
      </c>
      <c r="AR349" s="290">
        <v>-1E-4</v>
      </c>
      <c r="AS349" s="292">
        <v>-1E-4</v>
      </c>
      <c r="AT349" s="290">
        <v>-1E-4</v>
      </c>
      <c r="AU349" s="292">
        <v>-1E-4</v>
      </c>
      <c r="AW349" s="293">
        <v>-1</v>
      </c>
      <c r="AX349" s="291">
        <v>-1</v>
      </c>
      <c r="BK349" s="290"/>
      <c r="BL349" s="290"/>
      <c r="BM349" s="292"/>
      <c r="BN349" s="290"/>
      <c r="BO349" s="292"/>
      <c r="BP349" s="290"/>
      <c r="BQ349" s="292"/>
      <c r="BR349" s="290"/>
      <c r="BS349" s="292"/>
      <c r="BU349" s="292">
        <v>-1</v>
      </c>
      <c r="BV349" s="291">
        <v>-1</v>
      </c>
      <c r="BX349" s="291">
        <v>-1</v>
      </c>
      <c r="CH349" s="291">
        <v>-1</v>
      </c>
      <c r="CI349" s="117">
        <v>0</v>
      </c>
      <c r="CJ349" s="81">
        <v>-1</v>
      </c>
      <c r="CK349" s="81">
        <v>0</v>
      </c>
      <c r="CL349" s="81">
        <v>-1</v>
      </c>
      <c r="CM349" s="81">
        <v>0</v>
      </c>
      <c r="CN349" s="117">
        <v>0</v>
      </c>
      <c r="CR349" s="291"/>
      <c r="DB349" s="291"/>
    </row>
    <row r="350" spans="1:119" x14ac:dyDescent="0.25">
      <c r="B350" s="291">
        <v>0</v>
      </c>
      <c r="E350" s="185">
        <f t="shared" si="5"/>
        <v>0</v>
      </c>
      <c r="F350" s="142">
        <v>0</v>
      </c>
      <c r="G350" s="142">
        <v>0</v>
      </c>
      <c r="H350" s="142">
        <v>0</v>
      </c>
      <c r="I350" s="142">
        <v>0</v>
      </c>
      <c r="J350" s="142">
        <v>0</v>
      </c>
      <c r="K350" s="142">
        <v>0</v>
      </c>
      <c r="L350" s="142">
        <v>0</v>
      </c>
      <c r="M350" s="142">
        <v>0</v>
      </c>
      <c r="N350" s="142">
        <v>0</v>
      </c>
      <c r="O350" s="142">
        <v>0</v>
      </c>
      <c r="P350" s="142">
        <v>0</v>
      </c>
      <c r="Q350" s="290">
        <v>0</v>
      </c>
      <c r="R350" s="290">
        <v>0</v>
      </c>
      <c r="S350" s="292">
        <v>0</v>
      </c>
      <c r="T350" s="290">
        <v>0</v>
      </c>
      <c r="U350" s="292">
        <v>0</v>
      </c>
      <c r="V350" s="290">
        <v>0</v>
      </c>
      <c r="W350" s="292">
        <v>0</v>
      </c>
      <c r="X350" s="290">
        <v>0</v>
      </c>
      <c r="Y350" s="292">
        <v>0</v>
      </c>
      <c r="Z350" s="291">
        <v>0</v>
      </c>
      <c r="AB350" s="142">
        <v>0</v>
      </c>
      <c r="AC350" s="142">
        <v>0</v>
      </c>
      <c r="AD350" s="142">
        <v>0</v>
      </c>
      <c r="AE350" s="142">
        <v>0</v>
      </c>
      <c r="AF350" s="142">
        <v>0</v>
      </c>
      <c r="AG350" s="142">
        <v>0</v>
      </c>
      <c r="AH350" s="142">
        <v>0</v>
      </c>
      <c r="AI350" s="142">
        <v>0</v>
      </c>
      <c r="AJ350" s="142">
        <v>0</v>
      </c>
      <c r="AK350" s="142">
        <v>0</v>
      </c>
      <c r="AL350" s="142">
        <v>0</v>
      </c>
      <c r="AM350" s="290">
        <v>0</v>
      </c>
      <c r="AN350" s="290">
        <v>0</v>
      </c>
      <c r="AO350" s="292">
        <v>0</v>
      </c>
      <c r="AP350" s="290">
        <v>0</v>
      </c>
      <c r="AQ350" s="292">
        <v>0</v>
      </c>
      <c r="AR350" s="290">
        <v>0</v>
      </c>
      <c r="AS350" s="292">
        <v>0</v>
      </c>
      <c r="AT350" s="290">
        <v>0</v>
      </c>
      <c r="AU350" s="292">
        <v>0</v>
      </c>
      <c r="AW350" s="293">
        <v>0</v>
      </c>
      <c r="AX350" s="291">
        <v>0</v>
      </c>
      <c r="BK350" s="290"/>
      <c r="BL350" s="290"/>
      <c r="BM350" s="292"/>
      <c r="BN350" s="290"/>
      <c r="BO350" s="292"/>
      <c r="BP350" s="290"/>
      <c r="BQ350" s="292"/>
      <c r="BR350" s="290"/>
      <c r="BS350" s="292"/>
      <c r="BU350" s="292">
        <v>0</v>
      </c>
      <c r="BV350" s="291">
        <v>0</v>
      </c>
      <c r="BX350" s="291">
        <v>0</v>
      </c>
      <c r="CH350" s="291">
        <v>0</v>
      </c>
      <c r="CI350" s="117">
        <v>0</v>
      </c>
      <c r="CJ350" s="81">
        <v>0</v>
      </c>
      <c r="CK350" s="81">
        <v>0</v>
      </c>
      <c r="CL350" s="81">
        <v>0</v>
      </c>
      <c r="CM350" s="81">
        <v>0</v>
      </c>
      <c r="CN350" s="117">
        <v>0</v>
      </c>
      <c r="CR350" s="291"/>
      <c r="DB350" s="291"/>
    </row>
    <row r="351" spans="1:119" x14ac:dyDescent="0.25">
      <c r="A351" s="113" t="s">
        <v>178</v>
      </c>
      <c r="B351" s="291">
        <v>7</v>
      </c>
      <c r="C351" s="114" t="s">
        <v>279</v>
      </c>
      <c r="D351" s="114" t="s">
        <v>205</v>
      </c>
      <c r="E351" s="185">
        <f t="shared" si="5"/>
        <v>2</v>
      </c>
      <c r="F351" s="142">
        <v>3</v>
      </c>
      <c r="G351" s="142">
        <v>3</v>
      </c>
      <c r="H351" s="142">
        <v>-1</v>
      </c>
      <c r="I351" s="142">
        <v>-1</v>
      </c>
      <c r="J351" s="142">
        <v>-1</v>
      </c>
      <c r="K351" s="142">
        <v>-1</v>
      </c>
      <c r="L351" s="142">
        <v>-1</v>
      </c>
      <c r="M351" s="142">
        <v>-1</v>
      </c>
      <c r="N351" s="142">
        <v>-1</v>
      </c>
      <c r="O351" s="142">
        <v>-1</v>
      </c>
      <c r="P351" s="142">
        <v>0</v>
      </c>
      <c r="Q351" s="290">
        <v>1.7</v>
      </c>
      <c r="R351" s="290">
        <v>1.7</v>
      </c>
      <c r="S351" s="292">
        <v>1.7</v>
      </c>
      <c r="T351" s="290">
        <v>-1E-4</v>
      </c>
      <c r="U351" s="292">
        <v>2.7</v>
      </c>
      <c r="V351" s="290">
        <v>-1E-4</v>
      </c>
      <c r="W351" s="292">
        <v>17.600000000000001</v>
      </c>
      <c r="X351" s="290">
        <v>-1E-4</v>
      </c>
      <c r="Y351" s="292">
        <v>22</v>
      </c>
      <c r="Z351" s="291">
        <v>7</v>
      </c>
      <c r="AB351" s="142">
        <v>2</v>
      </c>
      <c r="AC351" s="142">
        <v>2</v>
      </c>
      <c r="AD351" s="142">
        <v>2</v>
      </c>
      <c r="AE351" s="142">
        <v>2</v>
      </c>
      <c r="AF351" s="142">
        <v>2</v>
      </c>
      <c r="AG351" s="142">
        <v>2</v>
      </c>
      <c r="AH351" s="142">
        <v>2</v>
      </c>
      <c r="AI351" s="142">
        <v>-1</v>
      </c>
      <c r="AJ351" s="142">
        <v>-1</v>
      </c>
      <c r="AK351" s="142">
        <v>-1</v>
      </c>
      <c r="AL351" s="142">
        <v>0</v>
      </c>
      <c r="AM351" s="290">
        <v>6.4</v>
      </c>
      <c r="AN351" s="290">
        <v>6.4</v>
      </c>
      <c r="AO351" s="292">
        <v>6.4</v>
      </c>
      <c r="AP351" s="290">
        <v>1.1000000000000001</v>
      </c>
      <c r="AQ351" s="292">
        <v>10.4</v>
      </c>
      <c r="AR351" s="290">
        <v>-1E-4</v>
      </c>
      <c r="AS351" s="292">
        <v>6.57</v>
      </c>
      <c r="AT351" s="290">
        <v>-1E-4</v>
      </c>
      <c r="AU351" s="292">
        <v>24.47</v>
      </c>
      <c r="AW351" s="293">
        <v>46.47</v>
      </c>
      <c r="AX351" s="291">
        <v>7</v>
      </c>
      <c r="BK351" s="290"/>
      <c r="BL351" s="290"/>
      <c r="BM351" s="292"/>
      <c r="BN351" s="290"/>
      <c r="BO351" s="292"/>
      <c r="BP351" s="290"/>
      <c r="BQ351" s="292"/>
      <c r="BR351" s="290"/>
      <c r="BS351" s="292"/>
      <c r="BU351" s="292">
        <v>46.47</v>
      </c>
      <c r="BV351" s="291">
        <v>7</v>
      </c>
      <c r="BX351" s="291">
        <v>-1</v>
      </c>
      <c r="CH351" s="291">
        <v>2</v>
      </c>
      <c r="CI351" s="117">
        <v>0</v>
      </c>
      <c r="CJ351" s="81">
        <v>7</v>
      </c>
      <c r="CK351" s="81">
        <v>0</v>
      </c>
      <c r="CL351" s="81">
        <v>-1</v>
      </c>
      <c r="CM351" s="81">
        <v>0</v>
      </c>
      <c r="CN351" s="117">
        <v>0</v>
      </c>
      <c r="CR351" s="291"/>
      <c r="DB351" s="291"/>
      <c r="DH351" s="79" t="s">
        <v>205</v>
      </c>
      <c r="DJ351" s="79" t="s">
        <v>405</v>
      </c>
      <c r="DK351" s="79" t="s">
        <v>452</v>
      </c>
      <c r="DL351" s="83" t="s">
        <v>504</v>
      </c>
      <c r="DM351" s="84" t="s">
        <v>512</v>
      </c>
      <c r="DN351" s="84" t="s">
        <v>503</v>
      </c>
      <c r="DO351" s="83" t="s">
        <v>503</v>
      </c>
    </row>
    <row r="352" spans="1:119" x14ac:dyDescent="0.25">
      <c r="B352" s="291">
        <v>-1</v>
      </c>
      <c r="E352" s="185">
        <f t="shared" si="5"/>
        <v>0</v>
      </c>
      <c r="F352" s="142">
        <v>3</v>
      </c>
      <c r="G352" s="142">
        <v>4</v>
      </c>
      <c r="H352" s="142">
        <v>-1</v>
      </c>
      <c r="I352" s="142">
        <v>-1</v>
      </c>
      <c r="J352" s="142">
        <v>-1</v>
      </c>
      <c r="K352" s="142">
        <v>-1</v>
      </c>
      <c r="L352" s="142">
        <v>-1</v>
      </c>
      <c r="M352" s="142">
        <v>-1</v>
      </c>
      <c r="N352" s="142">
        <v>-1</v>
      </c>
      <c r="O352" s="142">
        <v>-1</v>
      </c>
      <c r="P352" s="142">
        <v>0</v>
      </c>
      <c r="Q352" s="290">
        <v>-1E-4</v>
      </c>
      <c r="R352" s="290">
        <v>-1E-4</v>
      </c>
      <c r="S352" s="292">
        <v>-1E-4</v>
      </c>
      <c r="T352" s="290">
        <v>-1E-4</v>
      </c>
      <c r="U352" s="292">
        <v>-1E-4</v>
      </c>
      <c r="V352" s="290">
        <v>-1E-4</v>
      </c>
      <c r="W352" s="292">
        <v>-1E-4</v>
      </c>
      <c r="X352" s="290">
        <v>-1E-4</v>
      </c>
      <c r="Y352" s="292">
        <v>-1E-4</v>
      </c>
      <c r="Z352" s="291">
        <v>-1E-4</v>
      </c>
      <c r="AB352" s="142">
        <v>3</v>
      </c>
      <c r="AC352" s="142">
        <v>1</v>
      </c>
      <c r="AD352" s="142">
        <v>2</v>
      </c>
      <c r="AE352" s="142">
        <v>2</v>
      </c>
      <c r="AF352" s="142">
        <v>3</v>
      </c>
      <c r="AG352" s="142">
        <v>2</v>
      </c>
      <c r="AH352" s="142">
        <v>4</v>
      </c>
      <c r="AI352" s="142">
        <v>-1</v>
      </c>
      <c r="AJ352" s="142">
        <v>-1</v>
      </c>
      <c r="AK352" s="142">
        <v>-1</v>
      </c>
      <c r="AL352" s="142">
        <v>0</v>
      </c>
      <c r="AM352" s="290">
        <v>-1E-4</v>
      </c>
      <c r="AN352" s="290">
        <v>-1E-4</v>
      </c>
      <c r="AO352" s="292">
        <v>-1E-4</v>
      </c>
      <c r="AP352" s="290">
        <v>-1E-4</v>
      </c>
      <c r="AQ352" s="292">
        <v>-1E-4</v>
      </c>
      <c r="AR352" s="290">
        <v>-1E-4</v>
      </c>
      <c r="AS352" s="292">
        <v>-1E-4</v>
      </c>
      <c r="AT352" s="290">
        <v>-1E-4</v>
      </c>
      <c r="AU352" s="292">
        <v>-1E-4</v>
      </c>
      <c r="AW352" s="293">
        <v>-1</v>
      </c>
      <c r="AX352" s="291">
        <v>-1</v>
      </c>
      <c r="BK352" s="290"/>
      <c r="BL352" s="290"/>
      <c r="BM352" s="292"/>
      <c r="BN352" s="290"/>
      <c r="BO352" s="292"/>
      <c r="BP352" s="290"/>
      <c r="BQ352" s="292"/>
      <c r="BR352" s="290"/>
      <c r="BS352" s="292"/>
      <c r="BU352" s="292">
        <v>-1</v>
      </c>
      <c r="BV352" s="291">
        <v>-1</v>
      </c>
      <c r="BX352" s="291">
        <v>-1</v>
      </c>
      <c r="CH352" s="291">
        <v>-1</v>
      </c>
      <c r="CI352" s="117">
        <v>0</v>
      </c>
      <c r="CJ352" s="81">
        <v>-1</v>
      </c>
      <c r="CK352" s="81">
        <v>0</v>
      </c>
      <c r="CL352" s="81">
        <v>-1</v>
      </c>
      <c r="CM352" s="81">
        <v>0</v>
      </c>
      <c r="CN352" s="117">
        <v>0</v>
      </c>
      <c r="CR352" s="291"/>
      <c r="DB352" s="291"/>
    </row>
    <row r="353" spans="1:121" x14ac:dyDescent="0.25">
      <c r="B353" s="291">
        <v>-1</v>
      </c>
      <c r="E353" s="185">
        <f t="shared" si="5"/>
        <v>0</v>
      </c>
      <c r="F353" s="142">
        <v>3</v>
      </c>
      <c r="G353" s="142">
        <v>4</v>
      </c>
      <c r="H353" s="142">
        <v>-1</v>
      </c>
      <c r="I353" s="142">
        <v>-1</v>
      </c>
      <c r="J353" s="142">
        <v>-1</v>
      </c>
      <c r="K353" s="142">
        <v>-1</v>
      </c>
      <c r="L353" s="142">
        <v>-1</v>
      </c>
      <c r="M353" s="142">
        <v>-1</v>
      </c>
      <c r="N353" s="142">
        <v>-1</v>
      </c>
      <c r="O353" s="142">
        <v>-1</v>
      </c>
      <c r="P353" s="142">
        <v>0</v>
      </c>
      <c r="Q353" s="290">
        <v>-1E-4</v>
      </c>
      <c r="R353" s="290">
        <v>-1E-4</v>
      </c>
      <c r="S353" s="292">
        <v>-1E-4</v>
      </c>
      <c r="T353" s="290">
        <v>-1E-4</v>
      </c>
      <c r="U353" s="292">
        <v>-1E-4</v>
      </c>
      <c r="V353" s="290">
        <v>-1E-4</v>
      </c>
      <c r="W353" s="292">
        <v>-1E-4</v>
      </c>
      <c r="X353" s="290">
        <v>-1E-4</v>
      </c>
      <c r="Y353" s="292">
        <v>-1E-4</v>
      </c>
      <c r="Z353" s="291">
        <v>-1E-4</v>
      </c>
      <c r="AB353" s="142">
        <v>3</v>
      </c>
      <c r="AC353" s="142">
        <v>2</v>
      </c>
      <c r="AD353" s="142">
        <v>2</v>
      </c>
      <c r="AE353" s="142">
        <v>3</v>
      </c>
      <c r="AF353" s="142">
        <v>3</v>
      </c>
      <c r="AG353" s="142">
        <v>3</v>
      </c>
      <c r="AH353" s="142">
        <v>3</v>
      </c>
      <c r="AI353" s="142">
        <v>-1</v>
      </c>
      <c r="AJ353" s="142">
        <v>-1</v>
      </c>
      <c r="AK353" s="142">
        <v>-1</v>
      </c>
      <c r="AL353" s="142">
        <v>0</v>
      </c>
      <c r="AM353" s="290">
        <v>-1E-4</v>
      </c>
      <c r="AN353" s="290">
        <v>-1E-4</v>
      </c>
      <c r="AO353" s="292">
        <v>-1E-4</v>
      </c>
      <c r="AP353" s="290">
        <v>-1E-4</v>
      </c>
      <c r="AQ353" s="292">
        <v>-1E-4</v>
      </c>
      <c r="AR353" s="290">
        <v>-1E-4</v>
      </c>
      <c r="AS353" s="292">
        <v>-1E-4</v>
      </c>
      <c r="AT353" s="290">
        <v>-1E-4</v>
      </c>
      <c r="AU353" s="292">
        <v>-1E-4</v>
      </c>
      <c r="AW353" s="293">
        <v>-1</v>
      </c>
      <c r="AX353" s="291">
        <v>-1</v>
      </c>
      <c r="BK353" s="290"/>
      <c r="BL353" s="290"/>
      <c r="BM353" s="292"/>
      <c r="BN353" s="290"/>
      <c r="BO353" s="292"/>
      <c r="BP353" s="290"/>
      <c r="BQ353" s="292"/>
      <c r="BR353" s="290"/>
      <c r="BS353" s="292"/>
      <c r="BU353" s="292">
        <v>-1</v>
      </c>
      <c r="BV353" s="291">
        <v>-1</v>
      </c>
      <c r="BX353" s="291">
        <v>-1</v>
      </c>
      <c r="CH353" s="291">
        <v>-1</v>
      </c>
      <c r="CI353" s="117">
        <v>0</v>
      </c>
      <c r="CJ353" s="81">
        <v>-1</v>
      </c>
      <c r="CK353" s="81">
        <v>0</v>
      </c>
      <c r="CL353" s="81">
        <v>-1</v>
      </c>
      <c r="CM353" s="81">
        <v>0</v>
      </c>
      <c r="CN353" s="117">
        <v>0</v>
      </c>
      <c r="CR353" s="291"/>
      <c r="DB353" s="291"/>
    </row>
    <row r="354" spans="1:121" x14ac:dyDescent="0.25">
      <c r="B354" s="291">
        <v>-1</v>
      </c>
      <c r="E354" s="185">
        <f t="shared" si="5"/>
        <v>0</v>
      </c>
      <c r="F354" s="142">
        <v>2</v>
      </c>
      <c r="G354" s="142">
        <v>4</v>
      </c>
      <c r="H354" s="142">
        <v>-1</v>
      </c>
      <c r="I354" s="142">
        <v>-1</v>
      </c>
      <c r="J354" s="142">
        <v>-1</v>
      </c>
      <c r="K354" s="142">
        <v>-1</v>
      </c>
      <c r="L354" s="142">
        <v>-1</v>
      </c>
      <c r="M354" s="142">
        <v>-1</v>
      </c>
      <c r="N354" s="142">
        <v>-1</v>
      </c>
      <c r="O354" s="142">
        <v>-1</v>
      </c>
      <c r="P354" s="142">
        <v>0</v>
      </c>
      <c r="Q354" s="290">
        <v>-1E-4</v>
      </c>
      <c r="R354" s="290">
        <v>-1E-4</v>
      </c>
      <c r="S354" s="292">
        <v>-1E-4</v>
      </c>
      <c r="T354" s="290">
        <v>-1E-4</v>
      </c>
      <c r="U354" s="292">
        <v>-1E-4</v>
      </c>
      <c r="V354" s="290">
        <v>-1E-4</v>
      </c>
      <c r="W354" s="292">
        <v>-1E-4</v>
      </c>
      <c r="X354" s="290">
        <v>-1E-4</v>
      </c>
      <c r="Y354" s="292">
        <v>-1E-4</v>
      </c>
      <c r="Z354" s="291">
        <v>-1E-4</v>
      </c>
      <c r="AB354" s="142">
        <v>3</v>
      </c>
      <c r="AC354" s="142">
        <v>2</v>
      </c>
      <c r="AD354" s="142">
        <v>2</v>
      </c>
      <c r="AE354" s="142">
        <v>2</v>
      </c>
      <c r="AF354" s="142">
        <v>3</v>
      </c>
      <c r="AG354" s="142">
        <v>3</v>
      </c>
      <c r="AH354" s="142">
        <v>4</v>
      </c>
      <c r="AI354" s="142">
        <v>-1</v>
      </c>
      <c r="AJ354" s="142">
        <v>-1</v>
      </c>
      <c r="AK354" s="142">
        <v>-1</v>
      </c>
      <c r="AL354" s="142">
        <v>0</v>
      </c>
      <c r="AM354" s="290">
        <v>-1E-4</v>
      </c>
      <c r="AN354" s="290">
        <v>-1E-4</v>
      </c>
      <c r="AO354" s="292">
        <v>-1E-4</v>
      </c>
      <c r="AP354" s="290">
        <v>-1E-4</v>
      </c>
      <c r="AQ354" s="292">
        <v>-1E-4</v>
      </c>
      <c r="AR354" s="290">
        <v>-1E-4</v>
      </c>
      <c r="AS354" s="292">
        <v>-1E-4</v>
      </c>
      <c r="AT354" s="290">
        <v>-1E-4</v>
      </c>
      <c r="AU354" s="292">
        <v>-1E-4</v>
      </c>
      <c r="AW354" s="293">
        <v>-1</v>
      </c>
      <c r="AX354" s="291">
        <v>-1</v>
      </c>
      <c r="BK354" s="290"/>
      <c r="BL354" s="290"/>
      <c r="BM354" s="292"/>
      <c r="BN354" s="290"/>
      <c r="BO354" s="292"/>
      <c r="BP354" s="290"/>
      <c r="BQ354" s="292"/>
      <c r="BR354" s="290"/>
      <c r="BS354" s="292"/>
      <c r="BU354" s="292">
        <v>-1</v>
      </c>
      <c r="BV354" s="291">
        <v>-1</v>
      </c>
      <c r="BX354" s="291">
        <v>-1</v>
      </c>
      <c r="CH354" s="291">
        <v>-1</v>
      </c>
      <c r="CI354" s="117">
        <v>0</v>
      </c>
      <c r="CJ354" s="81">
        <v>-1</v>
      </c>
      <c r="CK354" s="81">
        <v>0</v>
      </c>
      <c r="CL354" s="81">
        <v>-1</v>
      </c>
      <c r="CM354" s="81">
        <v>0</v>
      </c>
      <c r="CN354" s="117">
        <v>0</v>
      </c>
      <c r="CR354" s="291"/>
      <c r="DB354" s="291"/>
    </row>
    <row r="355" spans="1:121" x14ac:dyDescent="0.25">
      <c r="B355" s="291">
        <v>0</v>
      </c>
      <c r="E355" s="185">
        <f t="shared" si="5"/>
        <v>0</v>
      </c>
      <c r="F355" s="142">
        <v>0</v>
      </c>
      <c r="G355" s="142">
        <v>0</v>
      </c>
      <c r="H355" s="142">
        <v>0</v>
      </c>
      <c r="I355" s="142">
        <v>0</v>
      </c>
      <c r="J355" s="142">
        <v>0</v>
      </c>
      <c r="K355" s="142">
        <v>0</v>
      </c>
      <c r="L355" s="142">
        <v>0</v>
      </c>
      <c r="M355" s="142">
        <v>0</v>
      </c>
      <c r="N355" s="142">
        <v>0</v>
      </c>
      <c r="O355" s="142">
        <v>0</v>
      </c>
      <c r="P355" s="142">
        <v>0</v>
      </c>
      <c r="Q355" s="290">
        <v>0</v>
      </c>
      <c r="R355" s="290">
        <v>0</v>
      </c>
      <c r="S355" s="292">
        <v>0</v>
      </c>
      <c r="T355" s="290">
        <v>0</v>
      </c>
      <c r="U355" s="292">
        <v>0</v>
      </c>
      <c r="V355" s="290">
        <v>0</v>
      </c>
      <c r="W355" s="292">
        <v>0</v>
      </c>
      <c r="X355" s="290">
        <v>0</v>
      </c>
      <c r="Y355" s="292">
        <v>0</v>
      </c>
      <c r="Z355" s="291">
        <v>0</v>
      </c>
      <c r="AB355" s="142">
        <v>0</v>
      </c>
      <c r="AC355" s="142">
        <v>0</v>
      </c>
      <c r="AD355" s="142">
        <v>0</v>
      </c>
      <c r="AE355" s="142">
        <v>0</v>
      </c>
      <c r="AF355" s="142">
        <v>0</v>
      </c>
      <c r="AG355" s="142">
        <v>0</v>
      </c>
      <c r="AH355" s="142">
        <v>0</v>
      </c>
      <c r="AI355" s="142">
        <v>0</v>
      </c>
      <c r="AJ355" s="142">
        <v>0</v>
      </c>
      <c r="AK355" s="142">
        <v>0</v>
      </c>
      <c r="AL355" s="142">
        <v>0</v>
      </c>
      <c r="AM355" s="290">
        <v>0</v>
      </c>
      <c r="AN355" s="290">
        <v>0</v>
      </c>
      <c r="AO355" s="292">
        <v>0</v>
      </c>
      <c r="AP355" s="290">
        <v>0</v>
      </c>
      <c r="AQ355" s="292">
        <v>0</v>
      </c>
      <c r="AR355" s="290">
        <v>0</v>
      </c>
      <c r="AS355" s="292">
        <v>0</v>
      </c>
      <c r="AT355" s="290">
        <v>0</v>
      </c>
      <c r="AU355" s="292">
        <v>0</v>
      </c>
      <c r="AW355" s="293">
        <v>0</v>
      </c>
      <c r="AX355" s="291">
        <v>0</v>
      </c>
      <c r="BK355" s="290"/>
      <c r="BL355" s="290"/>
      <c r="BM355" s="292"/>
      <c r="BN355" s="290"/>
      <c r="BO355" s="292"/>
      <c r="BP355" s="290"/>
      <c r="BQ355" s="292"/>
      <c r="BR355" s="290"/>
      <c r="BS355" s="292"/>
      <c r="BU355" s="292">
        <v>0</v>
      </c>
      <c r="BV355" s="291">
        <v>0</v>
      </c>
      <c r="BX355" s="291">
        <v>0</v>
      </c>
      <c r="CH355" s="291">
        <v>0</v>
      </c>
      <c r="CI355" s="117">
        <v>0</v>
      </c>
      <c r="CJ355" s="81">
        <v>0</v>
      </c>
      <c r="CK355" s="81">
        <v>0</v>
      </c>
      <c r="CL355" s="81">
        <v>0</v>
      </c>
      <c r="CM355" s="81">
        <v>0</v>
      </c>
      <c r="CN355" s="117">
        <v>0</v>
      </c>
      <c r="CR355" s="291"/>
      <c r="DB355" s="291"/>
    </row>
    <row r="356" spans="1:121" x14ac:dyDescent="0.25">
      <c r="A356" s="113" t="s">
        <v>178</v>
      </c>
      <c r="B356" s="291">
        <v>0</v>
      </c>
      <c r="C356" s="114" t="s">
        <v>280</v>
      </c>
      <c r="D356" s="114" t="s">
        <v>248</v>
      </c>
      <c r="E356" s="185">
        <f t="shared" si="5"/>
        <v>0</v>
      </c>
      <c r="F356" s="142">
        <v>0</v>
      </c>
      <c r="G356" s="142">
        <v>0</v>
      </c>
      <c r="H356" s="142">
        <v>0</v>
      </c>
      <c r="I356" s="142">
        <v>0</v>
      </c>
      <c r="J356" s="142">
        <v>0</v>
      </c>
      <c r="K356" s="142">
        <v>0</v>
      </c>
      <c r="L356" s="142">
        <v>0</v>
      </c>
      <c r="M356" s="142">
        <v>0</v>
      </c>
      <c r="N356" s="142">
        <v>0</v>
      </c>
      <c r="O356" s="142">
        <v>0</v>
      </c>
      <c r="P356" s="142">
        <v>0</v>
      </c>
      <c r="Q356" s="290">
        <v>-1E-4</v>
      </c>
      <c r="R356" s="290">
        <v>-1E-4</v>
      </c>
      <c r="S356" s="292">
        <v>-1E-4</v>
      </c>
      <c r="T356" s="290">
        <v>-1E-4</v>
      </c>
      <c r="U356" s="292">
        <v>0</v>
      </c>
      <c r="V356" s="290">
        <v>-1E-4</v>
      </c>
      <c r="W356" s="292">
        <v>-1E-4</v>
      </c>
      <c r="X356" s="290">
        <v>-1E-4</v>
      </c>
      <c r="Y356" s="292">
        <v>0</v>
      </c>
      <c r="Z356" s="291">
        <v>0</v>
      </c>
      <c r="AB356" s="142">
        <v>0</v>
      </c>
      <c r="AC356" s="142">
        <v>0</v>
      </c>
      <c r="AD356" s="142">
        <v>0</v>
      </c>
      <c r="AE356" s="142">
        <v>0</v>
      </c>
      <c r="AF356" s="142">
        <v>0</v>
      </c>
      <c r="AG356" s="142">
        <v>0</v>
      </c>
      <c r="AH356" s="142">
        <v>0</v>
      </c>
      <c r="AI356" s="142">
        <v>0</v>
      </c>
      <c r="AJ356" s="142">
        <v>0</v>
      </c>
      <c r="AK356" s="142">
        <v>0</v>
      </c>
      <c r="AL356" s="142">
        <v>0</v>
      </c>
      <c r="AM356" s="290">
        <v>-1E-4</v>
      </c>
      <c r="AN356" s="290">
        <v>-1E-4</v>
      </c>
      <c r="AO356" s="292">
        <v>-1E-4</v>
      </c>
      <c r="AP356" s="290">
        <v>-1E-4</v>
      </c>
      <c r="AQ356" s="292">
        <v>0</v>
      </c>
      <c r="AR356" s="290">
        <v>-1E-4</v>
      </c>
      <c r="AS356" s="292">
        <v>-1E-4</v>
      </c>
      <c r="AT356" s="290">
        <v>-1E-4</v>
      </c>
      <c r="AU356" s="292">
        <v>0</v>
      </c>
      <c r="AW356" s="293">
        <v>0</v>
      </c>
      <c r="AX356" s="291">
        <v>0</v>
      </c>
      <c r="BK356" s="290"/>
      <c r="BL356" s="290"/>
      <c r="BM356" s="292"/>
      <c r="BN356" s="290"/>
      <c r="BO356" s="292"/>
      <c r="BP356" s="290"/>
      <c r="BQ356" s="292"/>
      <c r="BR356" s="290"/>
      <c r="BS356" s="292"/>
      <c r="BU356" s="292">
        <v>0</v>
      </c>
      <c r="BV356" s="291">
        <v>0</v>
      </c>
      <c r="BX356" s="291">
        <v>-1</v>
      </c>
      <c r="CH356" s="291">
        <v>-1</v>
      </c>
      <c r="CI356" s="117">
        <v>0</v>
      </c>
      <c r="CJ356" s="81">
        <v>-1</v>
      </c>
      <c r="CK356" s="81">
        <v>0</v>
      </c>
      <c r="CL356" s="81">
        <v>-1</v>
      </c>
      <c r="CM356" s="81">
        <v>0</v>
      </c>
      <c r="CN356" s="117">
        <v>0</v>
      </c>
      <c r="CR356" s="291"/>
      <c r="DB356" s="291"/>
      <c r="DH356" s="79" t="s">
        <v>248</v>
      </c>
      <c r="DJ356" s="79" t="s">
        <v>405</v>
      </c>
      <c r="DK356" s="79" t="s">
        <v>452</v>
      </c>
      <c r="DL356" s="83" t="s">
        <v>504</v>
      </c>
      <c r="DM356" s="84" t="s">
        <v>512</v>
      </c>
      <c r="DN356" s="84" t="s">
        <v>504</v>
      </c>
      <c r="DO356" s="83" t="s">
        <v>503</v>
      </c>
    </row>
    <row r="357" spans="1:121" x14ac:dyDescent="0.25">
      <c r="B357" s="291"/>
      <c r="Q357" s="290"/>
      <c r="R357" s="290"/>
      <c r="S357" s="292"/>
      <c r="T357" s="290"/>
      <c r="U357" s="292"/>
      <c r="V357" s="290"/>
      <c r="W357" s="292"/>
      <c r="X357" s="290"/>
      <c r="Y357" s="292"/>
      <c r="Z357" s="291"/>
      <c r="AM357" s="290"/>
      <c r="AN357" s="290"/>
      <c r="AO357" s="292"/>
      <c r="AP357" s="290"/>
      <c r="AQ357" s="292"/>
      <c r="AR357" s="290"/>
      <c r="AS357" s="292"/>
      <c r="AT357" s="290"/>
      <c r="AU357" s="292"/>
      <c r="AW357" s="293"/>
      <c r="AX357" s="291"/>
      <c r="BK357" s="290"/>
      <c r="BL357" s="290"/>
      <c r="BM357" s="292"/>
      <c r="BN357" s="290"/>
      <c r="BO357" s="292"/>
      <c r="BP357" s="290"/>
      <c r="BQ357" s="292"/>
      <c r="BR357" s="290"/>
      <c r="BS357" s="292"/>
      <c r="BU357" s="292"/>
      <c r="BV357" s="291"/>
      <c r="BX357" s="291"/>
      <c r="CH357" s="291"/>
      <c r="CR357" s="291"/>
      <c r="DB357" s="291"/>
    </row>
    <row r="358" spans="1:121" s="310" customFormat="1" x14ac:dyDescent="0.25">
      <c r="A358" s="297"/>
      <c r="B358" s="298">
        <v>0</v>
      </c>
      <c r="C358" s="299"/>
      <c r="D358" s="299"/>
      <c r="E358" s="300">
        <f t="shared" si="5"/>
        <v>0</v>
      </c>
      <c r="F358" s="301">
        <v>0</v>
      </c>
      <c r="G358" s="301">
        <v>0</v>
      </c>
      <c r="H358" s="301">
        <v>0</v>
      </c>
      <c r="I358" s="301">
        <v>0</v>
      </c>
      <c r="J358" s="301">
        <v>0</v>
      </c>
      <c r="K358" s="301">
        <v>0</v>
      </c>
      <c r="L358" s="301">
        <v>0</v>
      </c>
      <c r="M358" s="301">
        <v>0</v>
      </c>
      <c r="N358" s="301">
        <v>0</v>
      </c>
      <c r="O358" s="301">
        <v>0</v>
      </c>
      <c r="P358" s="301">
        <v>0</v>
      </c>
      <c r="Q358" s="302">
        <v>0</v>
      </c>
      <c r="R358" s="302">
        <v>0</v>
      </c>
      <c r="S358" s="303">
        <v>0</v>
      </c>
      <c r="T358" s="302">
        <v>0</v>
      </c>
      <c r="U358" s="303">
        <v>0</v>
      </c>
      <c r="V358" s="302">
        <v>0</v>
      </c>
      <c r="W358" s="303">
        <v>0</v>
      </c>
      <c r="X358" s="302">
        <v>0</v>
      </c>
      <c r="Y358" s="303">
        <v>0</v>
      </c>
      <c r="Z358" s="298">
        <v>0</v>
      </c>
      <c r="AA358" s="304"/>
      <c r="AB358" s="301">
        <v>0</v>
      </c>
      <c r="AC358" s="301">
        <v>0</v>
      </c>
      <c r="AD358" s="301">
        <v>0</v>
      </c>
      <c r="AE358" s="301">
        <v>0</v>
      </c>
      <c r="AF358" s="301">
        <v>0</v>
      </c>
      <c r="AG358" s="301">
        <v>0</v>
      </c>
      <c r="AH358" s="301">
        <v>0</v>
      </c>
      <c r="AI358" s="301">
        <v>0</v>
      </c>
      <c r="AJ358" s="301">
        <v>0</v>
      </c>
      <c r="AK358" s="301">
        <v>0</v>
      </c>
      <c r="AL358" s="301">
        <v>0</v>
      </c>
      <c r="AM358" s="302">
        <v>0</v>
      </c>
      <c r="AN358" s="302">
        <v>0</v>
      </c>
      <c r="AO358" s="303">
        <v>0</v>
      </c>
      <c r="AP358" s="302">
        <v>0</v>
      </c>
      <c r="AQ358" s="303">
        <v>0</v>
      </c>
      <c r="AR358" s="302">
        <v>0</v>
      </c>
      <c r="AS358" s="303">
        <v>0</v>
      </c>
      <c r="AT358" s="302">
        <v>0</v>
      </c>
      <c r="AU358" s="303">
        <v>0</v>
      </c>
      <c r="AV358" s="304"/>
      <c r="AW358" s="305">
        <v>0</v>
      </c>
      <c r="AX358" s="298">
        <v>0</v>
      </c>
      <c r="AY358" s="306"/>
      <c r="AZ358" s="301"/>
      <c r="BA358" s="301"/>
      <c r="BB358" s="301"/>
      <c r="BC358" s="301"/>
      <c r="BD358" s="301"/>
      <c r="BE358" s="301"/>
      <c r="BF358" s="301"/>
      <c r="BG358" s="301"/>
      <c r="BH358" s="301"/>
      <c r="BI358" s="301"/>
      <c r="BJ358" s="301"/>
      <c r="BK358" s="302"/>
      <c r="BL358" s="302"/>
      <c r="BM358" s="303"/>
      <c r="BN358" s="302"/>
      <c r="BO358" s="303"/>
      <c r="BP358" s="302"/>
      <c r="BQ358" s="303"/>
      <c r="BR358" s="302"/>
      <c r="BS358" s="303"/>
      <c r="BT358" s="306"/>
      <c r="BU358" s="303">
        <v>0</v>
      </c>
      <c r="BV358" s="298">
        <v>0</v>
      </c>
      <c r="BW358" s="306"/>
      <c r="BX358" s="298">
        <v>0</v>
      </c>
      <c r="BY358" s="307"/>
      <c r="BZ358" s="308"/>
      <c r="CA358" s="308"/>
      <c r="CB358" s="308"/>
      <c r="CC358" s="308"/>
      <c r="CD358" s="309"/>
      <c r="CG358" s="307"/>
      <c r="CH358" s="298">
        <v>0</v>
      </c>
      <c r="CI358" s="309">
        <v>0</v>
      </c>
      <c r="CJ358" s="308">
        <v>0</v>
      </c>
      <c r="CK358" s="308">
        <v>0</v>
      </c>
      <c r="CL358" s="308">
        <v>0</v>
      </c>
      <c r="CM358" s="308">
        <v>0</v>
      </c>
      <c r="CN358" s="309">
        <v>0</v>
      </c>
      <c r="CQ358" s="307"/>
      <c r="CR358" s="298"/>
      <c r="CS358" s="309"/>
      <c r="CT358" s="308"/>
      <c r="CU358" s="308"/>
      <c r="CV358" s="308"/>
      <c r="CW358" s="308"/>
      <c r="CX358" s="309"/>
      <c r="DA358" s="307"/>
      <c r="DB358" s="298"/>
      <c r="DC358" s="306"/>
      <c r="DI358" s="311"/>
      <c r="DL358" s="307"/>
      <c r="DM358" s="312"/>
      <c r="DN358" s="312"/>
      <c r="DO358" s="307"/>
      <c r="DP358" s="313"/>
      <c r="DQ358" s="311"/>
    </row>
    <row r="359" spans="1:121" x14ac:dyDescent="0.25">
      <c r="A359" s="113" t="s">
        <v>179</v>
      </c>
      <c r="B359" s="291">
        <v>1</v>
      </c>
      <c r="C359" s="114" t="s">
        <v>281</v>
      </c>
      <c r="D359" s="114" t="s">
        <v>205</v>
      </c>
      <c r="E359" s="185">
        <f t="shared" si="5"/>
        <v>8</v>
      </c>
      <c r="F359" s="142">
        <v>2</v>
      </c>
      <c r="G359" s="142">
        <v>3</v>
      </c>
      <c r="H359" s="142">
        <v>2</v>
      </c>
      <c r="I359" s="142">
        <v>3</v>
      </c>
      <c r="J359" s="142">
        <v>2</v>
      </c>
      <c r="K359" s="142">
        <v>3</v>
      </c>
      <c r="L359" s="142">
        <v>3</v>
      </c>
      <c r="M359" s="142">
        <v>2</v>
      </c>
      <c r="N359" s="142">
        <v>3</v>
      </c>
      <c r="O359" s="142">
        <v>3</v>
      </c>
      <c r="P359" s="142">
        <v>0</v>
      </c>
      <c r="Q359" s="290">
        <v>9.1999999999999993</v>
      </c>
      <c r="R359" s="290">
        <v>9.1999999999999993</v>
      </c>
      <c r="S359" s="292">
        <v>9.1999999999999993</v>
      </c>
      <c r="T359" s="290">
        <v>-1E-4</v>
      </c>
      <c r="U359" s="292">
        <v>15.3</v>
      </c>
      <c r="V359" s="290">
        <v>-1E-4</v>
      </c>
      <c r="W359" s="292">
        <v>11.73</v>
      </c>
      <c r="X359" s="290">
        <v>-1E-4</v>
      </c>
      <c r="Y359" s="292">
        <v>36.229999999999997</v>
      </c>
      <c r="Z359" s="291">
        <v>1</v>
      </c>
      <c r="AB359" s="142">
        <v>2</v>
      </c>
      <c r="AC359" s="142">
        <v>2</v>
      </c>
      <c r="AD359" s="142">
        <v>2</v>
      </c>
      <c r="AE359" s="142">
        <v>3</v>
      </c>
      <c r="AF359" s="142">
        <v>2</v>
      </c>
      <c r="AG359" s="142">
        <v>2</v>
      </c>
      <c r="AH359" s="142">
        <v>3</v>
      </c>
      <c r="AI359" s="142">
        <v>2</v>
      </c>
      <c r="AJ359" s="142">
        <v>4</v>
      </c>
      <c r="AK359" s="142">
        <v>3</v>
      </c>
      <c r="AL359" s="142">
        <v>0</v>
      </c>
      <c r="AM359" s="290">
        <v>10</v>
      </c>
      <c r="AN359" s="290">
        <v>10</v>
      </c>
      <c r="AO359" s="292">
        <v>10</v>
      </c>
      <c r="AP359" s="290">
        <v>3.3</v>
      </c>
      <c r="AQ359" s="292">
        <v>15.8</v>
      </c>
      <c r="AR359" s="290">
        <v>-1E-4</v>
      </c>
      <c r="AS359" s="292">
        <v>12.04</v>
      </c>
      <c r="AT359" s="290">
        <v>-1E-4</v>
      </c>
      <c r="AU359" s="292">
        <v>41.14</v>
      </c>
      <c r="AW359" s="293">
        <v>77.37</v>
      </c>
      <c r="AX359" s="291">
        <v>1</v>
      </c>
      <c r="BK359" s="290"/>
      <c r="BL359" s="290"/>
      <c r="BM359" s="292"/>
      <c r="BN359" s="290"/>
      <c r="BO359" s="292"/>
      <c r="BP359" s="290"/>
      <c r="BQ359" s="292"/>
      <c r="BR359" s="290"/>
      <c r="BS359" s="292"/>
      <c r="BU359" s="292">
        <v>77.37</v>
      </c>
      <c r="BV359" s="291">
        <v>1</v>
      </c>
      <c r="BX359" s="291">
        <v>-1</v>
      </c>
      <c r="CH359" s="291">
        <v>-1</v>
      </c>
      <c r="CI359" s="117">
        <v>0</v>
      </c>
      <c r="CJ359" s="81">
        <v>-1</v>
      </c>
      <c r="CK359" s="81">
        <v>0</v>
      </c>
      <c r="CL359" s="81">
        <v>-1</v>
      </c>
      <c r="CM359" s="81">
        <v>0</v>
      </c>
      <c r="CN359" s="117">
        <v>0</v>
      </c>
      <c r="CR359" s="291"/>
      <c r="DB359" s="291"/>
      <c r="DH359" s="79" t="s">
        <v>205</v>
      </c>
      <c r="DJ359" s="79" t="s">
        <v>406</v>
      </c>
      <c r="DK359" s="79" t="s">
        <v>453</v>
      </c>
      <c r="DL359" s="83" t="s">
        <v>503</v>
      </c>
      <c r="DM359" s="84" t="s">
        <v>513</v>
      </c>
      <c r="DN359" s="84" t="s">
        <v>503</v>
      </c>
      <c r="DO359" s="83" t="s">
        <v>503</v>
      </c>
    </row>
    <row r="360" spans="1:121" x14ac:dyDescent="0.25">
      <c r="B360" s="291">
        <v>-1</v>
      </c>
      <c r="E360" s="185">
        <f t="shared" si="5"/>
        <v>0</v>
      </c>
      <c r="F360" s="142">
        <v>2</v>
      </c>
      <c r="G360" s="142">
        <v>3</v>
      </c>
      <c r="H360" s="142">
        <v>2</v>
      </c>
      <c r="I360" s="142">
        <v>2</v>
      </c>
      <c r="J360" s="142">
        <v>1</v>
      </c>
      <c r="K360" s="142">
        <v>2</v>
      </c>
      <c r="L360" s="142">
        <v>3</v>
      </c>
      <c r="M360" s="142">
        <v>1</v>
      </c>
      <c r="N360" s="142">
        <v>3</v>
      </c>
      <c r="O360" s="142">
        <v>3</v>
      </c>
      <c r="P360" s="142">
        <v>0</v>
      </c>
      <c r="Q360" s="290">
        <v>-1E-4</v>
      </c>
      <c r="R360" s="290">
        <v>-1E-4</v>
      </c>
      <c r="S360" s="292">
        <v>-1E-4</v>
      </c>
      <c r="T360" s="290">
        <v>-1E-4</v>
      </c>
      <c r="U360" s="292">
        <v>-1E-4</v>
      </c>
      <c r="V360" s="290">
        <v>-1E-4</v>
      </c>
      <c r="W360" s="292">
        <v>-1E-4</v>
      </c>
      <c r="X360" s="290">
        <v>-1E-4</v>
      </c>
      <c r="Y360" s="292">
        <v>-1E-4</v>
      </c>
      <c r="Z360" s="291">
        <v>-1E-4</v>
      </c>
      <c r="AB360" s="142">
        <v>1</v>
      </c>
      <c r="AC360" s="142">
        <v>2</v>
      </c>
      <c r="AD360" s="142">
        <v>2</v>
      </c>
      <c r="AE360" s="142">
        <v>3</v>
      </c>
      <c r="AF360" s="142">
        <v>2</v>
      </c>
      <c r="AG360" s="142">
        <v>2</v>
      </c>
      <c r="AH360" s="142">
        <v>3</v>
      </c>
      <c r="AI360" s="142">
        <v>1</v>
      </c>
      <c r="AJ360" s="142">
        <v>3</v>
      </c>
      <c r="AK360" s="142">
        <v>3</v>
      </c>
      <c r="AL360" s="142">
        <v>0</v>
      </c>
      <c r="AM360" s="290">
        <v>-1E-4</v>
      </c>
      <c r="AN360" s="290">
        <v>-1E-4</v>
      </c>
      <c r="AO360" s="292">
        <v>-1E-4</v>
      </c>
      <c r="AP360" s="290">
        <v>-1E-4</v>
      </c>
      <c r="AQ360" s="292">
        <v>-1E-4</v>
      </c>
      <c r="AR360" s="290">
        <v>-1E-4</v>
      </c>
      <c r="AS360" s="292">
        <v>-1E-4</v>
      </c>
      <c r="AT360" s="290">
        <v>-1E-4</v>
      </c>
      <c r="AU360" s="292">
        <v>-1E-4</v>
      </c>
      <c r="AW360" s="293">
        <v>-1</v>
      </c>
      <c r="AX360" s="291">
        <v>-1</v>
      </c>
      <c r="BK360" s="290"/>
      <c r="BL360" s="290"/>
      <c r="BM360" s="292"/>
      <c r="BN360" s="290"/>
      <c r="BO360" s="292"/>
      <c r="BP360" s="290"/>
      <c r="BQ360" s="292"/>
      <c r="BR360" s="290"/>
      <c r="BS360" s="292"/>
      <c r="BU360" s="292">
        <v>-1</v>
      </c>
      <c r="BV360" s="291">
        <v>-1</v>
      </c>
      <c r="BX360" s="291">
        <v>-1</v>
      </c>
      <c r="CH360" s="291">
        <v>-1</v>
      </c>
      <c r="CI360" s="117">
        <v>0</v>
      </c>
      <c r="CJ360" s="81">
        <v>-1</v>
      </c>
      <c r="CK360" s="81">
        <v>0</v>
      </c>
      <c r="CL360" s="81">
        <v>-1</v>
      </c>
      <c r="CM360" s="81">
        <v>0</v>
      </c>
      <c r="CN360" s="117">
        <v>0</v>
      </c>
      <c r="CR360" s="291"/>
      <c r="DB360" s="291"/>
    </row>
    <row r="361" spans="1:121" x14ac:dyDescent="0.25">
      <c r="B361" s="291">
        <v>-1</v>
      </c>
      <c r="E361" s="185">
        <f t="shared" si="5"/>
        <v>0</v>
      </c>
      <c r="F361" s="142">
        <v>2</v>
      </c>
      <c r="G361" s="142">
        <v>3</v>
      </c>
      <c r="H361" s="142">
        <v>2</v>
      </c>
      <c r="I361" s="142">
        <v>3</v>
      </c>
      <c r="J361" s="142">
        <v>2</v>
      </c>
      <c r="K361" s="142">
        <v>3</v>
      </c>
      <c r="L361" s="142">
        <v>3</v>
      </c>
      <c r="M361" s="142">
        <v>2</v>
      </c>
      <c r="N361" s="142">
        <v>3</v>
      </c>
      <c r="O361" s="142">
        <v>2</v>
      </c>
      <c r="P361" s="142">
        <v>0</v>
      </c>
      <c r="Q361" s="290">
        <v>-1E-4</v>
      </c>
      <c r="R361" s="290">
        <v>-1E-4</v>
      </c>
      <c r="S361" s="292">
        <v>-1E-4</v>
      </c>
      <c r="T361" s="290">
        <v>-1E-4</v>
      </c>
      <c r="U361" s="292">
        <v>-1E-4</v>
      </c>
      <c r="V361" s="290">
        <v>-1E-4</v>
      </c>
      <c r="W361" s="292">
        <v>-1E-4</v>
      </c>
      <c r="X361" s="290">
        <v>-1E-4</v>
      </c>
      <c r="Y361" s="292">
        <v>-1E-4</v>
      </c>
      <c r="Z361" s="291">
        <v>-1E-4</v>
      </c>
      <c r="AB361" s="142">
        <v>2</v>
      </c>
      <c r="AC361" s="142">
        <v>2</v>
      </c>
      <c r="AD361" s="142">
        <v>2</v>
      </c>
      <c r="AE361" s="142">
        <v>2</v>
      </c>
      <c r="AF361" s="142">
        <v>2</v>
      </c>
      <c r="AG361" s="142">
        <v>0</v>
      </c>
      <c r="AH361" s="142">
        <v>2</v>
      </c>
      <c r="AI361" s="142">
        <v>3</v>
      </c>
      <c r="AJ361" s="142">
        <v>2</v>
      </c>
      <c r="AK361" s="142">
        <v>2</v>
      </c>
      <c r="AL361" s="142">
        <v>0</v>
      </c>
      <c r="AM361" s="290">
        <v>-1E-4</v>
      </c>
      <c r="AN361" s="290">
        <v>-1E-4</v>
      </c>
      <c r="AO361" s="292">
        <v>-1E-4</v>
      </c>
      <c r="AP361" s="290">
        <v>-1E-4</v>
      </c>
      <c r="AQ361" s="292">
        <v>-1E-4</v>
      </c>
      <c r="AR361" s="290">
        <v>-1E-4</v>
      </c>
      <c r="AS361" s="292">
        <v>-1E-4</v>
      </c>
      <c r="AT361" s="290">
        <v>-1E-4</v>
      </c>
      <c r="AU361" s="292">
        <v>-1E-4</v>
      </c>
      <c r="AW361" s="293">
        <v>-1</v>
      </c>
      <c r="AX361" s="291">
        <v>-1</v>
      </c>
      <c r="BK361" s="290"/>
      <c r="BL361" s="290"/>
      <c r="BM361" s="292"/>
      <c r="BN361" s="290"/>
      <c r="BO361" s="292"/>
      <c r="BP361" s="290"/>
      <c r="BQ361" s="292"/>
      <c r="BR361" s="290"/>
      <c r="BS361" s="292"/>
      <c r="BU361" s="292">
        <v>-1</v>
      </c>
      <c r="BV361" s="291">
        <v>-1</v>
      </c>
      <c r="BX361" s="291">
        <v>-1</v>
      </c>
      <c r="CH361" s="291">
        <v>-1</v>
      </c>
      <c r="CI361" s="117">
        <v>0</v>
      </c>
      <c r="CJ361" s="81">
        <v>-1</v>
      </c>
      <c r="CK361" s="81">
        <v>0</v>
      </c>
      <c r="CL361" s="81">
        <v>-1</v>
      </c>
      <c r="CM361" s="81">
        <v>0</v>
      </c>
      <c r="CN361" s="117">
        <v>0</v>
      </c>
      <c r="CR361" s="291"/>
      <c r="DB361" s="291"/>
    </row>
    <row r="362" spans="1:121" x14ac:dyDescent="0.25">
      <c r="B362" s="291">
        <v>-1</v>
      </c>
      <c r="E362" s="185">
        <f t="shared" si="5"/>
        <v>0</v>
      </c>
      <c r="F362" s="142">
        <v>2</v>
      </c>
      <c r="G362" s="142">
        <v>1</v>
      </c>
      <c r="H362" s="142">
        <v>2</v>
      </c>
      <c r="I362" s="142">
        <v>3</v>
      </c>
      <c r="J362" s="142">
        <v>2</v>
      </c>
      <c r="K362" s="142">
        <v>2</v>
      </c>
      <c r="L362" s="142">
        <v>2</v>
      </c>
      <c r="M362" s="142">
        <v>2</v>
      </c>
      <c r="N362" s="142">
        <v>2</v>
      </c>
      <c r="O362" s="142">
        <v>2</v>
      </c>
      <c r="P362" s="142">
        <v>1</v>
      </c>
      <c r="Q362" s="290">
        <v>-1E-4</v>
      </c>
      <c r="R362" s="290">
        <v>-1E-4</v>
      </c>
      <c r="S362" s="292">
        <v>-1E-4</v>
      </c>
      <c r="T362" s="290">
        <v>-1E-4</v>
      </c>
      <c r="U362" s="292">
        <v>-1E-4</v>
      </c>
      <c r="V362" s="290">
        <v>-1E-4</v>
      </c>
      <c r="W362" s="292">
        <v>-1E-4</v>
      </c>
      <c r="X362" s="290">
        <v>-1E-4</v>
      </c>
      <c r="Y362" s="292">
        <v>-1E-4</v>
      </c>
      <c r="Z362" s="291">
        <v>-1E-4</v>
      </c>
      <c r="AB362" s="142">
        <v>2</v>
      </c>
      <c r="AC362" s="142">
        <v>2</v>
      </c>
      <c r="AD362" s="142">
        <v>2</v>
      </c>
      <c r="AE362" s="142">
        <v>2</v>
      </c>
      <c r="AF362" s="142">
        <v>1</v>
      </c>
      <c r="AG362" s="142">
        <v>2</v>
      </c>
      <c r="AH362" s="142">
        <v>2</v>
      </c>
      <c r="AI362" s="142">
        <v>2</v>
      </c>
      <c r="AJ362" s="142">
        <v>3</v>
      </c>
      <c r="AK362" s="142">
        <v>2</v>
      </c>
      <c r="AL362" s="142">
        <v>0</v>
      </c>
      <c r="AM362" s="290">
        <v>-1E-4</v>
      </c>
      <c r="AN362" s="290">
        <v>-1E-4</v>
      </c>
      <c r="AO362" s="292">
        <v>-1E-4</v>
      </c>
      <c r="AP362" s="290">
        <v>-1E-4</v>
      </c>
      <c r="AQ362" s="292">
        <v>-1E-4</v>
      </c>
      <c r="AR362" s="290">
        <v>-1E-4</v>
      </c>
      <c r="AS362" s="292">
        <v>-1E-4</v>
      </c>
      <c r="AT362" s="290">
        <v>-1E-4</v>
      </c>
      <c r="AU362" s="292">
        <v>-1E-4</v>
      </c>
      <c r="AW362" s="293">
        <v>-1</v>
      </c>
      <c r="AX362" s="291">
        <v>-1</v>
      </c>
      <c r="BK362" s="290"/>
      <c r="BL362" s="290"/>
      <c r="BM362" s="292"/>
      <c r="BN362" s="290"/>
      <c r="BO362" s="292"/>
      <c r="BP362" s="290"/>
      <c r="BQ362" s="292"/>
      <c r="BR362" s="290"/>
      <c r="BS362" s="292"/>
      <c r="BU362" s="292">
        <v>-1</v>
      </c>
      <c r="BV362" s="291">
        <v>-1</v>
      </c>
      <c r="BX362" s="291">
        <v>-1</v>
      </c>
      <c r="CH362" s="291">
        <v>-1</v>
      </c>
      <c r="CI362" s="117">
        <v>0</v>
      </c>
      <c r="CJ362" s="81">
        <v>-1</v>
      </c>
      <c r="CK362" s="81">
        <v>0</v>
      </c>
      <c r="CL362" s="81">
        <v>-1</v>
      </c>
      <c r="CM362" s="81">
        <v>0</v>
      </c>
      <c r="CN362" s="117">
        <v>0</v>
      </c>
      <c r="CR362" s="291"/>
      <c r="DB362" s="291"/>
    </row>
    <row r="363" spans="1:121" x14ac:dyDescent="0.25">
      <c r="B363" s="291"/>
      <c r="Q363" s="290"/>
      <c r="R363" s="290"/>
      <c r="S363" s="292"/>
      <c r="T363" s="290"/>
      <c r="U363" s="292"/>
      <c r="V363" s="290"/>
      <c r="W363" s="292"/>
      <c r="X363" s="290"/>
      <c r="Y363" s="292"/>
      <c r="Z363" s="291"/>
      <c r="AM363" s="290"/>
      <c r="AN363" s="290"/>
      <c r="AO363" s="292"/>
      <c r="AP363" s="290"/>
      <c r="AQ363" s="292"/>
      <c r="AR363" s="290"/>
      <c r="AS363" s="292"/>
      <c r="AT363" s="290"/>
      <c r="AU363" s="292"/>
      <c r="AW363" s="293"/>
      <c r="AX363" s="291"/>
      <c r="BK363" s="290"/>
      <c r="BL363" s="290"/>
      <c r="BM363" s="292"/>
      <c r="BN363" s="290"/>
      <c r="BO363" s="292"/>
      <c r="BP363" s="290"/>
      <c r="BQ363" s="292"/>
      <c r="BR363" s="290"/>
      <c r="BS363" s="292"/>
      <c r="BU363" s="292"/>
      <c r="BV363" s="291"/>
      <c r="BX363" s="291"/>
      <c r="CH363" s="291"/>
      <c r="CR363" s="291"/>
      <c r="DB363" s="291"/>
    </row>
    <row r="364" spans="1:121" s="310" customFormat="1" x14ac:dyDescent="0.25">
      <c r="A364" s="297"/>
      <c r="B364" s="298">
        <v>0</v>
      </c>
      <c r="C364" s="299"/>
      <c r="D364" s="299"/>
      <c r="E364" s="300">
        <f t="shared" si="5"/>
        <v>0</v>
      </c>
      <c r="F364" s="301">
        <v>0</v>
      </c>
      <c r="G364" s="301">
        <v>0</v>
      </c>
      <c r="H364" s="301">
        <v>0</v>
      </c>
      <c r="I364" s="301">
        <v>0</v>
      </c>
      <c r="J364" s="301">
        <v>0</v>
      </c>
      <c r="K364" s="301">
        <v>0</v>
      </c>
      <c r="L364" s="301">
        <v>0</v>
      </c>
      <c r="M364" s="301">
        <v>0</v>
      </c>
      <c r="N364" s="301">
        <v>0</v>
      </c>
      <c r="O364" s="301">
        <v>0</v>
      </c>
      <c r="P364" s="301">
        <v>0</v>
      </c>
      <c r="Q364" s="302">
        <v>0</v>
      </c>
      <c r="R364" s="302">
        <v>0</v>
      </c>
      <c r="S364" s="303">
        <v>0</v>
      </c>
      <c r="T364" s="302">
        <v>0</v>
      </c>
      <c r="U364" s="303">
        <v>0</v>
      </c>
      <c r="V364" s="302">
        <v>0</v>
      </c>
      <c r="W364" s="303">
        <v>0</v>
      </c>
      <c r="X364" s="302">
        <v>0</v>
      </c>
      <c r="Y364" s="303">
        <v>0</v>
      </c>
      <c r="Z364" s="298">
        <v>0</v>
      </c>
      <c r="AA364" s="304"/>
      <c r="AB364" s="301">
        <v>0</v>
      </c>
      <c r="AC364" s="301">
        <v>0</v>
      </c>
      <c r="AD364" s="301">
        <v>0</v>
      </c>
      <c r="AE364" s="301">
        <v>0</v>
      </c>
      <c r="AF364" s="301">
        <v>0</v>
      </c>
      <c r="AG364" s="301">
        <v>0</v>
      </c>
      <c r="AH364" s="301">
        <v>0</v>
      </c>
      <c r="AI364" s="301">
        <v>0</v>
      </c>
      <c r="AJ364" s="301">
        <v>0</v>
      </c>
      <c r="AK364" s="301">
        <v>0</v>
      </c>
      <c r="AL364" s="301">
        <v>0</v>
      </c>
      <c r="AM364" s="302">
        <v>0</v>
      </c>
      <c r="AN364" s="302">
        <v>0</v>
      </c>
      <c r="AO364" s="303">
        <v>0</v>
      </c>
      <c r="AP364" s="302">
        <v>0</v>
      </c>
      <c r="AQ364" s="303">
        <v>0</v>
      </c>
      <c r="AR364" s="302">
        <v>0</v>
      </c>
      <c r="AS364" s="303">
        <v>0</v>
      </c>
      <c r="AT364" s="302">
        <v>0</v>
      </c>
      <c r="AU364" s="303">
        <v>0</v>
      </c>
      <c r="AV364" s="304"/>
      <c r="AW364" s="305">
        <v>0</v>
      </c>
      <c r="AX364" s="298">
        <v>0</v>
      </c>
      <c r="AY364" s="306"/>
      <c r="AZ364" s="301"/>
      <c r="BA364" s="301"/>
      <c r="BB364" s="301"/>
      <c r="BC364" s="301"/>
      <c r="BD364" s="301"/>
      <c r="BE364" s="301"/>
      <c r="BF364" s="301"/>
      <c r="BG364" s="301"/>
      <c r="BH364" s="301"/>
      <c r="BI364" s="301"/>
      <c r="BJ364" s="301"/>
      <c r="BK364" s="302"/>
      <c r="BL364" s="302"/>
      <c r="BM364" s="303"/>
      <c r="BN364" s="302"/>
      <c r="BO364" s="303"/>
      <c r="BP364" s="302"/>
      <c r="BQ364" s="303"/>
      <c r="BR364" s="302"/>
      <c r="BS364" s="303"/>
      <c r="BT364" s="306"/>
      <c r="BU364" s="303">
        <v>0</v>
      </c>
      <c r="BV364" s="298">
        <v>0</v>
      </c>
      <c r="BW364" s="306"/>
      <c r="BX364" s="298">
        <v>0</v>
      </c>
      <c r="BY364" s="307"/>
      <c r="BZ364" s="308"/>
      <c r="CA364" s="308"/>
      <c r="CB364" s="308"/>
      <c r="CC364" s="308"/>
      <c r="CD364" s="309"/>
      <c r="CG364" s="307"/>
      <c r="CH364" s="298">
        <v>0</v>
      </c>
      <c r="CI364" s="309">
        <v>0</v>
      </c>
      <c r="CJ364" s="308">
        <v>0</v>
      </c>
      <c r="CK364" s="308">
        <v>0</v>
      </c>
      <c r="CL364" s="308">
        <v>0</v>
      </c>
      <c r="CM364" s="308">
        <v>0</v>
      </c>
      <c r="CN364" s="309">
        <v>0</v>
      </c>
      <c r="CQ364" s="307"/>
      <c r="CR364" s="298"/>
      <c r="CS364" s="309"/>
      <c r="CT364" s="308"/>
      <c r="CU364" s="308"/>
      <c r="CV364" s="308"/>
      <c r="CW364" s="308"/>
      <c r="CX364" s="309"/>
      <c r="DA364" s="307"/>
      <c r="DB364" s="298"/>
      <c r="DC364" s="306"/>
      <c r="DI364" s="311"/>
      <c r="DL364" s="307"/>
      <c r="DM364" s="312"/>
      <c r="DN364" s="312"/>
      <c r="DO364" s="307"/>
      <c r="DP364" s="313"/>
      <c r="DQ364" s="311"/>
    </row>
    <row r="365" spans="1:121" x14ac:dyDescent="0.25">
      <c r="A365" s="113" t="s">
        <v>180</v>
      </c>
      <c r="B365" s="291">
        <v>1</v>
      </c>
      <c r="C365" s="114" t="s">
        <v>282</v>
      </c>
      <c r="D365" s="114" t="s">
        <v>210</v>
      </c>
      <c r="E365" s="185">
        <f t="shared" si="5"/>
        <v>8</v>
      </c>
      <c r="F365" s="142">
        <v>3</v>
      </c>
      <c r="G365" s="142">
        <v>3</v>
      </c>
      <c r="H365" s="142">
        <v>3</v>
      </c>
      <c r="I365" s="142">
        <v>4</v>
      </c>
      <c r="J365" s="142">
        <v>3</v>
      </c>
      <c r="K365" s="142">
        <v>4</v>
      </c>
      <c r="L365" s="142">
        <v>3</v>
      </c>
      <c r="M365" s="142">
        <v>3</v>
      </c>
      <c r="N365" s="142">
        <v>3</v>
      </c>
      <c r="O365" s="142">
        <v>3</v>
      </c>
      <c r="P365" s="142">
        <v>0</v>
      </c>
      <c r="Q365" s="290">
        <v>9.6</v>
      </c>
      <c r="R365" s="290">
        <v>9.6</v>
      </c>
      <c r="S365" s="292">
        <v>9.6</v>
      </c>
      <c r="T365" s="290">
        <v>-1E-4</v>
      </c>
      <c r="U365" s="292">
        <v>14.1</v>
      </c>
      <c r="V365" s="290">
        <v>-1E-4</v>
      </c>
      <c r="W365" s="292">
        <v>9.9499999999999993</v>
      </c>
      <c r="X365" s="290">
        <v>-1E-4</v>
      </c>
      <c r="Y365" s="292">
        <v>33.65</v>
      </c>
      <c r="Z365" s="291">
        <v>1</v>
      </c>
      <c r="AB365" s="142">
        <v>2</v>
      </c>
      <c r="AC365" s="142">
        <v>3</v>
      </c>
      <c r="AD365" s="142">
        <v>3</v>
      </c>
      <c r="AE365" s="142">
        <v>4</v>
      </c>
      <c r="AF365" s="142">
        <v>3</v>
      </c>
      <c r="AG365" s="142">
        <v>3</v>
      </c>
      <c r="AH365" s="142">
        <v>4</v>
      </c>
      <c r="AI365" s="142">
        <v>3</v>
      </c>
      <c r="AJ365" s="142">
        <v>3</v>
      </c>
      <c r="AK365" s="142">
        <v>3</v>
      </c>
      <c r="AL365" s="142">
        <v>0</v>
      </c>
      <c r="AM365" s="290">
        <v>9.9</v>
      </c>
      <c r="AN365" s="290">
        <v>9.9</v>
      </c>
      <c r="AO365" s="292">
        <v>9.9</v>
      </c>
      <c r="AP365" s="290">
        <v>4.3</v>
      </c>
      <c r="AQ365" s="292">
        <v>13.8</v>
      </c>
      <c r="AR365" s="290">
        <v>-1E-4</v>
      </c>
      <c r="AS365" s="292">
        <v>9.41</v>
      </c>
      <c r="AT365" s="290">
        <v>-1E-4</v>
      </c>
      <c r="AU365" s="292">
        <v>37.409999999999997</v>
      </c>
      <c r="AW365" s="293">
        <v>71.06</v>
      </c>
      <c r="AX365" s="291">
        <v>1</v>
      </c>
      <c r="BK365" s="290"/>
      <c r="BL365" s="290"/>
      <c r="BM365" s="292"/>
      <c r="BN365" s="290"/>
      <c r="BO365" s="292"/>
      <c r="BP365" s="290"/>
      <c r="BQ365" s="292"/>
      <c r="BR365" s="290"/>
      <c r="BS365" s="292"/>
      <c r="BU365" s="292">
        <v>71.06</v>
      </c>
      <c r="BV365" s="291">
        <v>1</v>
      </c>
      <c r="BX365" s="291">
        <v>-1</v>
      </c>
      <c r="CH365" s="291">
        <v>-1</v>
      </c>
      <c r="CI365" s="117">
        <v>0</v>
      </c>
      <c r="CJ365" s="81">
        <v>-1</v>
      </c>
      <c r="CK365" s="81">
        <v>0</v>
      </c>
      <c r="CL365" s="81">
        <v>-1</v>
      </c>
      <c r="CM365" s="81">
        <v>0</v>
      </c>
      <c r="CN365" s="117">
        <v>0</v>
      </c>
      <c r="CR365" s="291"/>
      <c r="DB365" s="291"/>
      <c r="DH365" s="79" t="s">
        <v>210</v>
      </c>
      <c r="DJ365" s="79" t="s">
        <v>407</v>
      </c>
      <c r="DK365" s="79" t="s">
        <v>454</v>
      </c>
      <c r="DL365" s="83" t="s">
        <v>503</v>
      </c>
      <c r="DM365" s="84" t="s">
        <v>513</v>
      </c>
      <c r="DN365" s="84" t="s">
        <v>503</v>
      </c>
      <c r="DO365" s="83" t="s">
        <v>503</v>
      </c>
    </row>
    <row r="366" spans="1:121" x14ac:dyDescent="0.25">
      <c r="B366" s="291">
        <v>-1</v>
      </c>
      <c r="E366" s="185">
        <f t="shared" si="5"/>
        <v>0</v>
      </c>
      <c r="F366" s="142">
        <v>2</v>
      </c>
      <c r="G366" s="142">
        <v>3</v>
      </c>
      <c r="H366" s="142">
        <v>3</v>
      </c>
      <c r="I366" s="142">
        <v>3</v>
      </c>
      <c r="J366" s="142">
        <v>2</v>
      </c>
      <c r="K366" s="142">
        <v>3</v>
      </c>
      <c r="L366" s="142">
        <v>4</v>
      </c>
      <c r="M366" s="142">
        <v>2</v>
      </c>
      <c r="N366" s="142">
        <v>2</v>
      </c>
      <c r="O366" s="142">
        <v>3</v>
      </c>
      <c r="P366" s="142">
        <v>0</v>
      </c>
      <c r="Q366" s="290">
        <v>-1E-4</v>
      </c>
      <c r="R366" s="290">
        <v>-1E-4</v>
      </c>
      <c r="S366" s="292">
        <v>-1E-4</v>
      </c>
      <c r="T366" s="290">
        <v>-1E-4</v>
      </c>
      <c r="U366" s="292">
        <v>-1E-4</v>
      </c>
      <c r="V366" s="290">
        <v>-1E-4</v>
      </c>
      <c r="W366" s="292">
        <v>-1E-4</v>
      </c>
      <c r="X366" s="290">
        <v>-1E-4</v>
      </c>
      <c r="Y366" s="292">
        <v>-1E-4</v>
      </c>
      <c r="Z366" s="291">
        <v>-1E-4</v>
      </c>
      <c r="AB366" s="142">
        <v>2</v>
      </c>
      <c r="AC366" s="142">
        <v>3</v>
      </c>
      <c r="AD366" s="142">
        <v>3</v>
      </c>
      <c r="AE366" s="142">
        <v>4</v>
      </c>
      <c r="AF366" s="142">
        <v>2</v>
      </c>
      <c r="AG366" s="142">
        <v>2</v>
      </c>
      <c r="AH366" s="142">
        <v>3</v>
      </c>
      <c r="AI366" s="142">
        <v>2</v>
      </c>
      <c r="AJ366" s="142">
        <v>3</v>
      </c>
      <c r="AK366" s="142">
        <v>3</v>
      </c>
      <c r="AL366" s="142">
        <v>0</v>
      </c>
      <c r="AM366" s="290">
        <v>-1E-4</v>
      </c>
      <c r="AN366" s="290">
        <v>-1E-4</v>
      </c>
      <c r="AO366" s="292">
        <v>-1E-4</v>
      </c>
      <c r="AP366" s="290">
        <v>-1E-4</v>
      </c>
      <c r="AQ366" s="292">
        <v>-1E-4</v>
      </c>
      <c r="AR366" s="290">
        <v>-1E-4</v>
      </c>
      <c r="AS366" s="292">
        <v>-1E-4</v>
      </c>
      <c r="AT366" s="290">
        <v>-1E-4</v>
      </c>
      <c r="AU366" s="292">
        <v>-1E-4</v>
      </c>
      <c r="AW366" s="293">
        <v>-1</v>
      </c>
      <c r="AX366" s="291">
        <v>-1</v>
      </c>
      <c r="BK366" s="290"/>
      <c r="BL366" s="290"/>
      <c r="BM366" s="292"/>
      <c r="BN366" s="290"/>
      <c r="BO366" s="292"/>
      <c r="BP366" s="290"/>
      <c r="BQ366" s="292"/>
      <c r="BR366" s="290"/>
      <c r="BS366" s="292"/>
      <c r="BU366" s="292">
        <v>-1</v>
      </c>
      <c r="BV366" s="291">
        <v>-1</v>
      </c>
      <c r="BX366" s="291">
        <v>-1</v>
      </c>
      <c r="CH366" s="291">
        <v>-1</v>
      </c>
      <c r="CI366" s="117">
        <v>0</v>
      </c>
      <c r="CJ366" s="81">
        <v>-1</v>
      </c>
      <c r="CK366" s="81">
        <v>0</v>
      </c>
      <c r="CL366" s="81">
        <v>-1</v>
      </c>
      <c r="CM366" s="81">
        <v>0</v>
      </c>
      <c r="CN366" s="117">
        <v>0</v>
      </c>
      <c r="CR366" s="291"/>
      <c r="DB366" s="291"/>
    </row>
    <row r="367" spans="1:121" x14ac:dyDescent="0.25">
      <c r="B367" s="291">
        <v>-1</v>
      </c>
      <c r="E367" s="185">
        <f t="shared" si="5"/>
        <v>0</v>
      </c>
      <c r="F367" s="142">
        <v>2</v>
      </c>
      <c r="G367" s="142">
        <v>4</v>
      </c>
      <c r="H367" s="142">
        <v>2</v>
      </c>
      <c r="I367" s="142">
        <v>3</v>
      </c>
      <c r="J367" s="142">
        <v>3</v>
      </c>
      <c r="K367" s="142">
        <v>3</v>
      </c>
      <c r="L367" s="142">
        <v>4</v>
      </c>
      <c r="M367" s="142">
        <v>3</v>
      </c>
      <c r="N367" s="142">
        <v>3</v>
      </c>
      <c r="O367" s="142">
        <v>3</v>
      </c>
      <c r="P367" s="142">
        <v>0</v>
      </c>
      <c r="Q367" s="290">
        <v>-1E-4</v>
      </c>
      <c r="R367" s="290">
        <v>-1E-4</v>
      </c>
      <c r="S367" s="292">
        <v>-1E-4</v>
      </c>
      <c r="T367" s="290">
        <v>-1E-4</v>
      </c>
      <c r="U367" s="292">
        <v>-1E-4</v>
      </c>
      <c r="V367" s="290">
        <v>-1E-4</v>
      </c>
      <c r="W367" s="292">
        <v>-1E-4</v>
      </c>
      <c r="X367" s="290">
        <v>-1E-4</v>
      </c>
      <c r="Y367" s="292">
        <v>-1E-4</v>
      </c>
      <c r="Z367" s="291">
        <v>-1E-4</v>
      </c>
      <c r="AB367" s="142">
        <v>3</v>
      </c>
      <c r="AC367" s="142">
        <v>4</v>
      </c>
      <c r="AD367" s="142">
        <v>3</v>
      </c>
      <c r="AE367" s="142">
        <v>3</v>
      </c>
      <c r="AF367" s="142">
        <v>3</v>
      </c>
      <c r="AG367" s="142">
        <v>3</v>
      </c>
      <c r="AH367" s="142">
        <v>4</v>
      </c>
      <c r="AI367" s="142">
        <v>3</v>
      </c>
      <c r="AJ367" s="142">
        <v>3</v>
      </c>
      <c r="AK367" s="142">
        <v>3</v>
      </c>
      <c r="AL367" s="142">
        <v>0</v>
      </c>
      <c r="AM367" s="290">
        <v>-1E-4</v>
      </c>
      <c r="AN367" s="290">
        <v>-1E-4</v>
      </c>
      <c r="AO367" s="292">
        <v>-1E-4</v>
      </c>
      <c r="AP367" s="290">
        <v>-1E-4</v>
      </c>
      <c r="AQ367" s="292">
        <v>-1E-4</v>
      </c>
      <c r="AR367" s="290">
        <v>-1E-4</v>
      </c>
      <c r="AS367" s="292">
        <v>-1E-4</v>
      </c>
      <c r="AT367" s="290">
        <v>-1E-4</v>
      </c>
      <c r="AU367" s="292">
        <v>-1E-4</v>
      </c>
      <c r="AW367" s="293">
        <v>-1</v>
      </c>
      <c r="AX367" s="291">
        <v>-1</v>
      </c>
      <c r="BK367" s="290"/>
      <c r="BL367" s="290"/>
      <c r="BM367" s="292"/>
      <c r="BN367" s="290"/>
      <c r="BO367" s="292"/>
      <c r="BP367" s="290"/>
      <c r="BQ367" s="292"/>
      <c r="BR367" s="290"/>
      <c r="BS367" s="292"/>
      <c r="BU367" s="292">
        <v>-1</v>
      </c>
      <c r="BV367" s="291">
        <v>-1</v>
      </c>
      <c r="BX367" s="291">
        <v>-1</v>
      </c>
      <c r="CH367" s="291">
        <v>-1</v>
      </c>
      <c r="CI367" s="117">
        <v>0</v>
      </c>
      <c r="CJ367" s="81">
        <v>-1</v>
      </c>
      <c r="CK367" s="81">
        <v>0</v>
      </c>
      <c r="CL367" s="81">
        <v>-1</v>
      </c>
      <c r="CM367" s="81">
        <v>0</v>
      </c>
      <c r="CN367" s="117">
        <v>0</v>
      </c>
      <c r="CR367" s="291"/>
      <c r="DB367" s="291"/>
    </row>
    <row r="368" spans="1:121" x14ac:dyDescent="0.25">
      <c r="B368" s="291">
        <v>-1</v>
      </c>
      <c r="E368" s="185">
        <f t="shared" si="5"/>
        <v>0</v>
      </c>
      <c r="F368" s="142">
        <v>2</v>
      </c>
      <c r="G368" s="142">
        <v>3</v>
      </c>
      <c r="H368" s="142">
        <v>2</v>
      </c>
      <c r="I368" s="142">
        <v>4</v>
      </c>
      <c r="J368" s="142">
        <v>3</v>
      </c>
      <c r="K368" s="142">
        <v>4</v>
      </c>
      <c r="L368" s="142">
        <v>3</v>
      </c>
      <c r="M368" s="142">
        <v>3</v>
      </c>
      <c r="N368" s="142">
        <v>3</v>
      </c>
      <c r="O368" s="142">
        <v>2</v>
      </c>
      <c r="P368" s="142">
        <v>0</v>
      </c>
      <c r="Q368" s="290">
        <v>-1E-4</v>
      </c>
      <c r="R368" s="290">
        <v>-1E-4</v>
      </c>
      <c r="S368" s="292">
        <v>-1E-4</v>
      </c>
      <c r="T368" s="290">
        <v>-1E-4</v>
      </c>
      <c r="U368" s="292">
        <v>-1E-4</v>
      </c>
      <c r="V368" s="290">
        <v>-1E-4</v>
      </c>
      <c r="W368" s="292">
        <v>-1E-4</v>
      </c>
      <c r="X368" s="290">
        <v>-1E-4</v>
      </c>
      <c r="Y368" s="292">
        <v>-1E-4</v>
      </c>
      <c r="Z368" s="291">
        <v>-1E-4</v>
      </c>
      <c r="AB368" s="142">
        <v>2</v>
      </c>
      <c r="AC368" s="142">
        <v>3</v>
      </c>
      <c r="AD368" s="142">
        <v>4</v>
      </c>
      <c r="AE368" s="142">
        <v>3</v>
      </c>
      <c r="AF368" s="142">
        <v>3</v>
      </c>
      <c r="AG368" s="142">
        <v>3</v>
      </c>
      <c r="AH368" s="142">
        <v>4</v>
      </c>
      <c r="AI368" s="142">
        <v>3</v>
      </c>
      <c r="AJ368" s="142">
        <v>3</v>
      </c>
      <c r="AK368" s="142">
        <v>3</v>
      </c>
      <c r="AL368" s="142">
        <v>0</v>
      </c>
      <c r="AM368" s="290">
        <v>-1E-4</v>
      </c>
      <c r="AN368" s="290">
        <v>-1E-4</v>
      </c>
      <c r="AO368" s="292">
        <v>-1E-4</v>
      </c>
      <c r="AP368" s="290">
        <v>-1E-4</v>
      </c>
      <c r="AQ368" s="292">
        <v>-1E-4</v>
      </c>
      <c r="AR368" s="290">
        <v>-1E-4</v>
      </c>
      <c r="AS368" s="292">
        <v>-1E-4</v>
      </c>
      <c r="AT368" s="290">
        <v>-1E-4</v>
      </c>
      <c r="AU368" s="292">
        <v>-1E-4</v>
      </c>
      <c r="AW368" s="293">
        <v>-1</v>
      </c>
      <c r="AX368" s="291">
        <v>-1</v>
      </c>
      <c r="BK368" s="290"/>
      <c r="BL368" s="290"/>
      <c r="BM368" s="292"/>
      <c r="BN368" s="290"/>
      <c r="BO368" s="292"/>
      <c r="BP368" s="290"/>
      <c r="BQ368" s="292"/>
      <c r="BR368" s="290"/>
      <c r="BS368" s="292"/>
      <c r="BU368" s="292">
        <v>-1</v>
      </c>
      <c r="BV368" s="291">
        <v>-1</v>
      </c>
      <c r="BX368" s="291">
        <v>-1</v>
      </c>
      <c r="CH368" s="291">
        <v>-1</v>
      </c>
      <c r="CI368" s="117">
        <v>0</v>
      </c>
      <c r="CJ368" s="81">
        <v>-1</v>
      </c>
      <c r="CK368" s="81">
        <v>0</v>
      </c>
      <c r="CL368" s="81">
        <v>-1</v>
      </c>
      <c r="CM368" s="81">
        <v>0</v>
      </c>
      <c r="CN368" s="117">
        <v>0</v>
      </c>
      <c r="CR368" s="291"/>
      <c r="DB368" s="291"/>
    </row>
    <row r="369" spans="1:121" x14ac:dyDescent="0.25">
      <c r="B369" s="291"/>
      <c r="Q369" s="290"/>
      <c r="R369" s="290"/>
      <c r="S369" s="292"/>
      <c r="T369" s="290"/>
      <c r="U369" s="292"/>
      <c r="V369" s="290"/>
      <c r="W369" s="292"/>
      <c r="X369" s="290"/>
      <c r="Y369" s="292"/>
      <c r="Z369" s="291"/>
      <c r="AM369" s="290"/>
      <c r="AN369" s="290"/>
      <c r="AO369" s="292"/>
      <c r="AP369" s="290"/>
      <c r="AQ369" s="292"/>
      <c r="AR369" s="290"/>
      <c r="AS369" s="292"/>
      <c r="AT369" s="290"/>
      <c r="AU369" s="292"/>
      <c r="AW369" s="293"/>
      <c r="AX369" s="291"/>
      <c r="BK369" s="290"/>
      <c r="BL369" s="290"/>
      <c r="BM369" s="292"/>
      <c r="BN369" s="290"/>
      <c r="BO369" s="292"/>
      <c r="BP369" s="290"/>
      <c r="BQ369" s="292"/>
      <c r="BR369" s="290"/>
      <c r="BS369" s="292"/>
      <c r="BU369" s="292"/>
      <c r="BV369" s="291"/>
      <c r="BX369" s="291"/>
      <c r="CH369" s="291"/>
      <c r="CR369" s="291"/>
      <c r="DB369" s="291"/>
    </row>
    <row r="370" spans="1:121" s="310" customFormat="1" x14ac:dyDescent="0.25">
      <c r="A370" s="297"/>
      <c r="B370" s="298">
        <v>0</v>
      </c>
      <c r="C370" s="299"/>
      <c r="D370" s="299"/>
      <c r="E370" s="300">
        <f t="shared" si="5"/>
        <v>0</v>
      </c>
      <c r="F370" s="301">
        <v>0</v>
      </c>
      <c r="G370" s="301">
        <v>0</v>
      </c>
      <c r="H370" s="301">
        <v>0</v>
      </c>
      <c r="I370" s="301">
        <v>0</v>
      </c>
      <c r="J370" s="301">
        <v>0</v>
      </c>
      <c r="K370" s="301">
        <v>0</v>
      </c>
      <c r="L370" s="301">
        <v>0</v>
      </c>
      <c r="M370" s="301">
        <v>0</v>
      </c>
      <c r="N370" s="301">
        <v>0</v>
      </c>
      <c r="O370" s="301">
        <v>0</v>
      </c>
      <c r="P370" s="301">
        <v>0</v>
      </c>
      <c r="Q370" s="302">
        <v>0</v>
      </c>
      <c r="R370" s="302">
        <v>0</v>
      </c>
      <c r="S370" s="303">
        <v>0</v>
      </c>
      <c r="T370" s="302">
        <v>0</v>
      </c>
      <c r="U370" s="303">
        <v>0</v>
      </c>
      <c r="V370" s="302">
        <v>0</v>
      </c>
      <c r="W370" s="303">
        <v>0</v>
      </c>
      <c r="X370" s="302">
        <v>0</v>
      </c>
      <c r="Y370" s="303">
        <v>0</v>
      </c>
      <c r="Z370" s="298">
        <v>0</v>
      </c>
      <c r="AA370" s="304"/>
      <c r="AB370" s="301">
        <v>0</v>
      </c>
      <c r="AC370" s="301">
        <v>0</v>
      </c>
      <c r="AD370" s="301">
        <v>0</v>
      </c>
      <c r="AE370" s="301">
        <v>0</v>
      </c>
      <c r="AF370" s="301">
        <v>0</v>
      </c>
      <c r="AG370" s="301">
        <v>0</v>
      </c>
      <c r="AH370" s="301">
        <v>0</v>
      </c>
      <c r="AI370" s="301">
        <v>0</v>
      </c>
      <c r="AJ370" s="301">
        <v>0</v>
      </c>
      <c r="AK370" s="301">
        <v>0</v>
      </c>
      <c r="AL370" s="301">
        <v>0</v>
      </c>
      <c r="AM370" s="302">
        <v>0</v>
      </c>
      <c r="AN370" s="302">
        <v>0</v>
      </c>
      <c r="AO370" s="303">
        <v>0</v>
      </c>
      <c r="AP370" s="302">
        <v>0</v>
      </c>
      <c r="AQ370" s="303">
        <v>0</v>
      </c>
      <c r="AR370" s="302">
        <v>0</v>
      </c>
      <c r="AS370" s="303">
        <v>0</v>
      </c>
      <c r="AT370" s="302">
        <v>0</v>
      </c>
      <c r="AU370" s="303">
        <v>0</v>
      </c>
      <c r="AV370" s="304"/>
      <c r="AW370" s="305">
        <v>0</v>
      </c>
      <c r="AX370" s="298">
        <v>0</v>
      </c>
      <c r="AY370" s="306"/>
      <c r="AZ370" s="301"/>
      <c r="BA370" s="301"/>
      <c r="BB370" s="301"/>
      <c r="BC370" s="301"/>
      <c r="BD370" s="301"/>
      <c r="BE370" s="301"/>
      <c r="BF370" s="301"/>
      <c r="BG370" s="301"/>
      <c r="BH370" s="301"/>
      <c r="BI370" s="301"/>
      <c r="BJ370" s="301"/>
      <c r="BK370" s="302"/>
      <c r="BL370" s="302"/>
      <c r="BM370" s="303"/>
      <c r="BN370" s="302"/>
      <c r="BO370" s="303"/>
      <c r="BP370" s="302"/>
      <c r="BQ370" s="303"/>
      <c r="BR370" s="302"/>
      <c r="BS370" s="303"/>
      <c r="BT370" s="306"/>
      <c r="BU370" s="303">
        <v>0</v>
      </c>
      <c r="BV370" s="298">
        <v>0</v>
      </c>
      <c r="BW370" s="306"/>
      <c r="BX370" s="298">
        <v>0</v>
      </c>
      <c r="BY370" s="307"/>
      <c r="BZ370" s="308"/>
      <c r="CA370" s="308"/>
      <c r="CB370" s="308"/>
      <c r="CC370" s="308"/>
      <c r="CD370" s="309"/>
      <c r="CG370" s="307"/>
      <c r="CH370" s="298">
        <v>0</v>
      </c>
      <c r="CI370" s="309">
        <v>0</v>
      </c>
      <c r="CJ370" s="308">
        <v>0</v>
      </c>
      <c r="CK370" s="308">
        <v>0</v>
      </c>
      <c r="CL370" s="308">
        <v>0</v>
      </c>
      <c r="CM370" s="308">
        <v>0</v>
      </c>
      <c r="CN370" s="309">
        <v>0</v>
      </c>
      <c r="CQ370" s="307"/>
      <c r="CR370" s="298"/>
      <c r="CS370" s="309"/>
      <c r="CT370" s="308"/>
      <c r="CU370" s="308"/>
      <c r="CV370" s="308"/>
      <c r="CW370" s="308"/>
      <c r="CX370" s="309"/>
      <c r="DA370" s="307"/>
      <c r="DB370" s="298"/>
      <c r="DC370" s="306"/>
      <c r="DI370" s="311"/>
      <c r="DL370" s="307"/>
      <c r="DM370" s="312"/>
      <c r="DN370" s="312"/>
      <c r="DO370" s="307"/>
      <c r="DP370" s="313"/>
      <c r="DQ370" s="311"/>
    </row>
    <row r="371" spans="1:121" x14ac:dyDescent="0.25">
      <c r="A371" s="113" t="s">
        <v>181</v>
      </c>
      <c r="B371" s="291">
        <v>1</v>
      </c>
      <c r="C371" s="114" t="s">
        <v>283</v>
      </c>
      <c r="D371" s="114" t="s">
        <v>210</v>
      </c>
      <c r="E371" s="185">
        <f t="shared" si="5"/>
        <v>8</v>
      </c>
      <c r="F371" s="142">
        <v>3</v>
      </c>
      <c r="G371" s="142">
        <v>3</v>
      </c>
      <c r="H371" s="142">
        <v>4</v>
      </c>
      <c r="I371" s="142">
        <v>4</v>
      </c>
      <c r="J371" s="142">
        <v>3</v>
      </c>
      <c r="K371" s="142">
        <v>3</v>
      </c>
      <c r="L371" s="142">
        <v>4</v>
      </c>
      <c r="M371" s="142">
        <v>4</v>
      </c>
      <c r="N371" s="142">
        <v>3</v>
      </c>
      <c r="O371" s="142">
        <v>3</v>
      </c>
      <c r="P371" s="142">
        <v>0</v>
      </c>
      <c r="Q371" s="290">
        <v>9.4</v>
      </c>
      <c r="R371" s="290">
        <v>9.4</v>
      </c>
      <c r="S371" s="292">
        <v>9.4</v>
      </c>
      <c r="T371" s="290">
        <v>-1E-4</v>
      </c>
      <c r="U371" s="292">
        <v>13.6</v>
      </c>
      <c r="V371" s="290">
        <v>-1E-4</v>
      </c>
      <c r="W371" s="292">
        <v>12.16</v>
      </c>
      <c r="X371" s="290">
        <v>-1E-4</v>
      </c>
      <c r="Y371" s="292">
        <v>35.159999999999997</v>
      </c>
      <c r="Z371" s="291">
        <v>2</v>
      </c>
      <c r="AB371" s="142">
        <v>3</v>
      </c>
      <c r="AC371" s="142">
        <v>4</v>
      </c>
      <c r="AD371" s="142">
        <v>3</v>
      </c>
      <c r="AE371" s="142">
        <v>3</v>
      </c>
      <c r="AF371" s="142">
        <v>3</v>
      </c>
      <c r="AG371" s="142">
        <v>3</v>
      </c>
      <c r="AH371" s="142">
        <v>3</v>
      </c>
      <c r="AI371" s="142">
        <v>3</v>
      </c>
      <c r="AJ371" s="142">
        <v>4</v>
      </c>
      <c r="AK371" s="142">
        <v>3</v>
      </c>
      <c r="AL371" s="142">
        <v>0</v>
      </c>
      <c r="AM371" s="290">
        <v>9.5</v>
      </c>
      <c r="AN371" s="290">
        <v>9.5</v>
      </c>
      <c r="AO371" s="292">
        <v>9.5</v>
      </c>
      <c r="AP371" s="290">
        <v>4.2</v>
      </c>
      <c r="AQ371" s="292">
        <v>13.4</v>
      </c>
      <c r="AR371" s="290">
        <v>-1E-4</v>
      </c>
      <c r="AS371" s="292">
        <v>12.18</v>
      </c>
      <c r="AT371" s="290">
        <v>-1E-4</v>
      </c>
      <c r="AU371" s="292">
        <v>39.28</v>
      </c>
      <c r="AW371" s="293">
        <v>74.44</v>
      </c>
      <c r="AX371" s="291">
        <v>1</v>
      </c>
      <c r="BK371" s="290"/>
      <c r="BL371" s="290"/>
      <c r="BM371" s="292"/>
      <c r="BN371" s="290"/>
      <c r="BO371" s="292"/>
      <c r="BP371" s="290"/>
      <c r="BQ371" s="292"/>
      <c r="BR371" s="290"/>
      <c r="BS371" s="292"/>
      <c r="BU371" s="292">
        <v>74.44</v>
      </c>
      <c r="BV371" s="291">
        <v>1</v>
      </c>
      <c r="BX371" s="291">
        <v>-1</v>
      </c>
      <c r="CH371" s="291">
        <v>-1</v>
      </c>
      <c r="CI371" s="117">
        <v>0</v>
      </c>
      <c r="CJ371" s="81">
        <v>-1</v>
      </c>
      <c r="CK371" s="81">
        <v>0</v>
      </c>
      <c r="CL371" s="81">
        <v>-1</v>
      </c>
      <c r="CM371" s="81">
        <v>0</v>
      </c>
      <c r="CN371" s="117">
        <v>0</v>
      </c>
      <c r="CR371" s="291"/>
      <c r="DB371" s="291"/>
      <c r="DH371" s="79" t="s">
        <v>210</v>
      </c>
      <c r="DJ371" s="79" t="s">
        <v>408</v>
      </c>
      <c r="DK371" s="79" t="s">
        <v>455</v>
      </c>
      <c r="DL371" s="83" t="s">
        <v>503</v>
      </c>
      <c r="DM371" s="84" t="s">
        <v>521</v>
      </c>
      <c r="DN371" s="84" t="s">
        <v>503</v>
      </c>
      <c r="DO371" s="83" t="s">
        <v>503</v>
      </c>
    </row>
    <row r="372" spans="1:121" x14ac:dyDescent="0.25">
      <c r="B372" s="291">
        <v>-1</v>
      </c>
      <c r="E372" s="185">
        <f t="shared" si="5"/>
        <v>0</v>
      </c>
      <c r="F372" s="142">
        <v>2</v>
      </c>
      <c r="G372" s="142">
        <v>4</v>
      </c>
      <c r="H372" s="142">
        <v>3</v>
      </c>
      <c r="I372" s="142">
        <v>3</v>
      </c>
      <c r="J372" s="142">
        <v>2</v>
      </c>
      <c r="K372" s="142">
        <v>3</v>
      </c>
      <c r="L372" s="142">
        <v>3</v>
      </c>
      <c r="M372" s="142">
        <v>3</v>
      </c>
      <c r="N372" s="142">
        <v>3</v>
      </c>
      <c r="O372" s="142">
        <v>3</v>
      </c>
      <c r="P372" s="142">
        <v>3</v>
      </c>
      <c r="Q372" s="290">
        <v>-1E-4</v>
      </c>
      <c r="R372" s="290">
        <v>-1E-4</v>
      </c>
      <c r="S372" s="292">
        <v>-1E-4</v>
      </c>
      <c r="T372" s="290">
        <v>-1E-4</v>
      </c>
      <c r="U372" s="292">
        <v>-1E-4</v>
      </c>
      <c r="V372" s="290">
        <v>-1E-4</v>
      </c>
      <c r="W372" s="292">
        <v>-1E-4</v>
      </c>
      <c r="X372" s="290">
        <v>-1E-4</v>
      </c>
      <c r="Y372" s="292">
        <v>-1E-4</v>
      </c>
      <c r="Z372" s="291">
        <v>-1E-4</v>
      </c>
      <c r="AB372" s="142">
        <v>2</v>
      </c>
      <c r="AC372" s="142">
        <v>4</v>
      </c>
      <c r="AD372" s="142">
        <v>4</v>
      </c>
      <c r="AE372" s="142">
        <v>4</v>
      </c>
      <c r="AF372" s="142">
        <v>4</v>
      </c>
      <c r="AG372" s="142">
        <v>3</v>
      </c>
      <c r="AH372" s="142">
        <v>3</v>
      </c>
      <c r="AI372" s="142">
        <v>3</v>
      </c>
      <c r="AJ372" s="142">
        <v>4</v>
      </c>
      <c r="AK372" s="142">
        <v>4</v>
      </c>
      <c r="AL372" s="142">
        <v>0</v>
      </c>
      <c r="AM372" s="290">
        <v>-1E-4</v>
      </c>
      <c r="AN372" s="290">
        <v>-1E-4</v>
      </c>
      <c r="AO372" s="292">
        <v>-1E-4</v>
      </c>
      <c r="AP372" s="290">
        <v>-1E-4</v>
      </c>
      <c r="AQ372" s="292">
        <v>-1E-4</v>
      </c>
      <c r="AR372" s="290">
        <v>-1E-4</v>
      </c>
      <c r="AS372" s="292">
        <v>-1E-4</v>
      </c>
      <c r="AT372" s="290">
        <v>-1E-4</v>
      </c>
      <c r="AU372" s="292">
        <v>-1E-4</v>
      </c>
      <c r="AW372" s="293">
        <v>-1</v>
      </c>
      <c r="AX372" s="291">
        <v>-1</v>
      </c>
      <c r="BK372" s="290"/>
      <c r="BL372" s="290"/>
      <c r="BM372" s="292"/>
      <c r="BN372" s="290"/>
      <c r="BO372" s="292"/>
      <c r="BP372" s="290"/>
      <c r="BQ372" s="292"/>
      <c r="BR372" s="290"/>
      <c r="BS372" s="292"/>
      <c r="BU372" s="292">
        <v>-1</v>
      </c>
      <c r="BV372" s="291">
        <v>-1</v>
      </c>
      <c r="BX372" s="291">
        <v>-1</v>
      </c>
      <c r="CH372" s="291">
        <v>-1</v>
      </c>
      <c r="CI372" s="117">
        <v>0</v>
      </c>
      <c r="CJ372" s="81">
        <v>-1</v>
      </c>
      <c r="CK372" s="81">
        <v>0</v>
      </c>
      <c r="CL372" s="81">
        <v>-1</v>
      </c>
      <c r="CM372" s="81">
        <v>0</v>
      </c>
      <c r="CN372" s="117">
        <v>0</v>
      </c>
      <c r="CR372" s="291"/>
      <c r="DB372" s="291"/>
    </row>
    <row r="373" spans="1:121" x14ac:dyDescent="0.25">
      <c r="B373" s="291">
        <v>-1</v>
      </c>
      <c r="E373" s="185">
        <f t="shared" si="5"/>
        <v>0</v>
      </c>
      <c r="F373" s="142">
        <v>2</v>
      </c>
      <c r="G373" s="142">
        <v>4</v>
      </c>
      <c r="H373" s="142">
        <v>3</v>
      </c>
      <c r="I373" s="142">
        <v>3</v>
      </c>
      <c r="J373" s="142">
        <v>3</v>
      </c>
      <c r="K373" s="142">
        <v>3</v>
      </c>
      <c r="L373" s="142">
        <v>3</v>
      </c>
      <c r="M373" s="142">
        <v>4</v>
      </c>
      <c r="N373" s="142">
        <v>3</v>
      </c>
      <c r="O373" s="142">
        <v>3</v>
      </c>
      <c r="P373" s="142">
        <v>0</v>
      </c>
      <c r="Q373" s="290">
        <v>-1E-4</v>
      </c>
      <c r="R373" s="290">
        <v>-1E-4</v>
      </c>
      <c r="S373" s="292">
        <v>-1E-4</v>
      </c>
      <c r="T373" s="290">
        <v>-1E-4</v>
      </c>
      <c r="U373" s="292">
        <v>-1E-4</v>
      </c>
      <c r="V373" s="290">
        <v>-1E-4</v>
      </c>
      <c r="W373" s="292">
        <v>-1E-4</v>
      </c>
      <c r="X373" s="290">
        <v>-1E-4</v>
      </c>
      <c r="Y373" s="292">
        <v>-1E-4</v>
      </c>
      <c r="Z373" s="291">
        <v>-1E-4</v>
      </c>
      <c r="AB373" s="142">
        <v>2</v>
      </c>
      <c r="AC373" s="142">
        <v>3</v>
      </c>
      <c r="AD373" s="142">
        <v>3</v>
      </c>
      <c r="AE373" s="142">
        <v>3</v>
      </c>
      <c r="AF373" s="142">
        <v>4</v>
      </c>
      <c r="AG373" s="142">
        <v>4</v>
      </c>
      <c r="AH373" s="142">
        <v>3</v>
      </c>
      <c r="AI373" s="142">
        <v>2</v>
      </c>
      <c r="AJ373" s="142">
        <v>3</v>
      </c>
      <c r="AK373" s="142">
        <v>2</v>
      </c>
      <c r="AL373" s="142">
        <v>0</v>
      </c>
      <c r="AM373" s="290">
        <v>-1E-4</v>
      </c>
      <c r="AN373" s="290">
        <v>-1E-4</v>
      </c>
      <c r="AO373" s="292">
        <v>-1E-4</v>
      </c>
      <c r="AP373" s="290">
        <v>-1E-4</v>
      </c>
      <c r="AQ373" s="292">
        <v>-1E-4</v>
      </c>
      <c r="AR373" s="290">
        <v>-1E-4</v>
      </c>
      <c r="AS373" s="292">
        <v>-1E-4</v>
      </c>
      <c r="AT373" s="290">
        <v>-1E-4</v>
      </c>
      <c r="AU373" s="292">
        <v>-1E-4</v>
      </c>
      <c r="AW373" s="293">
        <v>-1</v>
      </c>
      <c r="AX373" s="291">
        <v>-1</v>
      </c>
      <c r="BK373" s="290"/>
      <c r="BL373" s="290"/>
      <c r="BM373" s="292"/>
      <c r="BN373" s="290"/>
      <c r="BO373" s="292"/>
      <c r="BP373" s="290"/>
      <c r="BQ373" s="292"/>
      <c r="BR373" s="290"/>
      <c r="BS373" s="292"/>
      <c r="BU373" s="292">
        <v>-1</v>
      </c>
      <c r="BV373" s="291">
        <v>-1</v>
      </c>
      <c r="BX373" s="291">
        <v>-1</v>
      </c>
      <c r="CH373" s="291">
        <v>-1</v>
      </c>
      <c r="CI373" s="117">
        <v>0</v>
      </c>
      <c r="CJ373" s="81">
        <v>-1</v>
      </c>
      <c r="CK373" s="81">
        <v>0</v>
      </c>
      <c r="CL373" s="81">
        <v>-1</v>
      </c>
      <c r="CM373" s="81">
        <v>0</v>
      </c>
      <c r="CN373" s="117">
        <v>0</v>
      </c>
      <c r="CR373" s="291"/>
      <c r="DB373" s="291"/>
    </row>
    <row r="374" spans="1:121" x14ac:dyDescent="0.25">
      <c r="B374" s="291">
        <v>-1</v>
      </c>
      <c r="E374" s="185">
        <f t="shared" si="5"/>
        <v>0</v>
      </c>
      <c r="F374" s="142">
        <v>2</v>
      </c>
      <c r="G374" s="142">
        <v>4</v>
      </c>
      <c r="H374" s="142">
        <v>4</v>
      </c>
      <c r="I374" s="142">
        <v>3</v>
      </c>
      <c r="J374" s="142">
        <v>3</v>
      </c>
      <c r="K374" s="142">
        <v>3</v>
      </c>
      <c r="L374" s="142">
        <v>3</v>
      </c>
      <c r="M374" s="142">
        <v>4</v>
      </c>
      <c r="N374" s="142">
        <v>3</v>
      </c>
      <c r="O374" s="142">
        <v>3</v>
      </c>
      <c r="P374" s="142">
        <v>0</v>
      </c>
      <c r="Q374" s="290">
        <v>-1E-4</v>
      </c>
      <c r="R374" s="290">
        <v>-1E-4</v>
      </c>
      <c r="S374" s="292">
        <v>-1E-4</v>
      </c>
      <c r="T374" s="290">
        <v>-1E-4</v>
      </c>
      <c r="U374" s="292">
        <v>-1E-4</v>
      </c>
      <c r="V374" s="290">
        <v>-1E-4</v>
      </c>
      <c r="W374" s="292">
        <v>-1E-4</v>
      </c>
      <c r="X374" s="290">
        <v>-1E-4</v>
      </c>
      <c r="Y374" s="292">
        <v>-1E-4</v>
      </c>
      <c r="Z374" s="291">
        <v>-1E-4</v>
      </c>
      <c r="AB374" s="142">
        <v>2</v>
      </c>
      <c r="AC374" s="142">
        <v>3</v>
      </c>
      <c r="AD374" s="142">
        <v>3</v>
      </c>
      <c r="AE374" s="142">
        <v>4</v>
      </c>
      <c r="AF374" s="142">
        <v>4</v>
      </c>
      <c r="AG374" s="142">
        <v>4</v>
      </c>
      <c r="AH374" s="142">
        <v>4</v>
      </c>
      <c r="AI374" s="142">
        <v>3</v>
      </c>
      <c r="AJ374" s="142">
        <v>3</v>
      </c>
      <c r="AK374" s="142">
        <v>3</v>
      </c>
      <c r="AL374" s="142">
        <v>1</v>
      </c>
      <c r="AM374" s="290">
        <v>-1E-4</v>
      </c>
      <c r="AN374" s="290">
        <v>-1E-4</v>
      </c>
      <c r="AO374" s="292">
        <v>-1E-4</v>
      </c>
      <c r="AP374" s="290">
        <v>-1E-4</v>
      </c>
      <c r="AQ374" s="292">
        <v>-1E-4</v>
      </c>
      <c r="AR374" s="290">
        <v>-1E-4</v>
      </c>
      <c r="AS374" s="292">
        <v>-1E-4</v>
      </c>
      <c r="AT374" s="290">
        <v>-1E-4</v>
      </c>
      <c r="AU374" s="292">
        <v>-1E-4</v>
      </c>
      <c r="AW374" s="293">
        <v>-1</v>
      </c>
      <c r="AX374" s="291">
        <v>-1</v>
      </c>
      <c r="BK374" s="290"/>
      <c r="BL374" s="290"/>
      <c r="BM374" s="292"/>
      <c r="BN374" s="290"/>
      <c r="BO374" s="292"/>
      <c r="BP374" s="290"/>
      <c r="BQ374" s="292"/>
      <c r="BR374" s="290"/>
      <c r="BS374" s="292"/>
      <c r="BU374" s="292">
        <v>-1</v>
      </c>
      <c r="BV374" s="291">
        <v>-1</v>
      </c>
      <c r="BX374" s="291">
        <v>-1</v>
      </c>
      <c r="CH374" s="291">
        <v>-1</v>
      </c>
      <c r="CI374" s="117">
        <v>0</v>
      </c>
      <c r="CJ374" s="81">
        <v>-1</v>
      </c>
      <c r="CK374" s="81">
        <v>0</v>
      </c>
      <c r="CL374" s="81">
        <v>-1</v>
      </c>
      <c r="CM374" s="81">
        <v>0</v>
      </c>
      <c r="CN374" s="117">
        <v>0</v>
      </c>
      <c r="CR374" s="291"/>
      <c r="DB374" s="291"/>
    </row>
    <row r="375" spans="1:121" x14ac:dyDescent="0.25">
      <c r="B375" s="291">
        <v>0</v>
      </c>
      <c r="E375" s="185">
        <f t="shared" si="5"/>
        <v>0</v>
      </c>
      <c r="F375" s="142">
        <v>0</v>
      </c>
      <c r="G375" s="142">
        <v>0</v>
      </c>
      <c r="H375" s="142">
        <v>0</v>
      </c>
      <c r="I375" s="142">
        <v>0</v>
      </c>
      <c r="J375" s="142">
        <v>0</v>
      </c>
      <c r="K375" s="142">
        <v>0</v>
      </c>
      <c r="L375" s="142">
        <v>0</v>
      </c>
      <c r="M375" s="142">
        <v>0</v>
      </c>
      <c r="N375" s="142">
        <v>0</v>
      </c>
      <c r="O375" s="142">
        <v>0</v>
      </c>
      <c r="P375" s="142">
        <v>0</v>
      </c>
      <c r="Q375" s="290">
        <v>0</v>
      </c>
      <c r="R375" s="290">
        <v>0</v>
      </c>
      <c r="S375" s="292">
        <v>0</v>
      </c>
      <c r="T375" s="290">
        <v>0</v>
      </c>
      <c r="U375" s="292">
        <v>0</v>
      </c>
      <c r="V375" s="290">
        <v>0</v>
      </c>
      <c r="W375" s="292">
        <v>0</v>
      </c>
      <c r="X375" s="290">
        <v>0</v>
      </c>
      <c r="Y375" s="292">
        <v>0</v>
      </c>
      <c r="Z375" s="291">
        <v>0</v>
      </c>
      <c r="AB375" s="142">
        <v>0</v>
      </c>
      <c r="AC375" s="142">
        <v>0</v>
      </c>
      <c r="AD375" s="142">
        <v>0</v>
      </c>
      <c r="AE375" s="142">
        <v>0</v>
      </c>
      <c r="AF375" s="142">
        <v>0</v>
      </c>
      <c r="AG375" s="142">
        <v>0</v>
      </c>
      <c r="AH375" s="142">
        <v>0</v>
      </c>
      <c r="AI375" s="142">
        <v>0</v>
      </c>
      <c r="AJ375" s="142">
        <v>0</v>
      </c>
      <c r="AK375" s="142">
        <v>0</v>
      </c>
      <c r="AL375" s="142">
        <v>0</v>
      </c>
      <c r="AM375" s="290">
        <v>0</v>
      </c>
      <c r="AN375" s="290">
        <v>0</v>
      </c>
      <c r="AO375" s="292">
        <v>0</v>
      </c>
      <c r="AP375" s="290">
        <v>0</v>
      </c>
      <c r="AQ375" s="292">
        <v>0</v>
      </c>
      <c r="AR375" s="290">
        <v>0</v>
      </c>
      <c r="AS375" s="292">
        <v>0</v>
      </c>
      <c r="AT375" s="290">
        <v>0</v>
      </c>
      <c r="AU375" s="292">
        <v>0</v>
      </c>
      <c r="AW375" s="293">
        <v>0</v>
      </c>
      <c r="AX375" s="291">
        <v>0</v>
      </c>
      <c r="BK375" s="290"/>
      <c r="BL375" s="290"/>
      <c r="BM375" s="292"/>
      <c r="BN375" s="290"/>
      <c r="BO375" s="292"/>
      <c r="BP375" s="290"/>
      <c r="BQ375" s="292"/>
      <c r="BR375" s="290"/>
      <c r="BS375" s="292"/>
      <c r="BU375" s="292">
        <v>0</v>
      </c>
      <c r="BV375" s="291">
        <v>0</v>
      </c>
      <c r="BX375" s="291">
        <v>0</v>
      </c>
      <c r="CH375" s="291">
        <v>0</v>
      </c>
      <c r="CI375" s="117">
        <v>0</v>
      </c>
      <c r="CJ375" s="81">
        <v>0</v>
      </c>
      <c r="CK375" s="81">
        <v>0</v>
      </c>
      <c r="CL375" s="81">
        <v>0</v>
      </c>
      <c r="CM375" s="81">
        <v>0</v>
      </c>
      <c r="CN375" s="117">
        <v>0</v>
      </c>
      <c r="CR375" s="291"/>
      <c r="DB375" s="291"/>
    </row>
    <row r="376" spans="1:121" x14ac:dyDescent="0.25">
      <c r="A376" s="113" t="s">
        <v>181</v>
      </c>
      <c r="B376" s="291">
        <v>2</v>
      </c>
      <c r="C376" s="114" t="s">
        <v>284</v>
      </c>
      <c r="D376" s="114" t="s">
        <v>245</v>
      </c>
      <c r="E376" s="185">
        <f t="shared" si="5"/>
        <v>7</v>
      </c>
      <c r="F376" s="142">
        <v>4</v>
      </c>
      <c r="G376" s="142">
        <v>4</v>
      </c>
      <c r="H376" s="142">
        <v>4</v>
      </c>
      <c r="I376" s="142">
        <v>5</v>
      </c>
      <c r="J376" s="142">
        <v>4</v>
      </c>
      <c r="K376" s="142">
        <v>3</v>
      </c>
      <c r="L376" s="142">
        <v>4</v>
      </c>
      <c r="M376" s="142">
        <v>3</v>
      </c>
      <c r="N376" s="142">
        <v>4</v>
      </c>
      <c r="O376" s="142">
        <v>3</v>
      </c>
      <c r="P376" s="142">
        <v>0</v>
      </c>
      <c r="Q376" s="290">
        <v>9.9</v>
      </c>
      <c r="R376" s="290">
        <v>9.9</v>
      </c>
      <c r="S376" s="292">
        <v>9.9</v>
      </c>
      <c r="T376" s="290">
        <v>-1E-4</v>
      </c>
      <c r="U376" s="292">
        <v>12.4</v>
      </c>
      <c r="V376" s="290">
        <v>-1E-4</v>
      </c>
      <c r="W376" s="292">
        <v>13.03</v>
      </c>
      <c r="X376" s="290">
        <v>-1E-4</v>
      </c>
      <c r="Y376" s="292">
        <v>35.33</v>
      </c>
      <c r="Z376" s="291">
        <v>1</v>
      </c>
      <c r="AB376" s="142">
        <v>4</v>
      </c>
      <c r="AC376" s="142">
        <v>4</v>
      </c>
      <c r="AD376" s="142">
        <v>4</v>
      </c>
      <c r="AE376" s="142">
        <v>4</v>
      </c>
      <c r="AF376" s="142">
        <v>4</v>
      </c>
      <c r="AG376" s="142">
        <v>4</v>
      </c>
      <c r="AH376" s="142">
        <v>5</v>
      </c>
      <c r="AI376" s="142">
        <v>4</v>
      </c>
      <c r="AJ376" s="142">
        <v>3</v>
      </c>
      <c r="AK376" s="142">
        <v>-1</v>
      </c>
      <c r="AL376" s="142">
        <v>0</v>
      </c>
      <c r="AM376" s="290">
        <v>8.5</v>
      </c>
      <c r="AN376" s="290">
        <v>8.5</v>
      </c>
      <c r="AO376" s="292">
        <v>8.5</v>
      </c>
      <c r="AP376" s="290">
        <v>2.7</v>
      </c>
      <c r="AQ376" s="292">
        <v>10.9</v>
      </c>
      <c r="AR376" s="290">
        <v>-1E-4</v>
      </c>
      <c r="AS376" s="292">
        <v>11.7</v>
      </c>
      <c r="AT376" s="290">
        <v>-1E-4</v>
      </c>
      <c r="AU376" s="292">
        <v>33.799999999999997</v>
      </c>
      <c r="AW376" s="293">
        <v>69.13</v>
      </c>
      <c r="AX376" s="291">
        <v>2</v>
      </c>
      <c r="BK376" s="290"/>
      <c r="BL376" s="290"/>
      <c r="BM376" s="292"/>
      <c r="BN376" s="290"/>
      <c r="BO376" s="292"/>
      <c r="BP376" s="290"/>
      <c r="BQ376" s="292"/>
      <c r="BR376" s="290"/>
      <c r="BS376" s="292"/>
      <c r="BU376" s="292">
        <v>69.13</v>
      </c>
      <c r="BV376" s="291">
        <v>2</v>
      </c>
      <c r="BX376" s="291">
        <v>-1</v>
      </c>
      <c r="CH376" s="291">
        <v>-1</v>
      </c>
      <c r="CI376" s="117">
        <v>0</v>
      </c>
      <c r="CJ376" s="81">
        <v>9</v>
      </c>
      <c r="CK376" s="81">
        <v>0</v>
      </c>
      <c r="CL376" s="81">
        <v>-1</v>
      </c>
      <c r="CM376" s="81">
        <v>0</v>
      </c>
      <c r="CN376" s="117">
        <v>0</v>
      </c>
      <c r="CR376" s="291"/>
      <c r="DB376" s="291"/>
      <c r="DH376" s="79" t="s">
        <v>245</v>
      </c>
      <c r="DJ376" s="79" t="s">
        <v>408</v>
      </c>
      <c r="DK376" s="79" t="s">
        <v>455</v>
      </c>
      <c r="DL376" s="83" t="s">
        <v>503</v>
      </c>
      <c r="DM376" s="84" t="s">
        <v>521</v>
      </c>
      <c r="DN376" s="84" t="s">
        <v>504</v>
      </c>
      <c r="DO376" s="83" t="s">
        <v>503</v>
      </c>
    </row>
    <row r="377" spans="1:121" x14ac:dyDescent="0.25">
      <c r="B377" s="291">
        <v>-1</v>
      </c>
      <c r="E377" s="185">
        <f t="shared" si="5"/>
        <v>0</v>
      </c>
      <c r="F377" s="142">
        <v>3</v>
      </c>
      <c r="G377" s="142">
        <v>4</v>
      </c>
      <c r="H377" s="142">
        <v>4</v>
      </c>
      <c r="I377" s="142">
        <v>4</v>
      </c>
      <c r="J377" s="142">
        <v>3</v>
      </c>
      <c r="K377" s="142">
        <v>3</v>
      </c>
      <c r="L377" s="142">
        <v>4</v>
      </c>
      <c r="M377" s="142">
        <v>3</v>
      </c>
      <c r="N377" s="142">
        <v>4</v>
      </c>
      <c r="O377" s="142">
        <v>3</v>
      </c>
      <c r="P377" s="142">
        <v>0</v>
      </c>
      <c r="Q377" s="290">
        <v>-1E-4</v>
      </c>
      <c r="R377" s="290">
        <v>-1E-4</v>
      </c>
      <c r="S377" s="292">
        <v>-1E-4</v>
      </c>
      <c r="T377" s="290">
        <v>-1E-4</v>
      </c>
      <c r="U377" s="292">
        <v>-1E-4</v>
      </c>
      <c r="V377" s="290">
        <v>-1E-4</v>
      </c>
      <c r="W377" s="292">
        <v>-1E-4</v>
      </c>
      <c r="X377" s="290">
        <v>-1E-4</v>
      </c>
      <c r="Y377" s="292">
        <v>-1E-4</v>
      </c>
      <c r="Z377" s="291">
        <v>-1E-4</v>
      </c>
      <c r="AB377" s="142">
        <v>3</v>
      </c>
      <c r="AC377" s="142">
        <v>5</v>
      </c>
      <c r="AD377" s="142">
        <v>4</v>
      </c>
      <c r="AE377" s="142">
        <v>5</v>
      </c>
      <c r="AF377" s="142">
        <v>3</v>
      </c>
      <c r="AG377" s="142">
        <v>3</v>
      </c>
      <c r="AH377" s="142">
        <v>4</v>
      </c>
      <c r="AI377" s="142">
        <v>3</v>
      </c>
      <c r="AJ377" s="142">
        <v>3</v>
      </c>
      <c r="AK377" s="142">
        <v>-1</v>
      </c>
      <c r="AL377" s="142">
        <v>0</v>
      </c>
      <c r="AM377" s="290">
        <v>-1E-4</v>
      </c>
      <c r="AN377" s="290">
        <v>-1E-4</v>
      </c>
      <c r="AO377" s="292">
        <v>-1E-4</v>
      </c>
      <c r="AP377" s="290">
        <v>-1E-4</v>
      </c>
      <c r="AQ377" s="292">
        <v>-1E-4</v>
      </c>
      <c r="AR377" s="290">
        <v>-1E-4</v>
      </c>
      <c r="AS377" s="292">
        <v>-1E-4</v>
      </c>
      <c r="AT377" s="290">
        <v>-1E-4</v>
      </c>
      <c r="AU377" s="292">
        <v>-1E-4</v>
      </c>
      <c r="AW377" s="293">
        <v>-1</v>
      </c>
      <c r="AX377" s="291">
        <v>-1</v>
      </c>
      <c r="BK377" s="290"/>
      <c r="BL377" s="290"/>
      <c r="BM377" s="292"/>
      <c r="BN377" s="290"/>
      <c r="BO377" s="292"/>
      <c r="BP377" s="290"/>
      <c r="BQ377" s="292"/>
      <c r="BR377" s="290"/>
      <c r="BS377" s="292"/>
      <c r="BU377" s="292">
        <v>-1</v>
      </c>
      <c r="BV377" s="291">
        <v>-1</v>
      </c>
      <c r="BX377" s="291">
        <v>-1</v>
      </c>
      <c r="CH377" s="291">
        <v>-1</v>
      </c>
      <c r="CI377" s="117">
        <v>0</v>
      </c>
      <c r="CJ377" s="81">
        <v>-1</v>
      </c>
      <c r="CK377" s="81">
        <v>0</v>
      </c>
      <c r="CL377" s="81">
        <v>-1</v>
      </c>
      <c r="CM377" s="81">
        <v>0</v>
      </c>
      <c r="CN377" s="117">
        <v>0</v>
      </c>
      <c r="CR377" s="291"/>
      <c r="DB377" s="291"/>
    </row>
    <row r="378" spans="1:121" x14ac:dyDescent="0.25">
      <c r="B378" s="291">
        <v>-1</v>
      </c>
      <c r="E378" s="185">
        <f t="shared" si="5"/>
        <v>0</v>
      </c>
      <c r="F378" s="142">
        <v>3</v>
      </c>
      <c r="G378" s="142">
        <v>5</v>
      </c>
      <c r="H378" s="142">
        <v>5</v>
      </c>
      <c r="I378" s="142">
        <v>5</v>
      </c>
      <c r="J378" s="142">
        <v>4</v>
      </c>
      <c r="K378" s="142">
        <v>3</v>
      </c>
      <c r="L378" s="142">
        <v>4</v>
      </c>
      <c r="M378" s="142">
        <v>3</v>
      </c>
      <c r="N378" s="142">
        <v>4</v>
      </c>
      <c r="O378" s="142">
        <v>4</v>
      </c>
      <c r="P378" s="142">
        <v>0</v>
      </c>
      <c r="Q378" s="290">
        <v>-1E-4</v>
      </c>
      <c r="R378" s="290">
        <v>-1E-4</v>
      </c>
      <c r="S378" s="292">
        <v>-1E-4</v>
      </c>
      <c r="T378" s="290">
        <v>-1E-4</v>
      </c>
      <c r="U378" s="292">
        <v>-1E-4</v>
      </c>
      <c r="V378" s="290">
        <v>-1E-4</v>
      </c>
      <c r="W378" s="292">
        <v>-1E-4</v>
      </c>
      <c r="X378" s="290">
        <v>-1E-4</v>
      </c>
      <c r="Y378" s="292">
        <v>-1E-4</v>
      </c>
      <c r="Z378" s="291">
        <v>-1E-4</v>
      </c>
      <c r="AB378" s="142">
        <v>3</v>
      </c>
      <c r="AC378" s="142">
        <v>5</v>
      </c>
      <c r="AD378" s="142">
        <v>4</v>
      </c>
      <c r="AE378" s="142">
        <v>4</v>
      </c>
      <c r="AF378" s="142">
        <v>4</v>
      </c>
      <c r="AG378" s="142">
        <v>4</v>
      </c>
      <c r="AH378" s="142">
        <v>5</v>
      </c>
      <c r="AI378" s="142">
        <v>3</v>
      </c>
      <c r="AJ378" s="142">
        <v>3</v>
      </c>
      <c r="AK378" s="142">
        <v>-1</v>
      </c>
      <c r="AL378" s="142">
        <v>0</v>
      </c>
      <c r="AM378" s="290">
        <v>-1E-4</v>
      </c>
      <c r="AN378" s="290">
        <v>-1E-4</v>
      </c>
      <c r="AO378" s="292">
        <v>-1E-4</v>
      </c>
      <c r="AP378" s="290">
        <v>-1E-4</v>
      </c>
      <c r="AQ378" s="292">
        <v>-1E-4</v>
      </c>
      <c r="AR378" s="290">
        <v>-1E-4</v>
      </c>
      <c r="AS378" s="292">
        <v>-1E-4</v>
      </c>
      <c r="AT378" s="290">
        <v>-1E-4</v>
      </c>
      <c r="AU378" s="292">
        <v>-1E-4</v>
      </c>
      <c r="AW378" s="293">
        <v>-1</v>
      </c>
      <c r="AX378" s="291">
        <v>-1</v>
      </c>
      <c r="BK378" s="290"/>
      <c r="BL378" s="290"/>
      <c r="BM378" s="292"/>
      <c r="BN378" s="290"/>
      <c r="BO378" s="292"/>
      <c r="BP378" s="290"/>
      <c r="BQ378" s="292"/>
      <c r="BR378" s="290"/>
      <c r="BS378" s="292"/>
      <c r="BU378" s="292">
        <v>-1</v>
      </c>
      <c r="BV378" s="291">
        <v>-1</v>
      </c>
      <c r="BX378" s="291">
        <v>-1</v>
      </c>
      <c r="CH378" s="291">
        <v>-1</v>
      </c>
      <c r="CI378" s="117">
        <v>0</v>
      </c>
      <c r="CJ378" s="81">
        <v>-1</v>
      </c>
      <c r="CK378" s="81">
        <v>0</v>
      </c>
      <c r="CL378" s="81">
        <v>-1</v>
      </c>
      <c r="CM378" s="81">
        <v>0</v>
      </c>
      <c r="CN378" s="117">
        <v>0</v>
      </c>
      <c r="CR378" s="291"/>
      <c r="DB378" s="291"/>
    </row>
    <row r="379" spans="1:121" x14ac:dyDescent="0.25">
      <c r="B379" s="291">
        <v>-1</v>
      </c>
      <c r="E379" s="185">
        <f t="shared" si="5"/>
        <v>0</v>
      </c>
      <c r="F379" s="142">
        <v>3</v>
      </c>
      <c r="G379" s="142">
        <v>4</v>
      </c>
      <c r="H379" s="142">
        <v>4</v>
      </c>
      <c r="I379" s="142">
        <v>4</v>
      </c>
      <c r="J379" s="142">
        <v>5</v>
      </c>
      <c r="K379" s="142">
        <v>4</v>
      </c>
      <c r="L379" s="142">
        <v>4</v>
      </c>
      <c r="M379" s="142">
        <v>3</v>
      </c>
      <c r="N379" s="142">
        <v>4</v>
      </c>
      <c r="O379" s="142">
        <v>3</v>
      </c>
      <c r="P379" s="142">
        <v>0</v>
      </c>
      <c r="Q379" s="290">
        <v>-1E-4</v>
      </c>
      <c r="R379" s="290">
        <v>-1E-4</v>
      </c>
      <c r="S379" s="292">
        <v>-1E-4</v>
      </c>
      <c r="T379" s="290">
        <v>-1E-4</v>
      </c>
      <c r="U379" s="292">
        <v>-1E-4</v>
      </c>
      <c r="V379" s="290">
        <v>-1E-4</v>
      </c>
      <c r="W379" s="292">
        <v>-1E-4</v>
      </c>
      <c r="X379" s="290">
        <v>-1E-4</v>
      </c>
      <c r="Y379" s="292">
        <v>-1E-4</v>
      </c>
      <c r="Z379" s="291">
        <v>-1E-4</v>
      </c>
      <c r="AB379" s="142">
        <v>4</v>
      </c>
      <c r="AC379" s="142">
        <v>5</v>
      </c>
      <c r="AD379" s="142">
        <v>4</v>
      </c>
      <c r="AE379" s="142">
        <v>4</v>
      </c>
      <c r="AF379" s="142">
        <v>4</v>
      </c>
      <c r="AG379" s="142">
        <v>4</v>
      </c>
      <c r="AH379" s="142">
        <v>4</v>
      </c>
      <c r="AI379" s="142">
        <v>4</v>
      </c>
      <c r="AJ379" s="142">
        <v>4</v>
      </c>
      <c r="AK379" s="142">
        <v>-1</v>
      </c>
      <c r="AL379" s="142">
        <v>0</v>
      </c>
      <c r="AM379" s="290">
        <v>-1E-4</v>
      </c>
      <c r="AN379" s="290">
        <v>-1E-4</v>
      </c>
      <c r="AO379" s="292">
        <v>-1E-4</v>
      </c>
      <c r="AP379" s="290">
        <v>-1E-4</v>
      </c>
      <c r="AQ379" s="292">
        <v>-1E-4</v>
      </c>
      <c r="AR379" s="290">
        <v>-1E-4</v>
      </c>
      <c r="AS379" s="292">
        <v>-1E-4</v>
      </c>
      <c r="AT379" s="290">
        <v>-1E-4</v>
      </c>
      <c r="AU379" s="292">
        <v>-1E-4</v>
      </c>
      <c r="AW379" s="293">
        <v>-1</v>
      </c>
      <c r="AX379" s="291">
        <v>-1</v>
      </c>
      <c r="BK379" s="290"/>
      <c r="BL379" s="290"/>
      <c r="BM379" s="292"/>
      <c r="BN379" s="290"/>
      <c r="BO379" s="292"/>
      <c r="BP379" s="290"/>
      <c r="BQ379" s="292"/>
      <c r="BR379" s="290"/>
      <c r="BS379" s="292"/>
      <c r="BU379" s="292">
        <v>-1</v>
      </c>
      <c r="BV379" s="291">
        <v>-1</v>
      </c>
      <c r="BX379" s="291">
        <v>-1</v>
      </c>
      <c r="CH379" s="291">
        <v>-1</v>
      </c>
      <c r="CI379" s="117">
        <v>0</v>
      </c>
      <c r="CJ379" s="81">
        <v>-1</v>
      </c>
      <c r="CK379" s="81">
        <v>0</v>
      </c>
      <c r="CL379" s="81">
        <v>-1</v>
      </c>
      <c r="CM379" s="81">
        <v>0</v>
      </c>
      <c r="CN379" s="117">
        <v>0</v>
      </c>
      <c r="CR379" s="291"/>
      <c r="DB379" s="291"/>
    </row>
    <row r="380" spans="1:121" x14ac:dyDescent="0.25">
      <c r="B380" s="291"/>
      <c r="Q380" s="290"/>
      <c r="R380" s="290"/>
      <c r="S380" s="292"/>
      <c r="T380" s="290"/>
      <c r="U380" s="292"/>
      <c r="V380" s="290"/>
      <c r="W380" s="292"/>
      <c r="X380" s="290"/>
      <c r="Y380" s="292"/>
      <c r="Z380" s="291"/>
      <c r="AM380" s="290"/>
      <c r="AN380" s="290"/>
      <c r="AO380" s="292"/>
      <c r="AP380" s="290"/>
      <c r="AQ380" s="292"/>
      <c r="AR380" s="290"/>
      <c r="AS380" s="292"/>
      <c r="AT380" s="290"/>
      <c r="AU380" s="292"/>
      <c r="AW380" s="293"/>
      <c r="AX380" s="291"/>
      <c r="BK380" s="290"/>
      <c r="BL380" s="290"/>
      <c r="BM380" s="292"/>
      <c r="BN380" s="290"/>
      <c r="BO380" s="292"/>
      <c r="BP380" s="290"/>
      <c r="BQ380" s="292"/>
      <c r="BR380" s="290"/>
      <c r="BS380" s="292"/>
      <c r="BU380" s="292"/>
      <c r="BV380" s="291"/>
      <c r="BX380" s="291"/>
      <c r="CH380" s="291"/>
      <c r="CR380" s="291"/>
      <c r="DB380" s="291"/>
    </row>
    <row r="381" spans="1:121" s="310" customFormat="1" x14ac:dyDescent="0.25">
      <c r="A381" s="297"/>
      <c r="B381" s="298">
        <v>0</v>
      </c>
      <c r="C381" s="299"/>
      <c r="D381" s="299"/>
      <c r="E381" s="300">
        <f t="shared" si="5"/>
        <v>0</v>
      </c>
      <c r="F381" s="301">
        <v>0</v>
      </c>
      <c r="G381" s="301">
        <v>0</v>
      </c>
      <c r="H381" s="301">
        <v>0</v>
      </c>
      <c r="I381" s="301">
        <v>0</v>
      </c>
      <c r="J381" s="301">
        <v>0</v>
      </c>
      <c r="K381" s="301">
        <v>0</v>
      </c>
      <c r="L381" s="301">
        <v>0</v>
      </c>
      <c r="M381" s="301">
        <v>0</v>
      </c>
      <c r="N381" s="301">
        <v>0</v>
      </c>
      <c r="O381" s="301">
        <v>0</v>
      </c>
      <c r="P381" s="301">
        <v>0</v>
      </c>
      <c r="Q381" s="302">
        <v>0</v>
      </c>
      <c r="R381" s="302">
        <v>0</v>
      </c>
      <c r="S381" s="303">
        <v>0</v>
      </c>
      <c r="T381" s="302">
        <v>0</v>
      </c>
      <c r="U381" s="303">
        <v>0</v>
      </c>
      <c r="V381" s="302">
        <v>0</v>
      </c>
      <c r="W381" s="303">
        <v>0</v>
      </c>
      <c r="X381" s="302">
        <v>0</v>
      </c>
      <c r="Y381" s="303">
        <v>0</v>
      </c>
      <c r="Z381" s="298">
        <v>0</v>
      </c>
      <c r="AA381" s="304"/>
      <c r="AB381" s="301">
        <v>0</v>
      </c>
      <c r="AC381" s="301">
        <v>0</v>
      </c>
      <c r="AD381" s="301">
        <v>0</v>
      </c>
      <c r="AE381" s="301">
        <v>0</v>
      </c>
      <c r="AF381" s="301">
        <v>0</v>
      </c>
      <c r="AG381" s="301">
        <v>0</v>
      </c>
      <c r="AH381" s="301">
        <v>0</v>
      </c>
      <c r="AI381" s="301">
        <v>0</v>
      </c>
      <c r="AJ381" s="301">
        <v>0</v>
      </c>
      <c r="AK381" s="301">
        <v>0</v>
      </c>
      <c r="AL381" s="301">
        <v>0</v>
      </c>
      <c r="AM381" s="302">
        <v>0</v>
      </c>
      <c r="AN381" s="302">
        <v>0</v>
      </c>
      <c r="AO381" s="303">
        <v>0</v>
      </c>
      <c r="AP381" s="302">
        <v>0</v>
      </c>
      <c r="AQ381" s="303">
        <v>0</v>
      </c>
      <c r="AR381" s="302">
        <v>0</v>
      </c>
      <c r="AS381" s="303">
        <v>0</v>
      </c>
      <c r="AT381" s="302">
        <v>0</v>
      </c>
      <c r="AU381" s="303">
        <v>0</v>
      </c>
      <c r="AV381" s="304"/>
      <c r="AW381" s="305">
        <v>0</v>
      </c>
      <c r="AX381" s="298">
        <v>0</v>
      </c>
      <c r="AY381" s="306"/>
      <c r="AZ381" s="301"/>
      <c r="BA381" s="301"/>
      <c r="BB381" s="301"/>
      <c r="BC381" s="301"/>
      <c r="BD381" s="301"/>
      <c r="BE381" s="301"/>
      <c r="BF381" s="301"/>
      <c r="BG381" s="301"/>
      <c r="BH381" s="301"/>
      <c r="BI381" s="301"/>
      <c r="BJ381" s="301"/>
      <c r="BK381" s="302"/>
      <c r="BL381" s="302"/>
      <c r="BM381" s="303"/>
      <c r="BN381" s="302"/>
      <c r="BO381" s="303"/>
      <c r="BP381" s="302"/>
      <c r="BQ381" s="303"/>
      <c r="BR381" s="302"/>
      <c r="BS381" s="303"/>
      <c r="BT381" s="306"/>
      <c r="BU381" s="303">
        <v>0</v>
      </c>
      <c r="BV381" s="298">
        <v>0</v>
      </c>
      <c r="BW381" s="306"/>
      <c r="BX381" s="298">
        <v>0</v>
      </c>
      <c r="BY381" s="307"/>
      <c r="BZ381" s="308"/>
      <c r="CA381" s="308"/>
      <c r="CB381" s="308"/>
      <c r="CC381" s="308"/>
      <c r="CD381" s="309"/>
      <c r="CG381" s="307"/>
      <c r="CH381" s="298">
        <v>0</v>
      </c>
      <c r="CI381" s="309">
        <v>0</v>
      </c>
      <c r="CJ381" s="308">
        <v>0</v>
      </c>
      <c r="CK381" s="308">
        <v>0</v>
      </c>
      <c r="CL381" s="308">
        <v>0</v>
      </c>
      <c r="CM381" s="308">
        <v>0</v>
      </c>
      <c r="CN381" s="309">
        <v>0</v>
      </c>
      <c r="CQ381" s="307"/>
      <c r="CR381" s="298"/>
      <c r="CS381" s="309"/>
      <c r="CT381" s="308"/>
      <c r="CU381" s="308"/>
      <c r="CV381" s="308"/>
      <c r="CW381" s="308"/>
      <c r="CX381" s="309"/>
      <c r="DA381" s="307"/>
      <c r="DB381" s="298"/>
      <c r="DC381" s="306"/>
      <c r="DI381" s="311"/>
      <c r="DL381" s="307"/>
      <c r="DM381" s="312"/>
      <c r="DN381" s="312"/>
      <c r="DO381" s="307"/>
      <c r="DP381" s="313"/>
      <c r="DQ381" s="311"/>
    </row>
    <row r="382" spans="1:121" x14ac:dyDescent="0.25">
      <c r="A382" s="113" t="s">
        <v>182</v>
      </c>
      <c r="B382" s="291">
        <v>1</v>
      </c>
      <c r="C382" s="114" t="s">
        <v>285</v>
      </c>
      <c r="D382" s="114" t="s">
        <v>248</v>
      </c>
      <c r="E382" s="185">
        <f t="shared" si="5"/>
        <v>8</v>
      </c>
      <c r="F382" s="142">
        <v>2</v>
      </c>
      <c r="G382" s="142">
        <v>2</v>
      </c>
      <c r="H382" s="142">
        <v>3</v>
      </c>
      <c r="I382" s="142">
        <v>2</v>
      </c>
      <c r="J382" s="142">
        <v>2</v>
      </c>
      <c r="K382" s="142">
        <v>2</v>
      </c>
      <c r="L382" s="142">
        <v>2</v>
      </c>
      <c r="M382" s="142">
        <v>3</v>
      </c>
      <c r="N382" s="142">
        <v>2</v>
      </c>
      <c r="O382" s="142">
        <v>3</v>
      </c>
      <c r="P382" s="142">
        <v>0</v>
      </c>
      <c r="Q382" s="290">
        <v>9.8000000000000007</v>
      </c>
      <c r="R382" s="290">
        <v>9.8000000000000007</v>
      </c>
      <c r="S382" s="292">
        <v>9.8000000000000007</v>
      </c>
      <c r="T382" s="290">
        <v>-1E-4</v>
      </c>
      <c r="U382" s="292">
        <v>15.6</v>
      </c>
      <c r="V382" s="290">
        <v>-1E-4</v>
      </c>
      <c r="W382" s="292">
        <v>10.85</v>
      </c>
      <c r="X382" s="290">
        <v>-1E-4</v>
      </c>
      <c r="Y382" s="292">
        <v>36.25</v>
      </c>
      <c r="Z382" s="291">
        <v>1</v>
      </c>
      <c r="AB382" s="142">
        <v>2</v>
      </c>
      <c r="AC382" s="142">
        <v>2</v>
      </c>
      <c r="AD382" s="142">
        <v>2</v>
      </c>
      <c r="AE382" s="142">
        <v>2</v>
      </c>
      <c r="AF382" s="142">
        <v>2</v>
      </c>
      <c r="AG382" s="142">
        <v>3</v>
      </c>
      <c r="AH382" s="142">
        <v>4</v>
      </c>
      <c r="AI382" s="142">
        <v>3</v>
      </c>
      <c r="AJ382" s="142">
        <v>3</v>
      </c>
      <c r="AK382" s="142">
        <v>3</v>
      </c>
      <c r="AL382" s="142">
        <v>0</v>
      </c>
      <c r="AM382" s="290">
        <v>9.6</v>
      </c>
      <c r="AN382" s="290">
        <v>9.6</v>
      </c>
      <c r="AO382" s="292">
        <v>9.6</v>
      </c>
      <c r="AP382" s="290">
        <v>4.8</v>
      </c>
      <c r="AQ382" s="292">
        <v>15.1</v>
      </c>
      <c r="AR382" s="290">
        <v>-1E-4</v>
      </c>
      <c r="AS382" s="292">
        <v>10.61</v>
      </c>
      <c r="AT382" s="290">
        <v>-1E-4</v>
      </c>
      <c r="AU382" s="292">
        <v>40.11</v>
      </c>
      <c r="AW382" s="293">
        <v>76.36</v>
      </c>
      <c r="AX382" s="291">
        <v>1</v>
      </c>
      <c r="BK382" s="290"/>
      <c r="BL382" s="290"/>
      <c r="BM382" s="292"/>
      <c r="BN382" s="290"/>
      <c r="BO382" s="292"/>
      <c r="BP382" s="290"/>
      <c r="BQ382" s="292"/>
      <c r="BR382" s="290"/>
      <c r="BS382" s="292"/>
      <c r="BU382" s="292">
        <v>76.36</v>
      </c>
      <c r="BV382" s="291">
        <v>1</v>
      </c>
      <c r="BX382" s="291">
        <v>-1</v>
      </c>
      <c r="CH382" s="291">
        <v>-1</v>
      </c>
      <c r="CI382" s="117">
        <v>0</v>
      </c>
      <c r="CJ382" s="81">
        <v>-1</v>
      </c>
      <c r="CK382" s="81">
        <v>0</v>
      </c>
      <c r="CL382" s="81">
        <v>-1</v>
      </c>
      <c r="CM382" s="81">
        <v>0</v>
      </c>
      <c r="CN382" s="117">
        <v>0</v>
      </c>
      <c r="CR382" s="291"/>
      <c r="DB382" s="291"/>
      <c r="DH382" s="79" t="s">
        <v>248</v>
      </c>
      <c r="DJ382" s="79" t="s">
        <v>409</v>
      </c>
      <c r="DK382" s="79" t="s">
        <v>456</v>
      </c>
      <c r="DL382" s="83" t="s">
        <v>503</v>
      </c>
      <c r="DM382" s="84" t="s">
        <v>513</v>
      </c>
      <c r="DN382" s="84" t="s">
        <v>505</v>
      </c>
      <c r="DO382" s="83" t="s">
        <v>503</v>
      </c>
    </row>
    <row r="383" spans="1:121" x14ac:dyDescent="0.25">
      <c r="B383" s="291">
        <v>-1</v>
      </c>
      <c r="E383" s="185">
        <f t="shared" si="5"/>
        <v>0</v>
      </c>
      <c r="F383" s="142">
        <v>2</v>
      </c>
      <c r="G383" s="142">
        <v>3</v>
      </c>
      <c r="H383" s="142">
        <v>2</v>
      </c>
      <c r="I383" s="142">
        <v>2</v>
      </c>
      <c r="J383" s="142">
        <v>1</v>
      </c>
      <c r="K383" s="142">
        <v>2</v>
      </c>
      <c r="L383" s="142">
        <v>2</v>
      </c>
      <c r="M383" s="142">
        <v>2</v>
      </c>
      <c r="N383" s="142">
        <v>2</v>
      </c>
      <c r="O383" s="142">
        <v>3</v>
      </c>
      <c r="P383" s="142">
        <v>0</v>
      </c>
      <c r="Q383" s="290">
        <v>-1E-4</v>
      </c>
      <c r="R383" s="290">
        <v>-1E-4</v>
      </c>
      <c r="S383" s="292">
        <v>-1E-4</v>
      </c>
      <c r="T383" s="290">
        <v>-1E-4</v>
      </c>
      <c r="U383" s="292">
        <v>-1E-4</v>
      </c>
      <c r="V383" s="290">
        <v>-1E-4</v>
      </c>
      <c r="W383" s="292">
        <v>-1E-4</v>
      </c>
      <c r="X383" s="290">
        <v>-1E-4</v>
      </c>
      <c r="Y383" s="292">
        <v>-1E-4</v>
      </c>
      <c r="Z383" s="291">
        <v>-1E-4</v>
      </c>
      <c r="AB383" s="142">
        <v>2</v>
      </c>
      <c r="AC383" s="142">
        <v>2</v>
      </c>
      <c r="AD383" s="142">
        <v>2</v>
      </c>
      <c r="AE383" s="142">
        <v>3</v>
      </c>
      <c r="AF383" s="142">
        <v>2</v>
      </c>
      <c r="AG383" s="142">
        <v>3</v>
      </c>
      <c r="AH383" s="142">
        <v>3</v>
      </c>
      <c r="AI383" s="142">
        <v>1</v>
      </c>
      <c r="AJ383" s="142">
        <v>2</v>
      </c>
      <c r="AK383" s="142">
        <v>3</v>
      </c>
      <c r="AL383" s="142">
        <v>0</v>
      </c>
      <c r="AM383" s="290">
        <v>-1E-4</v>
      </c>
      <c r="AN383" s="290">
        <v>-1E-4</v>
      </c>
      <c r="AO383" s="292">
        <v>-1E-4</v>
      </c>
      <c r="AP383" s="290">
        <v>-1E-4</v>
      </c>
      <c r="AQ383" s="292">
        <v>-1E-4</v>
      </c>
      <c r="AR383" s="290">
        <v>-1E-4</v>
      </c>
      <c r="AS383" s="292">
        <v>-1E-4</v>
      </c>
      <c r="AT383" s="290">
        <v>-1E-4</v>
      </c>
      <c r="AU383" s="292">
        <v>-1E-4</v>
      </c>
      <c r="AW383" s="293">
        <v>-1</v>
      </c>
      <c r="AX383" s="291">
        <v>-1</v>
      </c>
      <c r="BK383" s="290"/>
      <c r="BL383" s="290"/>
      <c r="BM383" s="292"/>
      <c r="BN383" s="290"/>
      <c r="BO383" s="292"/>
      <c r="BP383" s="290"/>
      <c r="BQ383" s="292"/>
      <c r="BR383" s="290"/>
      <c r="BS383" s="292"/>
      <c r="BU383" s="292">
        <v>-1</v>
      </c>
      <c r="BV383" s="291">
        <v>-1</v>
      </c>
      <c r="BX383" s="291">
        <v>-1</v>
      </c>
      <c r="CH383" s="291">
        <v>-1</v>
      </c>
      <c r="CI383" s="117">
        <v>0</v>
      </c>
      <c r="CJ383" s="81">
        <v>-1</v>
      </c>
      <c r="CK383" s="81">
        <v>0</v>
      </c>
      <c r="CL383" s="81">
        <v>-1</v>
      </c>
      <c r="CM383" s="81">
        <v>0</v>
      </c>
      <c r="CN383" s="117">
        <v>0</v>
      </c>
      <c r="CR383" s="291"/>
      <c r="DB383" s="291"/>
    </row>
    <row r="384" spans="1:121" x14ac:dyDescent="0.25">
      <c r="B384" s="291">
        <v>-1</v>
      </c>
      <c r="E384" s="185">
        <f t="shared" si="5"/>
        <v>0</v>
      </c>
      <c r="F384" s="142">
        <v>2</v>
      </c>
      <c r="G384" s="142">
        <v>3</v>
      </c>
      <c r="H384" s="142">
        <v>2</v>
      </c>
      <c r="I384" s="142">
        <v>2</v>
      </c>
      <c r="J384" s="142">
        <v>2</v>
      </c>
      <c r="K384" s="142">
        <v>1</v>
      </c>
      <c r="L384" s="142">
        <v>3</v>
      </c>
      <c r="M384" s="142">
        <v>1</v>
      </c>
      <c r="N384" s="142">
        <v>2</v>
      </c>
      <c r="O384" s="142">
        <v>2</v>
      </c>
      <c r="P384" s="142">
        <v>0</v>
      </c>
      <c r="Q384" s="290">
        <v>-1E-4</v>
      </c>
      <c r="R384" s="290">
        <v>-1E-4</v>
      </c>
      <c r="S384" s="292">
        <v>-1E-4</v>
      </c>
      <c r="T384" s="290">
        <v>-1E-4</v>
      </c>
      <c r="U384" s="292">
        <v>-1E-4</v>
      </c>
      <c r="V384" s="290">
        <v>-1E-4</v>
      </c>
      <c r="W384" s="292">
        <v>-1E-4</v>
      </c>
      <c r="X384" s="290">
        <v>-1E-4</v>
      </c>
      <c r="Y384" s="292">
        <v>-1E-4</v>
      </c>
      <c r="Z384" s="291">
        <v>-1E-4</v>
      </c>
      <c r="AB384" s="142">
        <v>2</v>
      </c>
      <c r="AC384" s="142">
        <v>2</v>
      </c>
      <c r="AD384" s="142">
        <v>2</v>
      </c>
      <c r="AE384" s="142">
        <v>2</v>
      </c>
      <c r="AF384" s="142">
        <v>3</v>
      </c>
      <c r="AG384" s="142">
        <v>2</v>
      </c>
      <c r="AH384" s="142">
        <v>3</v>
      </c>
      <c r="AI384" s="142">
        <v>2</v>
      </c>
      <c r="AJ384" s="142">
        <v>2</v>
      </c>
      <c r="AK384" s="142">
        <v>2</v>
      </c>
      <c r="AL384" s="142">
        <v>0</v>
      </c>
      <c r="AM384" s="290">
        <v>-1E-4</v>
      </c>
      <c r="AN384" s="290">
        <v>-1E-4</v>
      </c>
      <c r="AO384" s="292">
        <v>-1E-4</v>
      </c>
      <c r="AP384" s="290">
        <v>-1E-4</v>
      </c>
      <c r="AQ384" s="292">
        <v>-1E-4</v>
      </c>
      <c r="AR384" s="290">
        <v>-1E-4</v>
      </c>
      <c r="AS384" s="292">
        <v>-1E-4</v>
      </c>
      <c r="AT384" s="290">
        <v>-1E-4</v>
      </c>
      <c r="AU384" s="292">
        <v>-1E-4</v>
      </c>
      <c r="AW384" s="293">
        <v>-1</v>
      </c>
      <c r="AX384" s="291">
        <v>-1</v>
      </c>
      <c r="BK384" s="290"/>
      <c r="BL384" s="290"/>
      <c r="BM384" s="292"/>
      <c r="BN384" s="290"/>
      <c r="BO384" s="292"/>
      <c r="BP384" s="290"/>
      <c r="BQ384" s="292"/>
      <c r="BR384" s="290"/>
      <c r="BS384" s="292"/>
      <c r="BU384" s="292">
        <v>-1</v>
      </c>
      <c r="BV384" s="291">
        <v>-1</v>
      </c>
      <c r="BX384" s="291">
        <v>-1</v>
      </c>
      <c r="CH384" s="291">
        <v>-1</v>
      </c>
      <c r="CI384" s="117">
        <v>0</v>
      </c>
      <c r="CJ384" s="81">
        <v>-1</v>
      </c>
      <c r="CK384" s="81">
        <v>0</v>
      </c>
      <c r="CL384" s="81">
        <v>-1</v>
      </c>
      <c r="CM384" s="81">
        <v>0</v>
      </c>
      <c r="CN384" s="117">
        <v>0</v>
      </c>
      <c r="CR384" s="291"/>
      <c r="DB384" s="291"/>
    </row>
    <row r="385" spans="1:119" x14ac:dyDescent="0.25">
      <c r="B385" s="291">
        <v>-1</v>
      </c>
      <c r="E385" s="185">
        <f t="shared" si="5"/>
        <v>0</v>
      </c>
      <c r="F385" s="142">
        <v>2</v>
      </c>
      <c r="G385" s="142">
        <v>3</v>
      </c>
      <c r="H385" s="142">
        <v>3</v>
      </c>
      <c r="I385" s="142">
        <v>4</v>
      </c>
      <c r="J385" s="142">
        <v>2</v>
      </c>
      <c r="K385" s="142">
        <v>2</v>
      </c>
      <c r="L385" s="142">
        <v>3</v>
      </c>
      <c r="M385" s="142">
        <v>3</v>
      </c>
      <c r="N385" s="142">
        <v>3</v>
      </c>
      <c r="O385" s="142">
        <v>2</v>
      </c>
      <c r="P385" s="142">
        <v>0</v>
      </c>
      <c r="Q385" s="290">
        <v>-1E-4</v>
      </c>
      <c r="R385" s="290">
        <v>-1E-4</v>
      </c>
      <c r="S385" s="292">
        <v>-1E-4</v>
      </c>
      <c r="T385" s="290">
        <v>-1E-4</v>
      </c>
      <c r="U385" s="292">
        <v>-1E-4</v>
      </c>
      <c r="V385" s="290">
        <v>-1E-4</v>
      </c>
      <c r="W385" s="292">
        <v>-1E-4</v>
      </c>
      <c r="X385" s="290">
        <v>-1E-4</v>
      </c>
      <c r="Y385" s="292">
        <v>-1E-4</v>
      </c>
      <c r="Z385" s="291">
        <v>-1E-4</v>
      </c>
      <c r="AB385" s="142">
        <v>2</v>
      </c>
      <c r="AC385" s="142">
        <v>3</v>
      </c>
      <c r="AD385" s="142">
        <v>2</v>
      </c>
      <c r="AE385" s="142">
        <v>3</v>
      </c>
      <c r="AF385" s="142">
        <v>3</v>
      </c>
      <c r="AG385" s="142">
        <v>4</v>
      </c>
      <c r="AH385" s="142">
        <v>3</v>
      </c>
      <c r="AI385" s="142">
        <v>3</v>
      </c>
      <c r="AJ385" s="142">
        <v>2</v>
      </c>
      <c r="AK385" s="142">
        <v>2</v>
      </c>
      <c r="AL385" s="142">
        <v>0</v>
      </c>
      <c r="AM385" s="290">
        <v>-1E-4</v>
      </c>
      <c r="AN385" s="290">
        <v>-1E-4</v>
      </c>
      <c r="AO385" s="292">
        <v>-1E-4</v>
      </c>
      <c r="AP385" s="290">
        <v>-1E-4</v>
      </c>
      <c r="AQ385" s="292">
        <v>-1E-4</v>
      </c>
      <c r="AR385" s="290">
        <v>-1E-4</v>
      </c>
      <c r="AS385" s="292">
        <v>-1E-4</v>
      </c>
      <c r="AT385" s="290">
        <v>-1E-4</v>
      </c>
      <c r="AU385" s="292">
        <v>-1E-4</v>
      </c>
      <c r="AW385" s="293">
        <v>-1</v>
      </c>
      <c r="AX385" s="291">
        <v>-1</v>
      </c>
      <c r="BK385" s="290"/>
      <c r="BL385" s="290"/>
      <c r="BM385" s="292"/>
      <c r="BN385" s="290"/>
      <c r="BO385" s="292"/>
      <c r="BP385" s="290"/>
      <c r="BQ385" s="292"/>
      <c r="BR385" s="290"/>
      <c r="BS385" s="292"/>
      <c r="BU385" s="292">
        <v>-1</v>
      </c>
      <c r="BV385" s="291">
        <v>-1</v>
      </c>
      <c r="BX385" s="291">
        <v>-1</v>
      </c>
      <c r="CH385" s="291">
        <v>-1</v>
      </c>
      <c r="CI385" s="117">
        <v>0</v>
      </c>
      <c r="CJ385" s="81">
        <v>-1</v>
      </c>
      <c r="CK385" s="81">
        <v>0</v>
      </c>
      <c r="CL385" s="81">
        <v>-1</v>
      </c>
      <c r="CM385" s="81">
        <v>0</v>
      </c>
      <c r="CN385" s="117">
        <v>0</v>
      </c>
      <c r="CR385" s="291"/>
      <c r="DB385" s="291"/>
    </row>
    <row r="386" spans="1:119" x14ac:dyDescent="0.25">
      <c r="B386" s="291">
        <v>0</v>
      </c>
      <c r="E386" s="185">
        <f t="shared" si="5"/>
        <v>0</v>
      </c>
      <c r="F386" s="142">
        <v>0</v>
      </c>
      <c r="G386" s="142">
        <v>0</v>
      </c>
      <c r="H386" s="142">
        <v>0</v>
      </c>
      <c r="I386" s="142">
        <v>0</v>
      </c>
      <c r="J386" s="142">
        <v>0</v>
      </c>
      <c r="K386" s="142">
        <v>0</v>
      </c>
      <c r="L386" s="142">
        <v>0</v>
      </c>
      <c r="M386" s="142">
        <v>0</v>
      </c>
      <c r="N386" s="142">
        <v>0</v>
      </c>
      <c r="O386" s="142">
        <v>0</v>
      </c>
      <c r="P386" s="142">
        <v>0</v>
      </c>
      <c r="Q386" s="290">
        <v>0</v>
      </c>
      <c r="R386" s="290">
        <v>0</v>
      </c>
      <c r="S386" s="292">
        <v>0</v>
      </c>
      <c r="T386" s="290">
        <v>0</v>
      </c>
      <c r="U386" s="292">
        <v>0</v>
      </c>
      <c r="V386" s="290">
        <v>0</v>
      </c>
      <c r="W386" s="292">
        <v>0</v>
      </c>
      <c r="X386" s="290">
        <v>0</v>
      </c>
      <c r="Y386" s="292">
        <v>0</v>
      </c>
      <c r="Z386" s="291">
        <v>0</v>
      </c>
      <c r="AB386" s="142">
        <v>0</v>
      </c>
      <c r="AC386" s="142">
        <v>0</v>
      </c>
      <c r="AD386" s="142">
        <v>0</v>
      </c>
      <c r="AE386" s="142">
        <v>0</v>
      </c>
      <c r="AF386" s="142">
        <v>0</v>
      </c>
      <c r="AG386" s="142">
        <v>0</v>
      </c>
      <c r="AH386" s="142">
        <v>0</v>
      </c>
      <c r="AI386" s="142">
        <v>0</v>
      </c>
      <c r="AJ386" s="142">
        <v>0</v>
      </c>
      <c r="AK386" s="142">
        <v>0</v>
      </c>
      <c r="AL386" s="142">
        <v>0</v>
      </c>
      <c r="AM386" s="290">
        <v>0</v>
      </c>
      <c r="AN386" s="290">
        <v>0</v>
      </c>
      <c r="AO386" s="292">
        <v>0</v>
      </c>
      <c r="AP386" s="290">
        <v>0</v>
      </c>
      <c r="AQ386" s="292">
        <v>0</v>
      </c>
      <c r="AR386" s="290">
        <v>0</v>
      </c>
      <c r="AS386" s="292">
        <v>0</v>
      </c>
      <c r="AT386" s="290">
        <v>0</v>
      </c>
      <c r="AU386" s="292">
        <v>0</v>
      </c>
      <c r="AW386" s="293">
        <v>0</v>
      </c>
      <c r="AX386" s="291">
        <v>0</v>
      </c>
      <c r="BK386" s="290"/>
      <c r="BL386" s="290"/>
      <c r="BM386" s="292"/>
      <c r="BN386" s="290"/>
      <c r="BO386" s="292"/>
      <c r="BP386" s="290"/>
      <c r="BQ386" s="292"/>
      <c r="BR386" s="290"/>
      <c r="BS386" s="292"/>
      <c r="BU386" s="292">
        <v>0</v>
      </c>
      <c r="BV386" s="291">
        <v>0</v>
      </c>
      <c r="BX386" s="291">
        <v>0</v>
      </c>
      <c r="CH386" s="291">
        <v>0</v>
      </c>
      <c r="CI386" s="117">
        <v>0</v>
      </c>
      <c r="CJ386" s="81">
        <v>0</v>
      </c>
      <c r="CK386" s="81">
        <v>0</v>
      </c>
      <c r="CL386" s="81">
        <v>0</v>
      </c>
      <c r="CM386" s="81">
        <v>0</v>
      </c>
      <c r="CN386" s="117">
        <v>0</v>
      </c>
      <c r="CR386" s="291"/>
      <c r="DB386" s="291"/>
    </row>
    <row r="387" spans="1:119" x14ac:dyDescent="0.25">
      <c r="A387" s="113" t="s">
        <v>182</v>
      </c>
      <c r="B387" s="291">
        <v>2</v>
      </c>
      <c r="C387" s="114" t="s">
        <v>286</v>
      </c>
      <c r="D387" s="114" t="s">
        <v>248</v>
      </c>
      <c r="E387" s="185">
        <f t="shared" si="5"/>
        <v>7</v>
      </c>
      <c r="F387" s="142">
        <v>2</v>
      </c>
      <c r="G387" s="142">
        <v>2</v>
      </c>
      <c r="H387" s="142">
        <v>2</v>
      </c>
      <c r="I387" s="142">
        <v>3</v>
      </c>
      <c r="J387" s="142">
        <v>2</v>
      </c>
      <c r="K387" s="142">
        <v>2</v>
      </c>
      <c r="L387" s="142">
        <v>2</v>
      </c>
      <c r="M387" s="142">
        <v>3</v>
      </c>
      <c r="N387" s="142">
        <v>3</v>
      </c>
      <c r="O387" s="142">
        <v>3</v>
      </c>
      <c r="P387" s="142">
        <v>1</v>
      </c>
      <c r="Q387" s="290">
        <v>9.6</v>
      </c>
      <c r="R387" s="290">
        <v>9.6</v>
      </c>
      <c r="S387" s="292">
        <v>9.6</v>
      </c>
      <c r="T387" s="290">
        <v>-1E-4</v>
      </c>
      <c r="U387" s="292">
        <v>15.2</v>
      </c>
      <c r="V387" s="290">
        <v>-1E-4</v>
      </c>
      <c r="W387" s="292">
        <v>10.199999999999999</v>
      </c>
      <c r="X387" s="290">
        <v>-1E-4</v>
      </c>
      <c r="Y387" s="292">
        <v>35</v>
      </c>
      <c r="Z387" s="291">
        <v>2</v>
      </c>
      <c r="AB387" s="142">
        <v>2</v>
      </c>
      <c r="AC387" s="142">
        <v>2</v>
      </c>
      <c r="AD387" s="142">
        <v>3</v>
      </c>
      <c r="AE387" s="142">
        <v>2</v>
      </c>
      <c r="AF387" s="142">
        <v>2</v>
      </c>
      <c r="AG387" s="142">
        <v>4</v>
      </c>
      <c r="AH387" s="142">
        <v>3</v>
      </c>
      <c r="AI387" s="142">
        <v>2</v>
      </c>
      <c r="AJ387" s="142">
        <v>3</v>
      </c>
      <c r="AK387" s="142">
        <v>3</v>
      </c>
      <c r="AL387" s="142">
        <v>0</v>
      </c>
      <c r="AM387" s="290">
        <v>9.4</v>
      </c>
      <c r="AN387" s="290">
        <v>9.4</v>
      </c>
      <c r="AO387" s="292">
        <v>9.4</v>
      </c>
      <c r="AP387" s="290">
        <v>3.8</v>
      </c>
      <c r="AQ387" s="292">
        <v>14.9</v>
      </c>
      <c r="AR387" s="290">
        <v>-1E-4</v>
      </c>
      <c r="AS387" s="292">
        <v>9.7799999999999994</v>
      </c>
      <c r="AT387" s="290">
        <v>-1E-4</v>
      </c>
      <c r="AU387" s="292">
        <v>37.880000000000003</v>
      </c>
      <c r="AW387" s="293">
        <v>72.88</v>
      </c>
      <c r="AX387" s="291">
        <v>2</v>
      </c>
      <c r="BK387" s="290"/>
      <c r="BL387" s="290"/>
      <c r="BM387" s="292"/>
      <c r="BN387" s="290"/>
      <c r="BO387" s="292"/>
      <c r="BP387" s="290"/>
      <c r="BQ387" s="292"/>
      <c r="BR387" s="290"/>
      <c r="BS387" s="292"/>
      <c r="BU387" s="292">
        <v>72.88</v>
      </c>
      <c r="BV387" s="291">
        <v>2</v>
      </c>
      <c r="BX387" s="291">
        <v>-1</v>
      </c>
      <c r="CH387" s="291">
        <v>-1</v>
      </c>
      <c r="CI387" s="117">
        <v>0</v>
      </c>
      <c r="CJ387" s="81">
        <v>-1</v>
      </c>
      <c r="CK387" s="81">
        <v>0</v>
      </c>
      <c r="CL387" s="81">
        <v>-1</v>
      </c>
      <c r="CM387" s="81">
        <v>0</v>
      </c>
      <c r="CN387" s="117">
        <v>0</v>
      </c>
      <c r="CR387" s="291"/>
      <c r="DB387" s="291"/>
      <c r="DH387" s="79" t="s">
        <v>248</v>
      </c>
      <c r="DJ387" s="79" t="s">
        <v>409</v>
      </c>
      <c r="DK387" s="79" t="s">
        <v>456</v>
      </c>
      <c r="DL387" s="83" t="s">
        <v>503</v>
      </c>
      <c r="DM387" s="84" t="s">
        <v>513</v>
      </c>
      <c r="DN387" s="84" t="s">
        <v>127</v>
      </c>
      <c r="DO387" s="83" t="s">
        <v>503</v>
      </c>
    </row>
    <row r="388" spans="1:119" x14ac:dyDescent="0.25">
      <c r="B388" s="291">
        <v>-1</v>
      </c>
      <c r="E388" s="185">
        <f t="shared" si="5"/>
        <v>0</v>
      </c>
      <c r="F388" s="142">
        <v>2</v>
      </c>
      <c r="G388" s="142">
        <v>2</v>
      </c>
      <c r="H388" s="142">
        <v>1</v>
      </c>
      <c r="I388" s="142">
        <v>2</v>
      </c>
      <c r="J388" s="142">
        <v>2</v>
      </c>
      <c r="K388" s="142">
        <v>1</v>
      </c>
      <c r="L388" s="142">
        <v>3</v>
      </c>
      <c r="M388" s="142">
        <v>2</v>
      </c>
      <c r="N388" s="142">
        <v>3</v>
      </c>
      <c r="O388" s="142">
        <v>3</v>
      </c>
      <c r="P388" s="142">
        <v>0</v>
      </c>
      <c r="Q388" s="290">
        <v>-1E-4</v>
      </c>
      <c r="R388" s="290">
        <v>-1E-4</v>
      </c>
      <c r="S388" s="292">
        <v>-1E-4</v>
      </c>
      <c r="T388" s="290">
        <v>-1E-4</v>
      </c>
      <c r="U388" s="292">
        <v>-1E-4</v>
      </c>
      <c r="V388" s="290">
        <v>-1E-4</v>
      </c>
      <c r="W388" s="292">
        <v>-1E-4</v>
      </c>
      <c r="X388" s="290">
        <v>-1E-4</v>
      </c>
      <c r="Y388" s="292">
        <v>-1E-4</v>
      </c>
      <c r="Z388" s="291">
        <v>-1E-4</v>
      </c>
      <c r="AB388" s="142">
        <v>3</v>
      </c>
      <c r="AC388" s="142">
        <v>2</v>
      </c>
      <c r="AD388" s="142">
        <v>3</v>
      </c>
      <c r="AE388" s="142">
        <v>2</v>
      </c>
      <c r="AF388" s="142">
        <v>2</v>
      </c>
      <c r="AG388" s="142">
        <v>3</v>
      </c>
      <c r="AH388" s="142">
        <v>4</v>
      </c>
      <c r="AI388" s="142">
        <v>2</v>
      </c>
      <c r="AJ388" s="142">
        <v>3</v>
      </c>
      <c r="AK388" s="142">
        <v>3</v>
      </c>
      <c r="AL388" s="142">
        <v>0</v>
      </c>
      <c r="AM388" s="290">
        <v>-1E-4</v>
      </c>
      <c r="AN388" s="290">
        <v>-1E-4</v>
      </c>
      <c r="AO388" s="292">
        <v>-1E-4</v>
      </c>
      <c r="AP388" s="290">
        <v>-1E-4</v>
      </c>
      <c r="AQ388" s="292">
        <v>-1E-4</v>
      </c>
      <c r="AR388" s="290">
        <v>-1E-4</v>
      </c>
      <c r="AS388" s="292">
        <v>-1E-4</v>
      </c>
      <c r="AT388" s="290">
        <v>-1E-4</v>
      </c>
      <c r="AU388" s="292">
        <v>-1E-4</v>
      </c>
      <c r="AW388" s="293">
        <v>-1</v>
      </c>
      <c r="AX388" s="291">
        <v>-1</v>
      </c>
      <c r="BK388" s="290"/>
      <c r="BL388" s="290"/>
      <c r="BM388" s="292"/>
      <c r="BN388" s="290"/>
      <c r="BO388" s="292"/>
      <c r="BP388" s="290"/>
      <c r="BQ388" s="292"/>
      <c r="BR388" s="290"/>
      <c r="BS388" s="292"/>
      <c r="BU388" s="292">
        <v>-1</v>
      </c>
      <c r="BV388" s="291">
        <v>-1</v>
      </c>
      <c r="BX388" s="291">
        <v>-1</v>
      </c>
      <c r="CH388" s="291">
        <v>-1</v>
      </c>
      <c r="CI388" s="117">
        <v>0</v>
      </c>
      <c r="CJ388" s="81">
        <v>-1</v>
      </c>
      <c r="CK388" s="81">
        <v>0</v>
      </c>
      <c r="CL388" s="81">
        <v>-1</v>
      </c>
      <c r="CM388" s="81">
        <v>0</v>
      </c>
      <c r="CN388" s="117">
        <v>0</v>
      </c>
      <c r="CR388" s="291"/>
      <c r="DB388" s="291"/>
    </row>
    <row r="389" spans="1:119" x14ac:dyDescent="0.25">
      <c r="B389" s="291">
        <v>-1</v>
      </c>
      <c r="E389" s="185">
        <f t="shared" si="5"/>
        <v>0</v>
      </c>
      <c r="F389" s="142">
        <v>2</v>
      </c>
      <c r="G389" s="142">
        <v>2</v>
      </c>
      <c r="H389" s="142">
        <v>2</v>
      </c>
      <c r="I389" s="142">
        <v>3</v>
      </c>
      <c r="J389" s="142">
        <v>2</v>
      </c>
      <c r="K389" s="142">
        <v>2</v>
      </c>
      <c r="L389" s="142">
        <v>2</v>
      </c>
      <c r="M389" s="142">
        <v>2</v>
      </c>
      <c r="N389" s="142">
        <v>3</v>
      </c>
      <c r="O389" s="142">
        <v>3</v>
      </c>
      <c r="P389" s="142">
        <v>0</v>
      </c>
      <c r="Q389" s="290">
        <v>-1E-4</v>
      </c>
      <c r="R389" s="290">
        <v>-1E-4</v>
      </c>
      <c r="S389" s="292">
        <v>-1E-4</v>
      </c>
      <c r="T389" s="290">
        <v>-1E-4</v>
      </c>
      <c r="U389" s="292">
        <v>-1E-4</v>
      </c>
      <c r="V389" s="290">
        <v>-1E-4</v>
      </c>
      <c r="W389" s="292">
        <v>-1E-4</v>
      </c>
      <c r="X389" s="290">
        <v>-1E-4</v>
      </c>
      <c r="Y389" s="292">
        <v>-1E-4</v>
      </c>
      <c r="Z389" s="291">
        <v>-1E-4</v>
      </c>
      <c r="AB389" s="142">
        <v>2</v>
      </c>
      <c r="AC389" s="142">
        <v>2</v>
      </c>
      <c r="AD389" s="142">
        <v>3</v>
      </c>
      <c r="AE389" s="142">
        <v>1</v>
      </c>
      <c r="AF389" s="142">
        <v>2</v>
      </c>
      <c r="AG389" s="142">
        <v>3</v>
      </c>
      <c r="AH389" s="142">
        <v>4</v>
      </c>
      <c r="AI389" s="142">
        <v>3</v>
      </c>
      <c r="AJ389" s="142">
        <v>2</v>
      </c>
      <c r="AK389" s="142">
        <v>3</v>
      </c>
      <c r="AL389" s="142">
        <v>0</v>
      </c>
      <c r="AM389" s="290">
        <v>-1E-4</v>
      </c>
      <c r="AN389" s="290">
        <v>-1E-4</v>
      </c>
      <c r="AO389" s="292">
        <v>-1E-4</v>
      </c>
      <c r="AP389" s="290">
        <v>-1E-4</v>
      </c>
      <c r="AQ389" s="292">
        <v>-1E-4</v>
      </c>
      <c r="AR389" s="290">
        <v>-1E-4</v>
      </c>
      <c r="AS389" s="292">
        <v>-1E-4</v>
      </c>
      <c r="AT389" s="290">
        <v>-1E-4</v>
      </c>
      <c r="AU389" s="292">
        <v>-1E-4</v>
      </c>
      <c r="AW389" s="293">
        <v>-1</v>
      </c>
      <c r="AX389" s="291">
        <v>-1</v>
      </c>
      <c r="BK389" s="290"/>
      <c r="BL389" s="290"/>
      <c r="BM389" s="292"/>
      <c r="BN389" s="290"/>
      <c r="BO389" s="292"/>
      <c r="BP389" s="290"/>
      <c r="BQ389" s="292"/>
      <c r="BR389" s="290"/>
      <c r="BS389" s="292"/>
      <c r="BU389" s="292">
        <v>-1</v>
      </c>
      <c r="BV389" s="291">
        <v>-1</v>
      </c>
      <c r="BX389" s="291">
        <v>-1</v>
      </c>
      <c r="CH389" s="291">
        <v>-1</v>
      </c>
      <c r="CI389" s="117">
        <v>0</v>
      </c>
      <c r="CJ389" s="81">
        <v>-1</v>
      </c>
      <c r="CK389" s="81">
        <v>0</v>
      </c>
      <c r="CL389" s="81">
        <v>-1</v>
      </c>
      <c r="CM389" s="81">
        <v>0</v>
      </c>
      <c r="CN389" s="117">
        <v>0</v>
      </c>
      <c r="CR389" s="291"/>
      <c r="DB389" s="291"/>
    </row>
    <row r="390" spans="1:119" x14ac:dyDescent="0.25">
      <c r="B390" s="291">
        <v>-1</v>
      </c>
      <c r="E390" s="185">
        <f t="shared" si="5"/>
        <v>0</v>
      </c>
      <c r="F390" s="142">
        <v>2</v>
      </c>
      <c r="G390" s="142">
        <v>2</v>
      </c>
      <c r="H390" s="142">
        <v>2</v>
      </c>
      <c r="I390" s="142">
        <v>3</v>
      </c>
      <c r="J390" s="142">
        <v>2</v>
      </c>
      <c r="K390" s="142">
        <v>2</v>
      </c>
      <c r="L390" s="142">
        <v>3</v>
      </c>
      <c r="M390" s="142">
        <v>3</v>
      </c>
      <c r="N390" s="142">
        <v>3</v>
      </c>
      <c r="O390" s="142">
        <v>3</v>
      </c>
      <c r="P390" s="142">
        <v>1</v>
      </c>
      <c r="Q390" s="290">
        <v>-1E-4</v>
      </c>
      <c r="R390" s="290">
        <v>-1E-4</v>
      </c>
      <c r="S390" s="292">
        <v>-1E-4</v>
      </c>
      <c r="T390" s="290">
        <v>-1E-4</v>
      </c>
      <c r="U390" s="292">
        <v>-1E-4</v>
      </c>
      <c r="V390" s="290">
        <v>-1E-4</v>
      </c>
      <c r="W390" s="292">
        <v>-1E-4</v>
      </c>
      <c r="X390" s="290">
        <v>-1E-4</v>
      </c>
      <c r="Y390" s="292">
        <v>-1E-4</v>
      </c>
      <c r="Z390" s="291">
        <v>-1E-4</v>
      </c>
      <c r="AB390" s="142">
        <v>2</v>
      </c>
      <c r="AC390" s="142">
        <v>1</v>
      </c>
      <c r="AD390" s="142">
        <v>2</v>
      </c>
      <c r="AE390" s="142">
        <v>2</v>
      </c>
      <c r="AF390" s="142">
        <v>2</v>
      </c>
      <c r="AG390" s="142">
        <v>3</v>
      </c>
      <c r="AH390" s="142">
        <v>3</v>
      </c>
      <c r="AI390" s="142">
        <v>3</v>
      </c>
      <c r="AJ390" s="142">
        <v>3</v>
      </c>
      <c r="AK390" s="142">
        <v>2</v>
      </c>
      <c r="AL390" s="142">
        <v>0</v>
      </c>
      <c r="AM390" s="290">
        <v>-1E-4</v>
      </c>
      <c r="AN390" s="290">
        <v>-1E-4</v>
      </c>
      <c r="AO390" s="292">
        <v>-1E-4</v>
      </c>
      <c r="AP390" s="290">
        <v>-1E-4</v>
      </c>
      <c r="AQ390" s="292">
        <v>-1E-4</v>
      </c>
      <c r="AR390" s="290">
        <v>-1E-4</v>
      </c>
      <c r="AS390" s="292">
        <v>-1E-4</v>
      </c>
      <c r="AT390" s="290">
        <v>-1E-4</v>
      </c>
      <c r="AU390" s="292">
        <v>-1E-4</v>
      </c>
      <c r="AW390" s="293">
        <v>-1</v>
      </c>
      <c r="AX390" s="291">
        <v>-1</v>
      </c>
      <c r="BK390" s="290"/>
      <c r="BL390" s="290"/>
      <c r="BM390" s="292"/>
      <c r="BN390" s="290"/>
      <c r="BO390" s="292"/>
      <c r="BP390" s="290"/>
      <c r="BQ390" s="292"/>
      <c r="BR390" s="290"/>
      <c r="BS390" s="292"/>
      <c r="BU390" s="292">
        <v>-1</v>
      </c>
      <c r="BV390" s="291">
        <v>-1</v>
      </c>
      <c r="BX390" s="291">
        <v>-1</v>
      </c>
      <c r="CH390" s="291">
        <v>-1</v>
      </c>
      <c r="CI390" s="117">
        <v>0</v>
      </c>
      <c r="CJ390" s="81">
        <v>-1</v>
      </c>
      <c r="CK390" s="81">
        <v>0</v>
      </c>
      <c r="CL390" s="81">
        <v>-1</v>
      </c>
      <c r="CM390" s="81">
        <v>0</v>
      </c>
      <c r="CN390" s="117">
        <v>0</v>
      </c>
      <c r="CR390" s="291"/>
      <c r="DB390" s="291"/>
    </row>
    <row r="391" spans="1:119" x14ac:dyDescent="0.25">
      <c r="B391" s="291">
        <v>0</v>
      </c>
      <c r="E391" s="185">
        <f t="shared" si="5"/>
        <v>0</v>
      </c>
      <c r="F391" s="142">
        <v>0</v>
      </c>
      <c r="G391" s="142">
        <v>0</v>
      </c>
      <c r="H391" s="142">
        <v>0</v>
      </c>
      <c r="I391" s="142">
        <v>0</v>
      </c>
      <c r="J391" s="142">
        <v>0</v>
      </c>
      <c r="K391" s="142">
        <v>0</v>
      </c>
      <c r="L391" s="142">
        <v>0</v>
      </c>
      <c r="M391" s="142">
        <v>0</v>
      </c>
      <c r="N391" s="142">
        <v>0</v>
      </c>
      <c r="O391" s="142">
        <v>0</v>
      </c>
      <c r="P391" s="142">
        <v>0</v>
      </c>
      <c r="Q391" s="290">
        <v>0</v>
      </c>
      <c r="R391" s="290">
        <v>0</v>
      </c>
      <c r="S391" s="292">
        <v>0</v>
      </c>
      <c r="T391" s="290">
        <v>0</v>
      </c>
      <c r="U391" s="292">
        <v>0</v>
      </c>
      <c r="V391" s="290">
        <v>0</v>
      </c>
      <c r="W391" s="292">
        <v>0</v>
      </c>
      <c r="X391" s="290">
        <v>0</v>
      </c>
      <c r="Y391" s="292">
        <v>0</v>
      </c>
      <c r="Z391" s="291">
        <v>0</v>
      </c>
      <c r="AB391" s="142">
        <v>0</v>
      </c>
      <c r="AC391" s="142">
        <v>0</v>
      </c>
      <c r="AD391" s="142">
        <v>0</v>
      </c>
      <c r="AE391" s="142">
        <v>0</v>
      </c>
      <c r="AF391" s="142">
        <v>0</v>
      </c>
      <c r="AG391" s="142">
        <v>0</v>
      </c>
      <c r="AH391" s="142">
        <v>0</v>
      </c>
      <c r="AI391" s="142">
        <v>0</v>
      </c>
      <c r="AJ391" s="142">
        <v>0</v>
      </c>
      <c r="AK391" s="142">
        <v>0</v>
      </c>
      <c r="AL391" s="142">
        <v>0</v>
      </c>
      <c r="AM391" s="290">
        <v>0</v>
      </c>
      <c r="AN391" s="290">
        <v>0</v>
      </c>
      <c r="AO391" s="292">
        <v>0</v>
      </c>
      <c r="AP391" s="290">
        <v>0</v>
      </c>
      <c r="AQ391" s="292">
        <v>0</v>
      </c>
      <c r="AR391" s="290">
        <v>0</v>
      </c>
      <c r="AS391" s="292">
        <v>0</v>
      </c>
      <c r="AT391" s="290">
        <v>0</v>
      </c>
      <c r="AU391" s="292">
        <v>0</v>
      </c>
      <c r="AW391" s="293">
        <v>0</v>
      </c>
      <c r="AX391" s="291">
        <v>0</v>
      </c>
      <c r="BK391" s="290"/>
      <c r="BL391" s="290"/>
      <c r="BM391" s="292"/>
      <c r="BN391" s="290"/>
      <c r="BO391" s="292"/>
      <c r="BP391" s="290"/>
      <c r="BQ391" s="292"/>
      <c r="BR391" s="290"/>
      <c r="BS391" s="292"/>
      <c r="BU391" s="292">
        <v>0</v>
      </c>
      <c r="BV391" s="291">
        <v>0</v>
      </c>
      <c r="BX391" s="291">
        <v>0</v>
      </c>
      <c r="CH391" s="291">
        <v>0</v>
      </c>
      <c r="CI391" s="117">
        <v>0</v>
      </c>
      <c r="CJ391" s="81">
        <v>0</v>
      </c>
      <c r="CK391" s="81">
        <v>0</v>
      </c>
      <c r="CL391" s="81">
        <v>0</v>
      </c>
      <c r="CM391" s="81">
        <v>0</v>
      </c>
      <c r="CN391" s="117">
        <v>0</v>
      </c>
      <c r="CR391" s="291"/>
      <c r="DB391" s="291"/>
    </row>
    <row r="392" spans="1:119" x14ac:dyDescent="0.25">
      <c r="A392" s="113" t="s">
        <v>182</v>
      </c>
      <c r="B392" s="291">
        <v>3</v>
      </c>
      <c r="C392" s="114" t="s">
        <v>287</v>
      </c>
      <c r="D392" s="114" t="s">
        <v>248</v>
      </c>
      <c r="E392" s="185">
        <f t="shared" si="5"/>
        <v>6</v>
      </c>
      <c r="F392" s="142">
        <v>2</v>
      </c>
      <c r="G392" s="142">
        <v>2</v>
      </c>
      <c r="H392" s="142">
        <v>3</v>
      </c>
      <c r="I392" s="142">
        <v>4</v>
      </c>
      <c r="J392" s="142">
        <v>2</v>
      </c>
      <c r="K392" s="142">
        <v>3</v>
      </c>
      <c r="L392" s="142">
        <v>3</v>
      </c>
      <c r="M392" s="142">
        <v>2</v>
      </c>
      <c r="N392" s="142">
        <v>3</v>
      </c>
      <c r="O392" s="142">
        <v>3</v>
      </c>
      <c r="P392" s="142">
        <v>0</v>
      </c>
      <c r="Q392" s="290">
        <v>9.6999999999999993</v>
      </c>
      <c r="R392" s="290">
        <v>9.6999999999999993</v>
      </c>
      <c r="S392" s="292">
        <v>9.6999999999999993</v>
      </c>
      <c r="T392" s="290">
        <v>-1E-4</v>
      </c>
      <c r="U392" s="292">
        <v>14.7</v>
      </c>
      <c r="V392" s="290">
        <v>-1E-4</v>
      </c>
      <c r="W392" s="292">
        <v>10.42</v>
      </c>
      <c r="X392" s="290">
        <v>-1E-4</v>
      </c>
      <c r="Y392" s="292">
        <v>34.82</v>
      </c>
      <c r="Z392" s="291">
        <v>3</v>
      </c>
      <c r="AB392" s="142">
        <v>2</v>
      </c>
      <c r="AC392" s="142">
        <v>2</v>
      </c>
      <c r="AD392" s="142">
        <v>4</v>
      </c>
      <c r="AE392" s="142">
        <v>3</v>
      </c>
      <c r="AF392" s="142">
        <v>4</v>
      </c>
      <c r="AG392" s="142">
        <v>4</v>
      </c>
      <c r="AH392" s="142">
        <v>4</v>
      </c>
      <c r="AI392" s="142">
        <v>4</v>
      </c>
      <c r="AJ392" s="142">
        <v>3</v>
      </c>
      <c r="AK392" s="142">
        <v>3</v>
      </c>
      <c r="AL392" s="142">
        <v>0</v>
      </c>
      <c r="AM392" s="290">
        <v>9.6999999999999993</v>
      </c>
      <c r="AN392" s="290">
        <v>9.6999999999999993</v>
      </c>
      <c r="AO392" s="292">
        <v>9.6999999999999993</v>
      </c>
      <c r="AP392" s="290">
        <v>4.3</v>
      </c>
      <c r="AQ392" s="292">
        <v>13.9</v>
      </c>
      <c r="AR392" s="290">
        <v>-1E-4</v>
      </c>
      <c r="AS392" s="292">
        <v>9.84</v>
      </c>
      <c r="AT392" s="290">
        <v>-1E-4</v>
      </c>
      <c r="AU392" s="292">
        <v>37.74</v>
      </c>
      <c r="AW392" s="293">
        <v>72.56</v>
      </c>
      <c r="AX392" s="291">
        <v>3</v>
      </c>
      <c r="BK392" s="290"/>
      <c r="BL392" s="290"/>
      <c r="BM392" s="292"/>
      <c r="BN392" s="290"/>
      <c r="BO392" s="292"/>
      <c r="BP392" s="290"/>
      <c r="BQ392" s="292"/>
      <c r="BR392" s="290"/>
      <c r="BS392" s="292"/>
      <c r="BU392" s="292">
        <v>72.56</v>
      </c>
      <c r="BV392" s="291">
        <v>3</v>
      </c>
      <c r="BX392" s="291">
        <v>-1</v>
      </c>
      <c r="CH392" s="291">
        <v>-1</v>
      </c>
      <c r="CI392" s="117">
        <v>0</v>
      </c>
      <c r="CJ392" s="81">
        <v>-1</v>
      </c>
      <c r="CK392" s="81">
        <v>0</v>
      </c>
      <c r="CL392" s="81">
        <v>-1</v>
      </c>
      <c r="CM392" s="81">
        <v>0</v>
      </c>
      <c r="CN392" s="117">
        <v>0</v>
      </c>
      <c r="CR392" s="291"/>
      <c r="DB392" s="291"/>
      <c r="DH392" s="79" t="s">
        <v>248</v>
      </c>
      <c r="DJ392" s="79" t="s">
        <v>409</v>
      </c>
      <c r="DK392" s="79" t="s">
        <v>456</v>
      </c>
      <c r="DL392" s="83" t="s">
        <v>503</v>
      </c>
      <c r="DM392" s="84" t="s">
        <v>513</v>
      </c>
      <c r="DN392" s="84" t="s">
        <v>119</v>
      </c>
      <c r="DO392" s="83" t="s">
        <v>503</v>
      </c>
    </row>
    <row r="393" spans="1:119" x14ac:dyDescent="0.25">
      <c r="B393" s="291">
        <v>-1</v>
      </c>
      <c r="E393" s="185">
        <f t="shared" si="5"/>
        <v>0</v>
      </c>
      <c r="F393" s="142">
        <v>2</v>
      </c>
      <c r="G393" s="142">
        <v>3</v>
      </c>
      <c r="H393" s="142">
        <v>2</v>
      </c>
      <c r="I393" s="142">
        <v>3</v>
      </c>
      <c r="J393" s="142">
        <v>2</v>
      </c>
      <c r="K393" s="142">
        <v>3</v>
      </c>
      <c r="L393" s="142">
        <v>3</v>
      </c>
      <c r="M393" s="142">
        <v>2</v>
      </c>
      <c r="N393" s="142">
        <v>3</v>
      </c>
      <c r="O393" s="142">
        <v>3</v>
      </c>
      <c r="P393" s="142">
        <v>0</v>
      </c>
      <c r="Q393" s="290">
        <v>-1E-4</v>
      </c>
      <c r="R393" s="290">
        <v>-1E-4</v>
      </c>
      <c r="S393" s="292">
        <v>-1E-4</v>
      </c>
      <c r="T393" s="290">
        <v>-1E-4</v>
      </c>
      <c r="U393" s="292">
        <v>-1E-4</v>
      </c>
      <c r="V393" s="290">
        <v>-1E-4</v>
      </c>
      <c r="W393" s="292">
        <v>-1E-4</v>
      </c>
      <c r="X393" s="290">
        <v>-1E-4</v>
      </c>
      <c r="Y393" s="292">
        <v>-1E-4</v>
      </c>
      <c r="Z393" s="291">
        <v>-1E-4</v>
      </c>
      <c r="AB393" s="142">
        <v>1</v>
      </c>
      <c r="AC393" s="142">
        <v>3</v>
      </c>
      <c r="AD393" s="142">
        <v>4</v>
      </c>
      <c r="AE393" s="142">
        <v>3</v>
      </c>
      <c r="AF393" s="142">
        <v>4</v>
      </c>
      <c r="AG393" s="142">
        <v>4</v>
      </c>
      <c r="AH393" s="142">
        <v>4</v>
      </c>
      <c r="AI393" s="142">
        <v>3</v>
      </c>
      <c r="AJ393" s="142">
        <v>3</v>
      </c>
      <c r="AK393" s="142">
        <v>3</v>
      </c>
      <c r="AL393" s="142">
        <v>0</v>
      </c>
      <c r="AM393" s="290">
        <v>-1E-4</v>
      </c>
      <c r="AN393" s="290">
        <v>-1E-4</v>
      </c>
      <c r="AO393" s="292">
        <v>-1E-4</v>
      </c>
      <c r="AP393" s="290">
        <v>-1E-4</v>
      </c>
      <c r="AQ393" s="292">
        <v>-1E-4</v>
      </c>
      <c r="AR393" s="290">
        <v>-1E-4</v>
      </c>
      <c r="AS393" s="292">
        <v>-1E-4</v>
      </c>
      <c r="AT393" s="290">
        <v>-1E-4</v>
      </c>
      <c r="AU393" s="292">
        <v>-1E-4</v>
      </c>
      <c r="AW393" s="293">
        <v>-1</v>
      </c>
      <c r="AX393" s="291">
        <v>-1</v>
      </c>
      <c r="BK393" s="290"/>
      <c r="BL393" s="290"/>
      <c r="BM393" s="292"/>
      <c r="BN393" s="290"/>
      <c r="BO393" s="292"/>
      <c r="BP393" s="290"/>
      <c r="BQ393" s="292"/>
      <c r="BR393" s="290"/>
      <c r="BS393" s="292"/>
      <c r="BU393" s="292">
        <v>-1</v>
      </c>
      <c r="BV393" s="291">
        <v>-1</v>
      </c>
      <c r="BX393" s="291">
        <v>-1</v>
      </c>
      <c r="CH393" s="291">
        <v>-1</v>
      </c>
      <c r="CI393" s="117">
        <v>0</v>
      </c>
      <c r="CJ393" s="81">
        <v>-1</v>
      </c>
      <c r="CK393" s="81">
        <v>0</v>
      </c>
      <c r="CL393" s="81">
        <v>-1</v>
      </c>
      <c r="CM393" s="81">
        <v>0</v>
      </c>
      <c r="CN393" s="117">
        <v>0</v>
      </c>
      <c r="CR393" s="291"/>
      <c r="DB393" s="291"/>
    </row>
    <row r="394" spans="1:119" x14ac:dyDescent="0.25">
      <c r="B394" s="291">
        <v>-1</v>
      </c>
      <c r="E394" s="185">
        <f t="shared" si="5"/>
        <v>0</v>
      </c>
      <c r="F394" s="142">
        <v>1</v>
      </c>
      <c r="G394" s="142">
        <v>3</v>
      </c>
      <c r="H394" s="142">
        <v>2</v>
      </c>
      <c r="I394" s="142">
        <v>2</v>
      </c>
      <c r="J394" s="142">
        <v>2</v>
      </c>
      <c r="K394" s="142">
        <v>3</v>
      </c>
      <c r="L394" s="142">
        <v>3</v>
      </c>
      <c r="M394" s="142">
        <v>2</v>
      </c>
      <c r="N394" s="142">
        <v>3</v>
      </c>
      <c r="O394" s="142">
        <v>2</v>
      </c>
      <c r="P394" s="142">
        <v>0</v>
      </c>
      <c r="Q394" s="290">
        <v>-1E-4</v>
      </c>
      <c r="R394" s="290">
        <v>-1E-4</v>
      </c>
      <c r="S394" s="292">
        <v>-1E-4</v>
      </c>
      <c r="T394" s="290">
        <v>-1E-4</v>
      </c>
      <c r="U394" s="292">
        <v>-1E-4</v>
      </c>
      <c r="V394" s="290">
        <v>-1E-4</v>
      </c>
      <c r="W394" s="292">
        <v>-1E-4</v>
      </c>
      <c r="X394" s="290">
        <v>-1E-4</v>
      </c>
      <c r="Y394" s="292">
        <v>-1E-4</v>
      </c>
      <c r="Z394" s="291">
        <v>-1E-4</v>
      </c>
      <c r="AB394" s="142">
        <v>2</v>
      </c>
      <c r="AC394" s="142">
        <v>3</v>
      </c>
      <c r="AD394" s="142">
        <v>2</v>
      </c>
      <c r="AE394" s="142">
        <v>2</v>
      </c>
      <c r="AF394" s="142">
        <v>3</v>
      </c>
      <c r="AG394" s="142">
        <v>2</v>
      </c>
      <c r="AH394" s="142">
        <v>4</v>
      </c>
      <c r="AI394" s="142">
        <v>4</v>
      </c>
      <c r="AJ394" s="142">
        <v>3</v>
      </c>
      <c r="AK394" s="142">
        <v>3</v>
      </c>
      <c r="AL394" s="142">
        <v>1</v>
      </c>
      <c r="AM394" s="290">
        <v>-1E-4</v>
      </c>
      <c r="AN394" s="290">
        <v>-1E-4</v>
      </c>
      <c r="AO394" s="292">
        <v>-1E-4</v>
      </c>
      <c r="AP394" s="290">
        <v>-1E-4</v>
      </c>
      <c r="AQ394" s="292">
        <v>-1E-4</v>
      </c>
      <c r="AR394" s="290">
        <v>-1E-4</v>
      </c>
      <c r="AS394" s="292">
        <v>-1E-4</v>
      </c>
      <c r="AT394" s="290">
        <v>-1E-4</v>
      </c>
      <c r="AU394" s="292">
        <v>-1E-4</v>
      </c>
      <c r="AW394" s="293">
        <v>-1</v>
      </c>
      <c r="AX394" s="291">
        <v>-1</v>
      </c>
      <c r="BK394" s="290"/>
      <c r="BL394" s="290"/>
      <c r="BM394" s="292"/>
      <c r="BN394" s="290"/>
      <c r="BO394" s="292"/>
      <c r="BP394" s="290"/>
      <c r="BQ394" s="292"/>
      <c r="BR394" s="290"/>
      <c r="BS394" s="292"/>
      <c r="BU394" s="292">
        <v>-1</v>
      </c>
      <c r="BV394" s="291">
        <v>-1</v>
      </c>
      <c r="BX394" s="291">
        <v>-1</v>
      </c>
      <c r="CH394" s="291">
        <v>-1</v>
      </c>
      <c r="CI394" s="117">
        <v>0</v>
      </c>
      <c r="CJ394" s="81">
        <v>-1</v>
      </c>
      <c r="CK394" s="81">
        <v>0</v>
      </c>
      <c r="CL394" s="81">
        <v>-1</v>
      </c>
      <c r="CM394" s="81">
        <v>0</v>
      </c>
      <c r="CN394" s="117">
        <v>0</v>
      </c>
      <c r="CR394" s="291"/>
      <c r="DB394" s="291"/>
    </row>
    <row r="395" spans="1:119" x14ac:dyDescent="0.25">
      <c r="B395" s="291">
        <v>-1</v>
      </c>
      <c r="E395" s="185">
        <f t="shared" si="5"/>
        <v>0</v>
      </c>
      <c r="F395" s="142">
        <v>2</v>
      </c>
      <c r="G395" s="142">
        <v>3</v>
      </c>
      <c r="H395" s="142">
        <v>3</v>
      </c>
      <c r="I395" s="142">
        <v>3</v>
      </c>
      <c r="J395" s="142">
        <v>2</v>
      </c>
      <c r="K395" s="142">
        <v>2</v>
      </c>
      <c r="L395" s="142">
        <v>3</v>
      </c>
      <c r="M395" s="142">
        <v>3</v>
      </c>
      <c r="N395" s="142">
        <v>3</v>
      </c>
      <c r="O395" s="142">
        <v>2</v>
      </c>
      <c r="P395" s="142">
        <v>1</v>
      </c>
      <c r="Q395" s="290">
        <v>-1E-4</v>
      </c>
      <c r="R395" s="290">
        <v>-1E-4</v>
      </c>
      <c r="S395" s="292">
        <v>-1E-4</v>
      </c>
      <c r="T395" s="290">
        <v>-1E-4</v>
      </c>
      <c r="U395" s="292">
        <v>-1E-4</v>
      </c>
      <c r="V395" s="290">
        <v>-1E-4</v>
      </c>
      <c r="W395" s="292">
        <v>-1E-4</v>
      </c>
      <c r="X395" s="290">
        <v>-1E-4</v>
      </c>
      <c r="Y395" s="292">
        <v>-1E-4</v>
      </c>
      <c r="Z395" s="291">
        <v>-1E-4</v>
      </c>
      <c r="AB395" s="142">
        <v>2</v>
      </c>
      <c r="AC395" s="142">
        <v>2</v>
      </c>
      <c r="AD395" s="142">
        <v>3</v>
      </c>
      <c r="AE395" s="142">
        <v>3</v>
      </c>
      <c r="AF395" s="142">
        <v>3</v>
      </c>
      <c r="AG395" s="142">
        <v>3</v>
      </c>
      <c r="AH395" s="142">
        <v>3</v>
      </c>
      <c r="AI395" s="142">
        <v>4</v>
      </c>
      <c r="AJ395" s="142">
        <v>3</v>
      </c>
      <c r="AK395" s="142">
        <v>3</v>
      </c>
      <c r="AL395" s="142">
        <v>0</v>
      </c>
      <c r="AM395" s="290">
        <v>-1E-4</v>
      </c>
      <c r="AN395" s="290">
        <v>-1E-4</v>
      </c>
      <c r="AO395" s="292">
        <v>-1E-4</v>
      </c>
      <c r="AP395" s="290">
        <v>-1E-4</v>
      </c>
      <c r="AQ395" s="292">
        <v>-1E-4</v>
      </c>
      <c r="AR395" s="290">
        <v>-1E-4</v>
      </c>
      <c r="AS395" s="292">
        <v>-1E-4</v>
      </c>
      <c r="AT395" s="290">
        <v>-1E-4</v>
      </c>
      <c r="AU395" s="292">
        <v>-1E-4</v>
      </c>
      <c r="AW395" s="293">
        <v>-1</v>
      </c>
      <c r="AX395" s="291">
        <v>-1</v>
      </c>
      <c r="BK395" s="290"/>
      <c r="BL395" s="290"/>
      <c r="BM395" s="292"/>
      <c r="BN395" s="290"/>
      <c r="BO395" s="292"/>
      <c r="BP395" s="290"/>
      <c r="BQ395" s="292"/>
      <c r="BR395" s="290"/>
      <c r="BS395" s="292"/>
      <c r="BU395" s="292">
        <v>-1</v>
      </c>
      <c r="BV395" s="291">
        <v>-1</v>
      </c>
      <c r="BX395" s="291">
        <v>-1</v>
      </c>
      <c r="CH395" s="291">
        <v>-1</v>
      </c>
      <c r="CI395" s="117">
        <v>0</v>
      </c>
      <c r="CJ395" s="81">
        <v>-1</v>
      </c>
      <c r="CK395" s="81">
        <v>0</v>
      </c>
      <c r="CL395" s="81">
        <v>-1</v>
      </c>
      <c r="CM395" s="81">
        <v>0</v>
      </c>
      <c r="CN395" s="117">
        <v>0</v>
      </c>
      <c r="CR395" s="291"/>
      <c r="DB395" s="291"/>
    </row>
    <row r="396" spans="1:119" x14ac:dyDescent="0.25">
      <c r="B396" s="291">
        <v>0</v>
      </c>
      <c r="E396" s="185">
        <f t="shared" si="5"/>
        <v>0</v>
      </c>
      <c r="F396" s="142">
        <v>0</v>
      </c>
      <c r="G396" s="142">
        <v>0</v>
      </c>
      <c r="H396" s="142">
        <v>0</v>
      </c>
      <c r="I396" s="142">
        <v>0</v>
      </c>
      <c r="J396" s="142">
        <v>0</v>
      </c>
      <c r="K396" s="142">
        <v>0</v>
      </c>
      <c r="L396" s="142">
        <v>0</v>
      </c>
      <c r="M396" s="142">
        <v>0</v>
      </c>
      <c r="N396" s="142">
        <v>0</v>
      </c>
      <c r="O396" s="142">
        <v>0</v>
      </c>
      <c r="P396" s="142">
        <v>0</v>
      </c>
      <c r="Q396" s="290">
        <v>0</v>
      </c>
      <c r="R396" s="290">
        <v>0</v>
      </c>
      <c r="S396" s="292">
        <v>0</v>
      </c>
      <c r="T396" s="290">
        <v>0</v>
      </c>
      <c r="U396" s="292">
        <v>0</v>
      </c>
      <c r="V396" s="290">
        <v>0</v>
      </c>
      <c r="W396" s="292">
        <v>0</v>
      </c>
      <c r="X396" s="290">
        <v>0</v>
      </c>
      <c r="Y396" s="292">
        <v>0</v>
      </c>
      <c r="Z396" s="291">
        <v>0</v>
      </c>
      <c r="AB396" s="142">
        <v>0</v>
      </c>
      <c r="AC396" s="142">
        <v>0</v>
      </c>
      <c r="AD396" s="142">
        <v>0</v>
      </c>
      <c r="AE396" s="142">
        <v>0</v>
      </c>
      <c r="AF396" s="142">
        <v>0</v>
      </c>
      <c r="AG396" s="142">
        <v>0</v>
      </c>
      <c r="AH396" s="142">
        <v>0</v>
      </c>
      <c r="AI396" s="142">
        <v>0</v>
      </c>
      <c r="AJ396" s="142">
        <v>0</v>
      </c>
      <c r="AK396" s="142">
        <v>0</v>
      </c>
      <c r="AL396" s="142">
        <v>0</v>
      </c>
      <c r="AM396" s="290">
        <v>0</v>
      </c>
      <c r="AN396" s="290">
        <v>0</v>
      </c>
      <c r="AO396" s="292">
        <v>0</v>
      </c>
      <c r="AP396" s="290">
        <v>0</v>
      </c>
      <c r="AQ396" s="292">
        <v>0</v>
      </c>
      <c r="AR396" s="290">
        <v>0</v>
      </c>
      <c r="AS396" s="292">
        <v>0</v>
      </c>
      <c r="AT396" s="290">
        <v>0</v>
      </c>
      <c r="AU396" s="292">
        <v>0</v>
      </c>
      <c r="AW396" s="293">
        <v>0</v>
      </c>
      <c r="AX396" s="291">
        <v>0</v>
      </c>
      <c r="BK396" s="290"/>
      <c r="BL396" s="290"/>
      <c r="BM396" s="292"/>
      <c r="BN396" s="290"/>
      <c r="BO396" s="292"/>
      <c r="BP396" s="290"/>
      <c r="BQ396" s="292"/>
      <c r="BR396" s="290"/>
      <c r="BS396" s="292"/>
      <c r="BU396" s="292">
        <v>0</v>
      </c>
      <c r="BV396" s="291">
        <v>0</v>
      </c>
      <c r="BX396" s="291">
        <v>0</v>
      </c>
      <c r="CH396" s="291">
        <v>0</v>
      </c>
      <c r="CI396" s="117">
        <v>0</v>
      </c>
      <c r="CJ396" s="81">
        <v>0</v>
      </c>
      <c r="CK396" s="81">
        <v>0</v>
      </c>
      <c r="CL396" s="81">
        <v>0</v>
      </c>
      <c r="CM396" s="81">
        <v>0</v>
      </c>
      <c r="CN396" s="117">
        <v>0</v>
      </c>
      <c r="CR396" s="291"/>
      <c r="DB396" s="291"/>
    </row>
    <row r="397" spans="1:119" x14ac:dyDescent="0.25">
      <c r="A397" s="113" t="s">
        <v>182</v>
      </c>
      <c r="B397" s="291">
        <v>4</v>
      </c>
      <c r="C397" s="114" t="s">
        <v>288</v>
      </c>
      <c r="D397" s="114" t="s">
        <v>208</v>
      </c>
      <c r="E397" s="185">
        <f t="shared" si="5"/>
        <v>5</v>
      </c>
      <c r="F397" s="142">
        <v>3</v>
      </c>
      <c r="G397" s="142">
        <v>2</v>
      </c>
      <c r="H397" s="142">
        <v>4</v>
      </c>
      <c r="I397" s="142">
        <v>4</v>
      </c>
      <c r="J397" s="142">
        <v>3</v>
      </c>
      <c r="K397" s="142">
        <v>3</v>
      </c>
      <c r="L397" s="142">
        <v>3</v>
      </c>
      <c r="M397" s="142">
        <v>2</v>
      </c>
      <c r="N397" s="142">
        <v>3</v>
      </c>
      <c r="O397" s="142">
        <v>3</v>
      </c>
      <c r="P397" s="142">
        <v>0</v>
      </c>
      <c r="Q397" s="290">
        <v>9.6</v>
      </c>
      <c r="R397" s="290">
        <v>9.6</v>
      </c>
      <c r="S397" s="292">
        <v>9.6</v>
      </c>
      <c r="T397" s="290">
        <v>-1E-4</v>
      </c>
      <c r="U397" s="292">
        <v>14.1</v>
      </c>
      <c r="V397" s="290">
        <v>-1E-4</v>
      </c>
      <c r="W397" s="292">
        <v>10.71</v>
      </c>
      <c r="X397" s="290">
        <v>-1E-4</v>
      </c>
      <c r="Y397" s="292">
        <v>34.409999999999997</v>
      </c>
      <c r="Z397" s="291">
        <v>5</v>
      </c>
      <c r="AB397" s="142">
        <v>3</v>
      </c>
      <c r="AC397" s="142">
        <v>3</v>
      </c>
      <c r="AD397" s="142">
        <v>3</v>
      </c>
      <c r="AE397" s="142">
        <v>4</v>
      </c>
      <c r="AF397" s="142">
        <v>4</v>
      </c>
      <c r="AG397" s="142">
        <v>3</v>
      </c>
      <c r="AH397" s="142">
        <v>2</v>
      </c>
      <c r="AI397" s="142">
        <v>2</v>
      </c>
      <c r="AJ397" s="142">
        <v>4</v>
      </c>
      <c r="AK397" s="142">
        <v>4</v>
      </c>
      <c r="AL397" s="142">
        <v>0</v>
      </c>
      <c r="AM397" s="290">
        <v>9.6</v>
      </c>
      <c r="AN397" s="290">
        <v>9.6</v>
      </c>
      <c r="AO397" s="292">
        <v>9.6</v>
      </c>
      <c r="AP397" s="290">
        <v>4</v>
      </c>
      <c r="AQ397" s="292">
        <v>14</v>
      </c>
      <c r="AR397" s="290">
        <v>-1E-4</v>
      </c>
      <c r="AS397" s="292">
        <v>10.45</v>
      </c>
      <c r="AT397" s="290">
        <v>-1E-4</v>
      </c>
      <c r="AU397" s="292">
        <v>38.049999999999997</v>
      </c>
      <c r="AW397" s="293">
        <v>72.459999999999994</v>
      </c>
      <c r="AX397" s="291">
        <v>4</v>
      </c>
      <c r="BK397" s="290"/>
      <c r="BL397" s="290"/>
      <c r="BM397" s="292"/>
      <c r="BN397" s="290"/>
      <c r="BO397" s="292"/>
      <c r="BP397" s="290"/>
      <c r="BQ397" s="292"/>
      <c r="BR397" s="290"/>
      <c r="BS397" s="292"/>
      <c r="BU397" s="292">
        <v>72.459999999999994</v>
      </c>
      <c r="BV397" s="291">
        <v>4</v>
      </c>
      <c r="BX397" s="291">
        <v>-1</v>
      </c>
      <c r="CH397" s="291">
        <v>-1</v>
      </c>
      <c r="CI397" s="117">
        <v>0</v>
      </c>
      <c r="CJ397" s="81">
        <v>-1</v>
      </c>
      <c r="CK397" s="81">
        <v>0</v>
      </c>
      <c r="CL397" s="81">
        <v>-1</v>
      </c>
      <c r="CM397" s="81">
        <v>0</v>
      </c>
      <c r="CN397" s="117">
        <v>0</v>
      </c>
      <c r="CR397" s="291"/>
      <c r="DB397" s="291"/>
      <c r="DH397" s="79" t="s">
        <v>208</v>
      </c>
      <c r="DJ397" s="79" t="s">
        <v>409</v>
      </c>
      <c r="DK397" s="79" t="s">
        <v>456</v>
      </c>
      <c r="DL397" s="83" t="s">
        <v>503</v>
      </c>
      <c r="DM397" s="84" t="s">
        <v>513</v>
      </c>
      <c r="DN397" s="84" t="s">
        <v>504</v>
      </c>
      <c r="DO397" s="83" t="s">
        <v>503</v>
      </c>
    </row>
    <row r="398" spans="1:119" x14ac:dyDescent="0.25">
      <c r="B398" s="291">
        <v>-1</v>
      </c>
      <c r="E398" s="185">
        <f t="shared" si="5"/>
        <v>0</v>
      </c>
      <c r="F398" s="142">
        <v>2</v>
      </c>
      <c r="G398" s="142">
        <v>3</v>
      </c>
      <c r="H398" s="142">
        <v>4</v>
      </c>
      <c r="I398" s="142">
        <v>4</v>
      </c>
      <c r="J398" s="142">
        <v>2</v>
      </c>
      <c r="K398" s="142">
        <v>3</v>
      </c>
      <c r="L398" s="142">
        <v>4</v>
      </c>
      <c r="M398" s="142">
        <v>2</v>
      </c>
      <c r="N398" s="142">
        <v>2</v>
      </c>
      <c r="O398" s="142">
        <v>3</v>
      </c>
      <c r="P398" s="142">
        <v>0</v>
      </c>
      <c r="Q398" s="290">
        <v>-1E-4</v>
      </c>
      <c r="R398" s="290">
        <v>-1E-4</v>
      </c>
      <c r="S398" s="292">
        <v>-1E-4</v>
      </c>
      <c r="T398" s="290">
        <v>-1E-4</v>
      </c>
      <c r="U398" s="292">
        <v>-1E-4</v>
      </c>
      <c r="V398" s="290">
        <v>-1E-4</v>
      </c>
      <c r="W398" s="292">
        <v>-1E-4</v>
      </c>
      <c r="X398" s="290">
        <v>-1E-4</v>
      </c>
      <c r="Y398" s="292">
        <v>-1E-4</v>
      </c>
      <c r="Z398" s="291">
        <v>-1E-4</v>
      </c>
      <c r="AB398" s="142">
        <v>3</v>
      </c>
      <c r="AC398" s="142">
        <v>2</v>
      </c>
      <c r="AD398" s="142">
        <v>3</v>
      </c>
      <c r="AE398" s="142">
        <v>4</v>
      </c>
      <c r="AF398" s="142">
        <v>4</v>
      </c>
      <c r="AG398" s="142">
        <v>2</v>
      </c>
      <c r="AH398" s="142">
        <v>1</v>
      </c>
      <c r="AI398" s="142">
        <v>2</v>
      </c>
      <c r="AJ398" s="142">
        <v>4</v>
      </c>
      <c r="AK398" s="142">
        <v>3</v>
      </c>
      <c r="AL398" s="142">
        <v>0</v>
      </c>
      <c r="AM398" s="290">
        <v>-1E-4</v>
      </c>
      <c r="AN398" s="290">
        <v>-1E-4</v>
      </c>
      <c r="AO398" s="292">
        <v>-1E-4</v>
      </c>
      <c r="AP398" s="290">
        <v>-1E-4</v>
      </c>
      <c r="AQ398" s="292">
        <v>-1E-4</v>
      </c>
      <c r="AR398" s="290">
        <v>-1E-4</v>
      </c>
      <c r="AS398" s="292">
        <v>-1E-4</v>
      </c>
      <c r="AT398" s="290">
        <v>-1E-4</v>
      </c>
      <c r="AU398" s="292">
        <v>-1E-4</v>
      </c>
      <c r="AW398" s="293">
        <v>-1</v>
      </c>
      <c r="AX398" s="291">
        <v>-1</v>
      </c>
      <c r="BK398" s="290"/>
      <c r="BL398" s="290"/>
      <c r="BM398" s="292"/>
      <c r="BN398" s="290"/>
      <c r="BO398" s="292"/>
      <c r="BP398" s="290"/>
      <c r="BQ398" s="292"/>
      <c r="BR398" s="290"/>
      <c r="BS398" s="292"/>
      <c r="BU398" s="292">
        <v>-1</v>
      </c>
      <c r="BV398" s="291">
        <v>-1</v>
      </c>
      <c r="BX398" s="291">
        <v>-1</v>
      </c>
      <c r="CH398" s="291">
        <v>-1</v>
      </c>
      <c r="CI398" s="117">
        <v>0</v>
      </c>
      <c r="CJ398" s="81">
        <v>-1</v>
      </c>
      <c r="CK398" s="81">
        <v>0</v>
      </c>
      <c r="CL398" s="81">
        <v>-1</v>
      </c>
      <c r="CM398" s="81">
        <v>0</v>
      </c>
      <c r="CN398" s="117">
        <v>0</v>
      </c>
      <c r="CR398" s="291"/>
      <c r="DB398" s="291"/>
    </row>
    <row r="399" spans="1:119" x14ac:dyDescent="0.25">
      <c r="B399" s="291">
        <v>-1</v>
      </c>
      <c r="E399" s="185">
        <f t="shared" si="5"/>
        <v>0</v>
      </c>
      <c r="F399" s="142">
        <v>3</v>
      </c>
      <c r="G399" s="142">
        <v>3</v>
      </c>
      <c r="H399" s="142">
        <v>3</v>
      </c>
      <c r="I399" s="142">
        <v>4</v>
      </c>
      <c r="J399" s="142">
        <v>3</v>
      </c>
      <c r="K399" s="142">
        <v>3</v>
      </c>
      <c r="L399" s="142">
        <v>4</v>
      </c>
      <c r="M399" s="142">
        <v>2</v>
      </c>
      <c r="N399" s="142">
        <v>3</v>
      </c>
      <c r="O399" s="142">
        <v>3</v>
      </c>
      <c r="P399" s="142">
        <v>1</v>
      </c>
      <c r="Q399" s="290">
        <v>-1E-4</v>
      </c>
      <c r="R399" s="290">
        <v>-1E-4</v>
      </c>
      <c r="S399" s="292">
        <v>-1E-4</v>
      </c>
      <c r="T399" s="290">
        <v>-1E-4</v>
      </c>
      <c r="U399" s="292">
        <v>-1E-4</v>
      </c>
      <c r="V399" s="290">
        <v>-1E-4</v>
      </c>
      <c r="W399" s="292">
        <v>-1E-4</v>
      </c>
      <c r="X399" s="290">
        <v>-1E-4</v>
      </c>
      <c r="Y399" s="292">
        <v>-1E-4</v>
      </c>
      <c r="Z399" s="291">
        <v>-1E-4</v>
      </c>
      <c r="AB399" s="142">
        <v>3</v>
      </c>
      <c r="AC399" s="142">
        <v>3</v>
      </c>
      <c r="AD399" s="142">
        <v>4</v>
      </c>
      <c r="AE399" s="142">
        <v>4</v>
      </c>
      <c r="AF399" s="142">
        <v>4</v>
      </c>
      <c r="AG399" s="142">
        <v>3</v>
      </c>
      <c r="AH399" s="142">
        <v>3</v>
      </c>
      <c r="AI399" s="142">
        <v>2</v>
      </c>
      <c r="AJ399" s="142">
        <v>3</v>
      </c>
      <c r="AK399" s="142">
        <v>4</v>
      </c>
      <c r="AL399" s="142">
        <v>1</v>
      </c>
      <c r="AM399" s="290">
        <v>-1E-4</v>
      </c>
      <c r="AN399" s="290">
        <v>-1E-4</v>
      </c>
      <c r="AO399" s="292">
        <v>-1E-4</v>
      </c>
      <c r="AP399" s="290">
        <v>-1E-4</v>
      </c>
      <c r="AQ399" s="292">
        <v>-1E-4</v>
      </c>
      <c r="AR399" s="290">
        <v>-1E-4</v>
      </c>
      <c r="AS399" s="292">
        <v>-1E-4</v>
      </c>
      <c r="AT399" s="290">
        <v>-1E-4</v>
      </c>
      <c r="AU399" s="292">
        <v>-1E-4</v>
      </c>
      <c r="AW399" s="293">
        <v>-1</v>
      </c>
      <c r="AX399" s="291">
        <v>-1</v>
      </c>
      <c r="BK399" s="290"/>
      <c r="BL399" s="290"/>
      <c r="BM399" s="292"/>
      <c r="BN399" s="290"/>
      <c r="BO399" s="292"/>
      <c r="BP399" s="290"/>
      <c r="BQ399" s="292"/>
      <c r="BR399" s="290"/>
      <c r="BS399" s="292"/>
      <c r="BU399" s="292">
        <v>-1</v>
      </c>
      <c r="BV399" s="291">
        <v>-1</v>
      </c>
      <c r="BX399" s="291">
        <v>-1</v>
      </c>
      <c r="CH399" s="291">
        <v>-1</v>
      </c>
      <c r="CI399" s="117">
        <v>0</v>
      </c>
      <c r="CJ399" s="81">
        <v>-1</v>
      </c>
      <c r="CK399" s="81">
        <v>0</v>
      </c>
      <c r="CL399" s="81">
        <v>-1</v>
      </c>
      <c r="CM399" s="81">
        <v>0</v>
      </c>
      <c r="CN399" s="117">
        <v>0</v>
      </c>
      <c r="CR399" s="291"/>
      <c r="DB399" s="291"/>
    </row>
    <row r="400" spans="1:119" x14ac:dyDescent="0.25">
      <c r="B400" s="291">
        <v>-1</v>
      </c>
      <c r="E400" s="185">
        <f t="shared" si="5"/>
        <v>0</v>
      </c>
      <c r="F400" s="142">
        <v>2</v>
      </c>
      <c r="G400" s="142">
        <v>2</v>
      </c>
      <c r="H400" s="142">
        <v>3</v>
      </c>
      <c r="I400" s="142">
        <v>4</v>
      </c>
      <c r="J400" s="142">
        <v>2</v>
      </c>
      <c r="K400" s="142">
        <v>3</v>
      </c>
      <c r="L400" s="142">
        <v>3</v>
      </c>
      <c r="M400" s="142">
        <v>3</v>
      </c>
      <c r="N400" s="142">
        <v>3</v>
      </c>
      <c r="O400" s="142">
        <v>2</v>
      </c>
      <c r="P400" s="142">
        <v>0</v>
      </c>
      <c r="Q400" s="290">
        <v>-1E-4</v>
      </c>
      <c r="R400" s="290">
        <v>-1E-4</v>
      </c>
      <c r="S400" s="292">
        <v>-1E-4</v>
      </c>
      <c r="T400" s="290">
        <v>-1E-4</v>
      </c>
      <c r="U400" s="292">
        <v>-1E-4</v>
      </c>
      <c r="V400" s="290">
        <v>-1E-4</v>
      </c>
      <c r="W400" s="292">
        <v>-1E-4</v>
      </c>
      <c r="X400" s="290">
        <v>-1E-4</v>
      </c>
      <c r="Y400" s="292">
        <v>-1E-4</v>
      </c>
      <c r="Z400" s="291">
        <v>-1E-4</v>
      </c>
      <c r="AB400" s="142">
        <v>3</v>
      </c>
      <c r="AC400" s="142">
        <v>3</v>
      </c>
      <c r="AD400" s="142">
        <v>3</v>
      </c>
      <c r="AE400" s="142">
        <v>2</v>
      </c>
      <c r="AF400" s="142">
        <v>4</v>
      </c>
      <c r="AG400" s="142">
        <v>3</v>
      </c>
      <c r="AH400" s="142">
        <v>2</v>
      </c>
      <c r="AI400" s="142">
        <v>2</v>
      </c>
      <c r="AJ400" s="142">
        <v>3</v>
      </c>
      <c r="AK400" s="142">
        <v>3</v>
      </c>
      <c r="AL400" s="142">
        <v>0</v>
      </c>
      <c r="AM400" s="290">
        <v>-1E-4</v>
      </c>
      <c r="AN400" s="290">
        <v>-1E-4</v>
      </c>
      <c r="AO400" s="292">
        <v>-1E-4</v>
      </c>
      <c r="AP400" s="290">
        <v>-1E-4</v>
      </c>
      <c r="AQ400" s="292">
        <v>-1E-4</v>
      </c>
      <c r="AR400" s="290">
        <v>-1E-4</v>
      </c>
      <c r="AS400" s="292">
        <v>-1E-4</v>
      </c>
      <c r="AT400" s="290">
        <v>-1E-4</v>
      </c>
      <c r="AU400" s="292">
        <v>-1E-4</v>
      </c>
      <c r="AW400" s="293">
        <v>-1</v>
      </c>
      <c r="AX400" s="291">
        <v>-1</v>
      </c>
      <c r="BK400" s="290"/>
      <c r="BL400" s="290"/>
      <c r="BM400" s="292"/>
      <c r="BN400" s="290"/>
      <c r="BO400" s="292"/>
      <c r="BP400" s="290"/>
      <c r="BQ400" s="292"/>
      <c r="BR400" s="290"/>
      <c r="BS400" s="292"/>
      <c r="BU400" s="292">
        <v>-1</v>
      </c>
      <c r="BV400" s="291">
        <v>-1</v>
      </c>
      <c r="BX400" s="291">
        <v>-1</v>
      </c>
      <c r="CH400" s="291">
        <v>-1</v>
      </c>
      <c r="CI400" s="117">
        <v>0</v>
      </c>
      <c r="CJ400" s="81">
        <v>-1</v>
      </c>
      <c r="CK400" s="81">
        <v>0</v>
      </c>
      <c r="CL400" s="81">
        <v>-1</v>
      </c>
      <c r="CM400" s="81">
        <v>0</v>
      </c>
      <c r="CN400" s="117">
        <v>0</v>
      </c>
      <c r="CR400" s="291"/>
      <c r="DB400" s="291"/>
    </row>
    <row r="401" spans="1:121" x14ac:dyDescent="0.25">
      <c r="B401" s="291">
        <v>0</v>
      </c>
      <c r="E401" s="185">
        <f t="shared" si="5"/>
        <v>0</v>
      </c>
      <c r="F401" s="142">
        <v>0</v>
      </c>
      <c r="G401" s="142">
        <v>0</v>
      </c>
      <c r="H401" s="142">
        <v>0</v>
      </c>
      <c r="I401" s="142">
        <v>0</v>
      </c>
      <c r="J401" s="142">
        <v>0</v>
      </c>
      <c r="K401" s="142">
        <v>0</v>
      </c>
      <c r="L401" s="142">
        <v>0</v>
      </c>
      <c r="M401" s="142">
        <v>0</v>
      </c>
      <c r="N401" s="142">
        <v>0</v>
      </c>
      <c r="O401" s="142">
        <v>0</v>
      </c>
      <c r="P401" s="142">
        <v>0</v>
      </c>
      <c r="Q401" s="290">
        <v>0</v>
      </c>
      <c r="R401" s="290">
        <v>0</v>
      </c>
      <c r="S401" s="292">
        <v>0</v>
      </c>
      <c r="T401" s="290">
        <v>0</v>
      </c>
      <c r="U401" s="292">
        <v>0</v>
      </c>
      <c r="V401" s="290">
        <v>0</v>
      </c>
      <c r="W401" s="292">
        <v>0</v>
      </c>
      <c r="X401" s="290">
        <v>0</v>
      </c>
      <c r="Y401" s="292">
        <v>0</v>
      </c>
      <c r="Z401" s="291">
        <v>0</v>
      </c>
      <c r="AB401" s="142">
        <v>0</v>
      </c>
      <c r="AC401" s="142">
        <v>0</v>
      </c>
      <c r="AD401" s="142">
        <v>0</v>
      </c>
      <c r="AE401" s="142">
        <v>0</v>
      </c>
      <c r="AF401" s="142">
        <v>0</v>
      </c>
      <c r="AG401" s="142">
        <v>0</v>
      </c>
      <c r="AH401" s="142">
        <v>0</v>
      </c>
      <c r="AI401" s="142">
        <v>0</v>
      </c>
      <c r="AJ401" s="142">
        <v>0</v>
      </c>
      <c r="AK401" s="142">
        <v>0</v>
      </c>
      <c r="AL401" s="142">
        <v>0</v>
      </c>
      <c r="AM401" s="290">
        <v>0</v>
      </c>
      <c r="AN401" s="290">
        <v>0</v>
      </c>
      <c r="AO401" s="292">
        <v>0</v>
      </c>
      <c r="AP401" s="290">
        <v>0</v>
      </c>
      <c r="AQ401" s="292">
        <v>0</v>
      </c>
      <c r="AR401" s="290">
        <v>0</v>
      </c>
      <c r="AS401" s="292">
        <v>0</v>
      </c>
      <c r="AT401" s="290">
        <v>0</v>
      </c>
      <c r="AU401" s="292">
        <v>0</v>
      </c>
      <c r="AW401" s="293">
        <v>0</v>
      </c>
      <c r="AX401" s="291">
        <v>0</v>
      </c>
      <c r="BK401" s="290"/>
      <c r="BL401" s="290"/>
      <c r="BM401" s="292"/>
      <c r="BN401" s="290"/>
      <c r="BO401" s="292"/>
      <c r="BP401" s="290"/>
      <c r="BQ401" s="292"/>
      <c r="BR401" s="290"/>
      <c r="BS401" s="292"/>
      <c r="BU401" s="292">
        <v>0</v>
      </c>
      <c r="BV401" s="291">
        <v>0</v>
      </c>
      <c r="BX401" s="291">
        <v>0</v>
      </c>
      <c r="CH401" s="291">
        <v>0</v>
      </c>
      <c r="CI401" s="117">
        <v>0</v>
      </c>
      <c r="CJ401" s="81">
        <v>0</v>
      </c>
      <c r="CK401" s="81">
        <v>0</v>
      </c>
      <c r="CL401" s="81">
        <v>0</v>
      </c>
      <c r="CM401" s="81">
        <v>0</v>
      </c>
      <c r="CN401" s="117">
        <v>0</v>
      </c>
      <c r="CR401" s="291"/>
      <c r="DB401" s="291"/>
    </row>
    <row r="402" spans="1:121" x14ac:dyDescent="0.25">
      <c r="A402" s="113" t="s">
        <v>182</v>
      </c>
      <c r="B402" s="291">
        <v>5</v>
      </c>
      <c r="C402" s="114" t="s">
        <v>289</v>
      </c>
      <c r="D402" s="114" t="s">
        <v>205</v>
      </c>
      <c r="E402" s="185">
        <f t="shared" si="5"/>
        <v>4</v>
      </c>
      <c r="F402" s="142">
        <v>3</v>
      </c>
      <c r="G402" s="142">
        <v>2</v>
      </c>
      <c r="H402" s="142">
        <v>3</v>
      </c>
      <c r="I402" s="142">
        <v>3</v>
      </c>
      <c r="J402" s="142">
        <v>2</v>
      </c>
      <c r="K402" s="142">
        <v>2</v>
      </c>
      <c r="L402" s="142">
        <v>4</v>
      </c>
      <c r="M402" s="142">
        <v>2</v>
      </c>
      <c r="N402" s="142">
        <v>3</v>
      </c>
      <c r="O402" s="142">
        <v>3</v>
      </c>
      <c r="P402" s="142">
        <v>0</v>
      </c>
      <c r="Q402" s="290">
        <v>9.6</v>
      </c>
      <c r="R402" s="290">
        <v>9.6</v>
      </c>
      <c r="S402" s="292">
        <v>9.6</v>
      </c>
      <c r="T402" s="290">
        <v>-1E-4</v>
      </c>
      <c r="U402" s="292">
        <v>14.7</v>
      </c>
      <c r="V402" s="290">
        <v>-1E-4</v>
      </c>
      <c r="W402" s="292">
        <v>10.24</v>
      </c>
      <c r="X402" s="290">
        <v>-1E-4</v>
      </c>
      <c r="Y402" s="292">
        <v>34.54</v>
      </c>
      <c r="Z402" s="291">
        <v>4</v>
      </c>
      <c r="AB402" s="142">
        <v>3</v>
      </c>
      <c r="AC402" s="142">
        <v>3</v>
      </c>
      <c r="AD402" s="142">
        <v>3</v>
      </c>
      <c r="AE402" s="142">
        <v>3</v>
      </c>
      <c r="AF402" s="142">
        <v>3</v>
      </c>
      <c r="AG402" s="142">
        <v>2</v>
      </c>
      <c r="AH402" s="142">
        <v>3</v>
      </c>
      <c r="AI402" s="142">
        <v>2</v>
      </c>
      <c r="AJ402" s="142">
        <v>3</v>
      </c>
      <c r="AK402" s="142">
        <v>3</v>
      </c>
      <c r="AL402" s="142">
        <v>1</v>
      </c>
      <c r="AM402" s="290">
        <v>8.9</v>
      </c>
      <c r="AN402" s="290">
        <v>8.9</v>
      </c>
      <c r="AO402" s="292">
        <v>8.9</v>
      </c>
      <c r="AP402" s="290">
        <v>3.3</v>
      </c>
      <c r="AQ402" s="292">
        <v>13.8</v>
      </c>
      <c r="AR402" s="290">
        <v>-1E-4</v>
      </c>
      <c r="AS402" s="292">
        <v>10.029999999999999</v>
      </c>
      <c r="AT402" s="290">
        <v>-1E-4</v>
      </c>
      <c r="AU402" s="292">
        <v>36.03</v>
      </c>
      <c r="AW402" s="293">
        <v>70.569999999999993</v>
      </c>
      <c r="AX402" s="291">
        <v>5</v>
      </c>
      <c r="BK402" s="290"/>
      <c r="BL402" s="290"/>
      <c r="BM402" s="292"/>
      <c r="BN402" s="290"/>
      <c r="BO402" s="292"/>
      <c r="BP402" s="290"/>
      <c r="BQ402" s="292"/>
      <c r="BR402" s="290"/>
      <c r="BS402" s="292"/>
      <c r="BU402" s="292">
        <v>70.569999999999993</v>
      </c>
      <c r="BV402" s="291">
        <v>5</v>
      </c>
      <c r="BX402" s="291">
        <v>-1</v>
      </c>
      <c r="CH402" s="291">
        <v>-1</v>
      </c>
      <c r="CI402" s="117">
        <v>0</v>
      </c>
      <c r="CJ402" s="81">
        <v>-1</v>
      </c>
      <c r="CK402" s="81">
        <v>0</v>
      </c>
      <c r="CL402" s="81">
        <v>-1</v>
      </c>
      <c r="CM402" s="81">
        <v>0</v>
      </c>
      <c r="CN402" s="117">
        <v>0</v>
      </c>
      <c r="CR402" s="291"/>
      <c r="DB402" s="291"/>
      <c r="DH402" s="79" t="s">
        <v>205</v>
      </c>
      <c r="DJ402" s="79" t="s">
        <v>409</v>
      </c>
      <c r="DK402" s="79" t="s">
        <v>456</v>
      </c>
      <c r="DL402" s="83" t="s">
        <v>503</v>
      </c>
      <c r="DM402" s="84" t="s">
        <v>513</v>
      </c>
      <c r="DN402" s="84" t="s">
        <v>503</v>
      </c>
      <c r="DO402" s="83" t="s">
        <v>503</v>
      </c>
    </row>
    <row r="403" spans="1:121" x14ac:dyDescent="0.25">
      <c r="B403" s="291">
        <v>-1</v>
      </c>
      <c r="E403" s="185">
        <f t="shared" si="5"/>
        <v>0</v>
      </c>
      <c r="F403" s="142">
        <v>2</v>
      </c>
      <c r="G403" s="142">
        <v>2</v>
      </c>
      <c r="H403" s="142">
        <v>4</v>
      </c>
      <c r="I403" s="142">
        <v>3</v>
      </c>
      <c r="J403" s="142">
        <v>1</v>
      </c>
      <c r="K403" s="142">
        <v>2</v>
      </c>
      <c r="L403" s="142">
        <v>4</v>
      </c>
      <c r="M403" s="142">
        <v>2</v>
      </c>
      <c r="N403" s="142">
        <v>3</v>
      </c>
      <c r="O403" s="142">
        <v>3</v>
      </c>
      <c r="P403" s="142">
        <v>3</v>
      </c>
      <c r="Q403" s="290">
        <v>-1E-4</v>
      </c>
      <c r="R403" s="290">
        <v>-1E-4</v>
      </c>
      <c r="S403" s="292">
        <v>-1E-4</v>
      </c>
      <c r="T403" s="290">
        <v>-1E-4</v>
      </c>
      <c r="U403" s="292">
        <v>-1E-4</v>
      </c>
      <c r="V403" s="290">
        <v>-1E-4</v>
      </c>
      <c r="W403" s="292">
        <v>-1E-4</v>
      </c>
      <c r="X403" s="290">
        <v>-1E-4</v>
      </c>
      <c r="Y403" s="292">
        <v>-1E-4</v>
      </c>
      <c r="Z403" s="291">
        <v>-1E-4</v>
      </c>
      <c r="AB403" s="142">
        <v>2</v>
      </c>
      <c r="AC403" s="142">
        <v>4</v>
      </c>
      <c r="AD403" s="142">
        <v>3</v>
      </c>
      <c r="AE403" s="142">
        <v>3</v>
      </c>
      <c r="AF403" s="142">
        <v>2</v>
      </c>
      <c r="AG403" s="142">
        <v>2</v>
      </c>
      <c r="AH403" s="142">
        <v>3</v>
      </c>
      <c r="AI403" s="142">
        <v>1</v>
      </c>
      <c r="AJ403" s="142">
        <v>2</v>
      </c>
      <c r="AK403" s="142">
        <v>3</v>
      </c>
      <c r="AL403" s="142">
        <v>0</v>
      </c>
      <c r="AM403" s="290">
        <v>-1E-4</v>
      </c>
      <c r="AN403" s="290">
        <v>-1E-4</v>
      </c>
      <c r="AO403" s="292">
        <v>-1E-4</v>
      </c>
      <c r="AP403" s="290">
        <v>-1E-4</v>
      </c>
      <c r="AQ403" s="292">
        <v>-1E-4</v>
      </c>
      <c r="AR403" s="290">
        <v>-1E-4</v>
      </c>
      <c r="AS403" s="292">
        <v>-1E-4</v>
      </c>
      <c r="AT403" s="290">
        <v>-1E-4</v>
      </c>
      <c r="AU403" s="292">
        <v>-1E-4</v>
      </c>
      <c r="AW403" s="293">
        <v>-1</v>
      </c>
      <c r="AX403" s="291">
        <v>-1</v>
      </c>
      <c r="BK403" s="290"/>
      <c r="BL403" s="290"/>
      <c r="BM403" s="292"/>
      <c r="BN403" s="290"/>
      <c r="BO403" s="292"/>
      <c r="BP403" s="290"/>
      <c r="BQ403" s="292"/>
      <c r="BR403" s="290"/>
      <c r="BS403" s="292"/>
      <c r="BU403" s="292">
        <v>-1</v>
      </c>
      <c r="BV403" s="291">
        <v>-1</v>
      </c>
      <c r="BX403" s="291">
        <v>-1</v>
      </c>
      <c r="CH403" s="291">
        <v>-1</v>
      </c>
      <c r="CI403" s="117">
        <v>0</v>
      </c>
      <c r="CJ403" s="81">
        <v>-1</v>
      </c>
      <c r="CK403" s="81">
        <v>0</v>
      </c>
      <c r="CL403" s="81">
        <v>-1</v>
      </c>
      <c r="CM403" s="81">
        <v>0</v>
      </c>
      <c r="CN403" s="117">
        <v>0</v>
      </c>
      <c r="CR403" s="291"/>
      <c r="DB403" s="291"/>
    </row>
    <row r="404" spans="1:121" x14ac:dyDescent="0.25">
      <c r="B404" s="291">
        <v>-1</v>
      </c>
      <c r="E404" s="185">
        <f t="shared" si="5"/>
        <v>0</v>
      </c>
      <c r="F404" s="142">
        <v>2</v>
      </c>
      <c r="G404" s="142">
        <v>3</v>
      </c>
      <c r="H404" s="142">
        <v>3</v>
      </c>
      <c r="I404" s="142">
        <v>3</v>
      </c>
      <c r="J404" s="142">
        <v>2</v>
      </c>
      <c r="K404" s="142">
        <v>2</v>
      </c>
      <c r="L404" s="142">
        <v>3</v>
      </c>
      <c r="M404" s="142">
        <v>2</v>
      </c>
      <c r="N404" s="142">
        <v>3</v>
      </c>
      <c r="O404" s="142">
        <v>2</v>
      </c>
      <c r="P404" s="142">
        <v>1</v>
      </c>
      <c r="Q404" s="290">
        <v>-1E-4</v>
      </c>
      <c r="R404" s="290">
        <v>-1E-4</v>
      </c>
      <c r="S404" s="292">
        <v>-1E-4</v>
      </c>
      <c r="T404" s="290">
        <v>-1E-4</v>
      </c>
      <c r="U404" s="292">
        <v>-1E-4</v>
      </c>
      <c r="V404" s="290">
        <v>-1E-4</v>
      </c>
      <c r="W404" s="292">
        <v>-1E-4</v>
      </c>
      <c r="X404" s="290">
        <v>-1E-4</v>
      </c>
      <c r="Y404" s="292">
        <v>-1E-4</v>
      </c>
      <c r="Z404" s="291">
        <v>-1E-4</v>
      </c>
      <c r="AB404" s="142">
        <v>3</v>
      </c>
      <c r="AC404" s="142">
        <v>4</v>
      </c>
      <c r="AD404" s="142">
        <v>3</v>
      </c>
      <c r="AE404" s="142">
        <v>4</v>
      </c>
      <c r="AF404" s="142">
        <v>3</v>
      </c>
      <c r="AG404" s="142">
        <v>3</v>
      </c>
      <c r="AH404" s="142">
        <v>4</v>
      </c>
      <c r="AI404" s="142">
        <v>3</v>
      </c>
      <c r="AJ404" s="142">
        <v>3</v>
      </c>
      <c r="AK404" s="142">
        <v>3</v>
      </c>
      <c r="AL404" s="142">
        <v>0</v>
      </c>
      <c r="AM404" s="290">
        <v>-1E-4</v>
      </c>
      <c r="AN404" s="290">
        <v>-1E-4</v>
      </c>
      <c r="AO404" s="292">
        <v>-1E-4</v>
      </c>
      <c r="AP404" s="290">
        <v>-1E-4</v>
      </c>
      <c r="AQ404" s="292">
        <v>-1E-4</v>
      </c>
      <c r="AR404" s="290">
        <v>-1E-4</v>
      </c>
      <c r="AS404" s="292">
        <v>-1E-4</v>
      </c>
      <c r="AT404" s="290">
        <v>-1E-4</v>
      </c>
      <c r="AU404" s="292">
        <v>-1E-4</v>
      </c>
      <c r="AW404" s="293">
        <v>-1</v>
      </c>
      <c r="AX404" s="291">
        <v>-1</v>
      </c>
      <c r="BK404" s="290"/>
      <c r="BL404" s="290"/>
      <c r="BM404" s="292"/>
      <c r="BN404" s="290"/>
      <c r="BO404" s="292"/>
      <c r="BP404" s="290"/>
      <c r="BQ404" s="292"/>
      <c r="BR404" s="290"/>
      <c r="BS404" s="292"/>
      <c r="BU404" s="292">
        <v>-1</v>
      </c>
      <c r="BV404" s="291">
        <v>-1</v>
      </c>
      <c r="BX404" s="291">
        <v>-1</v>
      </c>
      <c r="CH404" s="291">
        <v>-1</v>
      </c>
      <c r="CI404" s="117">
        <v>0</v>
      </c>
      <c r="CJ404" s="81">
        <v>-1</v>
      </c>
      <c r="CK404" s="81">
        <v>0</v>
      </c>
      <c r="CL404" s="81">
        <v>-1</v>
      </c>
      <c r="CM404" s="81">
        <v>0</v>
      </c>
      <c r="CN404" s="117">
        <v>0</v>
      </c>
      <c r="CR404" s="291"/>
      <c r="DB404" s="291"/>
    </row>
    <row r="405" spans="1:121" x14ac:dyDescent="0.25">
      <c r="B405" s="291">
        <v>-1</v>
      </c>
      <c r="E405" s="185">
        <f t="shared" si="5"/>
        <v>0</v>
      </c>
      <c r="F405" s="142">
        <v>2</v>
      </c>
      <c r="G405" s="142">
        <v>2</v>
      </c>
      <c r="H405" s="142">
        <v>3</v>
      </c>
      <c r="I405" s="142">
        <v>3</v>
      </c>
      <c r="J405" s="142">
        <v>2</v>
      </c>
      <c r="K405" s="142">
        <v>2</v>
      </c>
      <c r="L405" s="142">
        <v>3</v>
      </c>
      <c r="M405" s="142">
        <v>2</v>
      </c>
      <c r="N405" s="142">
        <v>3</v>
      </c>
      <c r="O405" s="142">
        <v>2</v>
      </c>
      <c r="P405" s="142">
        <v>2</v>
      </c>
      <c r="Q405" s="290">
        <v>-1E-4</v>
      </c>
      <c r="R405" s="290">
        <v>-1E-4</v>
      </c>
      <c r="S405" s="292">
        <v>-1E-4</v>
      </c>
      <c r="T405" s="290">
        <v>-1E-4</v>
      </c>
      <c r="U405" s="292">
        <v>-1E-4</v>
      </c>
      <c r="V405" s="290">
        <v>-1E-4</v>
      </c>
      <c r="W405" s="292">
        <v>-1E-4</v>
      </c>
      <c r="X405" s="290">
        <v>-1E-4</v>
      </c>
      <c r="Y405" s="292">
        <v>-1E-4</v>
      </c>
      <c r="Z405" s="291">
        <v>-1E-4</v>
      </c>
      <c r="AB405" s="142">
        <v>3</v>
      </c>
      <c r="AC405" s="142">
        <v>5</v>
      </c>
      <c r="AD405" s="142">
        <v>3</v>
      </c>
      <c r="AE405" s="142">
        <v>4</v>
      </c>
      <c r="AF405" s="142">
        <v>3</v>
      </c>
      <c r="AG405" s="142">
        <v>3</v>
      </c>
      <c r="AH405" s="142">
        <v>3</v>
      </c>
      <c r="AI405" s="142">
        <v>3</v>
      </c>
      <c r="AJ405" s="142">
        <v>3</v>
      </c>
      <c r="AK405" s="142">
        <v>3</v>
      </c>
      <c r="AL405" s="142">
        <v>1</v>
      </c>
      <c r="AM405" s="290">
        <v>-1E-4</v>
      </c>
      <c r="AN405" s="290">
        <v>-1E-4</v>
      </c>
      <c r="AO405" s="292">
        <v>-1E-4</v>
      </c>
      <c r="AP405" s="290">
        <v>-1E-4</v>
      </c>
      <c r="AQ405" s="292">
        <v>-1E-4</v>
      </c>
      <c r="AR405" s="290">
        <v>-1E-4</v>
      </c>
      <c r="AS405" s="292">
        <v>-1E-4</v>
      </c>
      <c r="AT405" s="290">
        <v>-1E-4</v>
      </c>
      <c r="AU405" s="292">
        <v>-1E-4</v>
      </c>
      <c r="AW405" s="293">
        <v>-1</v>
      </c>
      <c r="AX405" s="291">
        <v>-1</v>
      </c>
      <c r="BK405" s="290"/>
      <c r="BL405" s="290"/>
      <c r="BM405" s="292"/>
      <c r="BN405" s="290"/>
      <c r="BO405" s="292"/>
      <c r="BP405" s="290"/>
      <c r="BQ405" s="292"/>
      <c r="BR405" s="290"/>
      <c r="BS405" s="292"/>
      <c r="BU405" s="292">
        <v>-1</v>
      </c>
      <c r="BV405" s="291">
        <v>-1</v>
      </c>
      <c r="BX405" s="291">
        <v>-1</v>
      </c>
      <c r="CH405" s="291">
        <v>-1</v>
      </c>
      <c r="CI405" s="117">
        <v>0</v>
      </c>
      <c r="CJ405" s="81">
        <v>-1</v>
      </c>
      <c r="CK405" s="81">
        <v>0</v>
      </c>
      <c r="CL405" s="81">
        <v>-1</v>
      </c>
      <c r="CM405" s="81">
        <v>0</v>
      </c>
      <c r="CN405" s="117">
        <v>0</v>
      </c>
      <c r="CR405" s="291"/>
      <c r="DB405" s="291"/>
    </row>
    <row r="406" spans="1:121" x14ac:dyDescent="0.25">
      <c r="B406" s="291">
        <v>0</v>
      </c>
      <c r="E406" s="185">
        <f t="shared" si="5"/>
        <v>0</v>
      </c>
      <c r="F406" s="142">
        <v>0</v>
      </c>
      <c r="G406" s="142">
        <v>0</v>
      </c>
      <c r="H406" s="142">
        <v>0</v>
      </c>
      <c r="I406" s="142">
        <v>0</v>
      </c>
      <c r="J406" s="142">
        <v>0</v>
      </c>
      <c r="K406" s="142">
        <v>0</v>
      </c>
      <c r="L406" s="142">
        <v>0</v>
      </c>
      <c r="M406" s="142">
        <v>0</v>
      </c>
      <c r="N406" s="142">
        <v>0</v>
      </c>
      <c r="O406" s="142">
        <v>0</v>
      </c>
      <c r="P406" s="142">
        <v>0</v>
      </c>
      <c r="Q406" s="290">
        <v>0</v>
      </c>
      <c r="R406" s="290">
        <v>0</v>
      </c>
      <c r="S406" s="292">
        <v>0</v>
      </c>
      <c r="T406" s="290">
        <v>0</v>
      </c>
      <c r="U406" s="292">
        <v>0</v>
      </c>
      <c r="V406" s="290">
        <v>0</v>
      </c>
      <c r="W406" s="292">
        <v>0</v>
      </c>
      <c r="X406" s="290">
        <v>0</v>
      </c>
      <c r="Y406" s="292">
        <v>0</v>
      </c>
      <c r="Z406" s="291">
        <v>0</v>
      </c>
      <c r="AB406" s="142">
        <v>0</v>
      </c>
      <c r="AC406" s="142">
        <v>0</v>
      </c>
      <c r="AD406" s="142">
        <v>0</v>
      </c>
      <c r="AE406" s="142">
        <v>0</v>
      </c>
      <c r="AF406" s="142">
        <v>0</v>
      </c>
      <c r="AG406" s="142">
        <v>0</v>
      </c>
      <c r="AH406" s="142">
        <v>0</v>
      </c>
      <c r="AI406" s="142">
        <v>0</v>
      </c>
      <c r="AJ406" s="142">
        <v>0</v>
      </c>
      <c r="AK406" s="142">
        <v>0</v>
      </c>
      <c r="AL406" s="142">
        <v>0</v>
      </c>
      <c r="AM406" s="290">
        <v>0</v>
      </c>
      <c r="AN406" s="290">
        <v>0</v>
      </c>
      <c r="AO406" s="292">
        <v>0</v>
      </c>
      <c r="AP406" s="290">
        <v>0</v>
      </c>
      <c r="AQ406" s="292">
        <v>0</v>
      </c>
      <c r="AR406" s="290">
        <v>0</v>
      </c>
      <c r="AS406" s="292">
        <v>0</v>
      </c>
      <c r="AT406" s="290">
        <v>0</v>
      </c>
      <c r="AU406" s="292">
        <v>0</v>
      </c>
      <c r="AW406" s="293">
        <v>0</v>
      </c>
      <c r="AX406" s="291">
        <v>0</v>
      </c>
      <c r="BK406" s="290"/>
      <c r="BL406" s="290"/>
      <c r="BM406" s="292"/>
      <c r="BN406" s="290"/>
      <c r="BO406" s="292"/>
      <c r="BP406" s="290"/>
      <c r="BQ406" s="292"/>
      <c r="BR406" s="290"/>
      <c r="BS406" s="292"/>
      <c r="BU406" s="292">
        <v>0</v>
      </c>
      <c r="BV406" s="291">
        <v>0</v>
      </c>
      <c r="BX406" s="291">
        <v>0</v>
      </c>
      <c r="CH406" s="291">
        <v>0</v>
      </c>
      <c r="CI406" s="117">
        <v>0</v>
      </c>
      <c r="CJ406" s="81">
        <v>0</v>
      </c>
      <c r="CK406" s="81">
        <v>0</v>
      </c>
      <c r="CL406" s="81">
        <v>0</v>
      </c>
      <c r="CM406" s="81">
        <v>0</v>
      </c>
      <c r="CN406" s="117">
        <v>0</v>
      </c>
      <c r="CR406" s="291"/>
      <c r="DB406" s="291"/>
    </row>
    <row r="407" spans="1:121" x14ac:dyDescent="0.25">
      <c r="A407" s="113" t="s">
        <v>182</v>
      </c>
      <c r="B407" s="291">
        <v>6</v>
      </c>
      <c r="C407" s="114" t="s">
        <v>290</v>
      </c>
      <c r="D407" s="114" t="s">
        <v>208</v>
      </c>
      <c r="E407" s="185">
        <f t="shared" si="5"/>
        <v>3</v>
      </c>
      <c r="F407" s="142">
        <v>2</v>
      </c>
      <c r="G407" s="142">
        <v>3</v>
      </c>
      <c r="H407" s="142">
        <v>3</v>
      </c>
      <c r="I407" s="142">
        <v>4</v>
      </c>
      <c r="J407" s="142">
        <v>3</v>
      </c>
      <c r="K407" s="142">
        <v>3</v>
      </c>
      <c r="L407" s="142">
        <v>4</v>
      </c>
      <c r="M407" s="142">
        <v>3</v>
      </c>
      <c r="N407" s="142">
        <v>3</v>
      </c>
      <c r="O407" s="142">
        <v>3</v>
      </c>
      <c r="P407" s="142">
        <v>0</v>
      </c>
      <c r="Q407" s="290">
        <v>9.8000000000000007</v>
      </c>
      <c r="R407" s="290">
        <v>9.8000000000000007</v>
      </c>
      <c r="S407" s="292">
        <v>9.8000000000000007</v>
      </c>
      <c r="T407" s="290">
        <v>-1E-4</v>
      </c>
      <c r="U407" s="292">
        <v>13.9</v>
      </c>
      <c r="V407" s="290">
        <v>-1E-4</v>
      </c>
      <c r="W407" s="292">
        <v>10.199999999999999</v>
      </c>
      <c r="X407" s="290">
        <v>-1E-4</v>
      </c>
      <c r="Y407" s="292">
        <v>33.9</v>
      </c>
      <c r="Z407" s="291">
        <v>6</v>
      </c>
      <c r="AB407" s="142">
        <v>3</v>
      </c>
      <c r="AC407" s="142">
        <v>3</v>
      </c>
      <c r="AD407" s="142">
        <v>3</v>
      </c>
      <c r="AE407" s="142">
        <v>4</v>
      </c>
      <c r="AF407" s="142">
        <v>4</v>
      </c>
      <c r="AG407" s="142">
        <v>4</v>
      </c>
      <c r="AH407" s="142">
        <v>4</v>
      </c>
      <c r="AI407" s="142">
        <v>3</v>
      </c>
      <c r="AJ407" s="142">
        <v>3</v>
      </c>
      <c r="AK407" s="142">
        <v>3</v>
      </c>
      <c r="AL407" s="142">
        <v>0</v>
      </c>
      <c r="AM407" s="290">
        <v>9.6</v>
      </c>
      <c r="AN407" s="290">
        <v>9.6</v>
      </c>
      <c r="AO407" s="292">
        <v>9.6</v>
      </c>
      <c r="AP407" s="290">
        <v>3.3</v>
      </c>
      <c r="AQ407" s="292">
        <v>13.2</v>
      </c>
      <c r="AR407" s="290">
        <v>-1E-4</v>
      </c>
      <c r="AS407" s="292">
        <v>9.76</v>
      </c>
      <c r="AT407" s="290">
        <v>-1E-4</v>
      </c>
      <c r="AU407" s="292">
        <v>35.86</v>
      </c>
      <c r="AW407" s="293">
        <v>69.760000000000005</v>
      </c>
      <c r="AX407" s="291">
        <v>6</v>
      </c>
      <c r="BK407" s="290"/>
      <c r="BL407" s="290"/>
      <c r="BM407" s="292"/>
      <c r="BN407" s="290"/>
      <c r="BO407" s="292"/>
      <c r="BP407" s="290"/>
      <c r="BQ407" s="292"/>
      <c r="BR407" s="290"/>
      <c r="BS407" s="292"/>
      <c r="BU407" s="292">
        <v>69.760000000000005</v>
      </c>
      <c r="BV407" s="291">
        <v>6</v>
      </c>
      <c r="BX407" s="291">
        <v>-1</v>
      </c>
      <c r="CH407" s="291">
        <v>-1</v>
      </c>
      <c r="CI407" s="117">
        <v>0</v>
      </c>
      <c r="CJ407" s="81">
        <v>-1</v>
      </c>
      <c r="CK407" s="81">
        <v>0</v>
      </c>
      <c r="CL407" s="81">
        <v>-1</v>
      </c>
      <c r="CM407" s="81">
        <v>0</v>
      </c>
      <c r="CN407" s="117">
        <v>0</v>
      </c>
      <c r="CR407" s="291"/>
      <c r="DB407" s="291"/>
      <c r="DH407" s="79" t="s">
        <v>208</v>
      </c>
      <c r="DJ407" s="79" t="s">
        <v>409</v>
      </c>
      <c r="DK407" s="79" t="s">
        <v>456</v>
      </c>
      <c r="DL407" s="83" t="s">
        <v>503</v>
      </c>
      <c r="DM407" s="84" t="s">
        <v>513</v>
      </c>
      <c r="DN407" s="84" t="s">
        <v>510</v>
      </c>
      <c r="DO407" s="83" t="s">
        <v>503</v>
      </c>
    </row>
    <row r="408" spans="1:121" x14ac:dyDescent="0.25">
      <c r="B408" s="291">
        <v>-1</v>
      </c>
      <c r="E408" s="185">
        <f t="shared" si="5"/>
        <v>0</v>
      </c>
      <c r="F408" s="142">
        <v>2</v>
      </c>
      <c r="G408" s="142">
        <v>3</v>
      </c>
      <c r="H408" s="142">
        <v>4</v>
      </c>
      <c r="I408" s="142">
        <v>4</v>
      </c>
      <c r="J408" s="142">
        <v>2</v>
      </c>
      <c r="K408" s="142">
        <v>3</v>
      </c>
      <c r="L408" s="142">
        <v>4</v>
      </c>
      <c r="M408" s="142">
        <v>2</v>
      </c>
      <c r="N408" s="142">
        <v>3</v>
      </c>
      <c r="O408" s="142">
        <v>3</v>
      </c>
      <c r="P408" s="142">
        <v>0</v>
      </c>
      <c r="Q408" s="290">
        <v>-1E-4</v>
      </c>
      <c r="R408" s="290">
        <v>-1E-4</v>
      </c>
      <c r="S408" s="292">
        <v>-1E-4</v>
      </c>
      <c r="T408" s="290">
        <v>-1E-4</v>
      </c>
      <c r="U408" s="292">
        <v>-1E-4</v>
      </c>
      <c r="V408" s="290">
        <v>-1E-4</v>
      </c>
      <c r="W408" s="292">
        <v>-1E-4</v>
      </c>
      <c r="X408" s="290">
        <v>-1E-4</v>
      </c>
      <c r="Y408" s="292">
        <v>-1E-4</v>
      </c>
      <c r="Z408" s="291">
        <v>-1E-4</v>
      </c>
      <c r="AB408" s="142">
        <v>3</v>
      </c>
      <c r="AC408" s="142">
        <v>3</v>
      </c>
      <c r="AD408" s="142">
        <v>4</v>
      </c>
      <c r="AE408" s="142">
        <v>4</v>
      </c>
      <c r="AF408" s="142">
        <v>4</v>
      </c>
      <c r="AG408" s="142">
        <v>3</v>
      </c>
      <c r="AH408" s="142">
        <v>4</v>
      </c>
      <c r="AI408" s="142">
        <v>2</v>
      </c>
      <c r="AJ408" s="142">
        <v>2</v>
      </c>
      <c r="AK408" s="142">
        <v>3</v>
      </c>
      <c r="AL408" s="142">
        <v>0</v>
      </c>
      <c r="AM408" s="290">
        <v>-1E-4</v>
      </c>
      <c r="AN408" s="290">
        <v>-1E-4</v>
      </c>
      <c r="AO408" s="292">
        <v>-1E-4</v>
      </c>
      <c r="AP408" s="290">
        <v>-1E-4</v>
      </c>
      <c r="AQ408" s="292">
        <v>-1E-4</v>
      </c>
      <c r="AR408" s="290">
        <v>-1E-4</v>
      </c>
      <c r="AS408" s="292">
        <v>-1E-4</v>
      </c>
      <c r="AT408" s="290">
        <v>-1E-4</v>
      </c>
      <c r="AU408" s="292">
        <v>-1E-4</v>
      </c>
      <c r="AW408" s="293">
        <v>-1</v>
      </c>
      <c r="AX408" s="291">
        <v>-1</v>
      </c>
      <c r="BK408" s="290"/>
      <c r="BL408" s="290"/>
      <c r="BM408" s="292"/>
      <c r="BN408" s="290"/>
      <c r="BO408" s="292"/>
      <c r="BP408" s="290"/>
      <c r="BQ408" s="292"/>
      <c r="BR408" s="290"/>
      <c r="BS408" s="292"/>
      <c r="BU408" s="292">
        <v>-1</v>
      </c>
      <c r="BV408" s="291">
        <v>-1</v>
      </c>
      <c r="BX408" s="291">
        <v>-1</v>
      </c>
      <c r="CH408" s="291">
        <v>-1</v>
      </c>
      <c r="CI408" s="117">
        <v>0</v>
      </c>
      <c r="CJ408" s="81">
        <v>-1</v>
      </c>
      <c r="CK408" s="81">
        <v>0</v>
      </c>
      <c r="CL408" s="81">
        <v>-1</v>
      </c>
      <c r="CM408" s="81">
        <v>0</v>
      </c>
      <c r="CN408" s="117">
        <v>0</v>
      </c>
      <c r="CR408" s="291"/>
      <c r="DB408" s="291"/>
    </row>
    <row r="409" spans="1:121" x14ac:dyDescent="0.25">
      <c r="B409" s="291">
        <v>-1</v>
      </c>
      <c r="E409" s="185">
        <f t="shared" si="5"/>
        <v>0</v>
      </c>
      <c r="F409" s="142">
        <v>3</v>
      </c>
      <c r="G409" s="142">
        <v>3</v>
      </c>
      <c r="H409" s="142">
        <v>4</v>
      </c>
      <c r="I409" s="142">
        <v>4</v>
      </c>
      <c r="J409" s="142">
        <v>3</v>
      </c>
      <c r="K409" s="142">
        <v>3</v>
      </c>
      <c r="L409" s="142">
        <v>4</v>
      </c>
      <c r="M409" s="142">
        <v>3</v>
      </c>
      <c r="N409" s="142">
        <v>3</v>
      </c>
      <c r="O409" s="142">
        <v>3</v>
      </c>
      <c r="P409" s="142">
        <v>0</v>
      </c>
      <c r="Q409" s="290">
        <v>-1E-4</v>
      </c>
      <c r="R409" s="290">
        <v>-1E-4</v>
      </c>
      <c r="S409" s="292">
        <v>-1E-4</v>
      </c>
      <c r="T409" s="290">
        <v>-1E-4</v>
      </c>
      <c r="U409" s="292">
        <v>-1E-4</v>
      </c>
      <c r="V409" s="290">
        <v>-1E-4</v>
      </c>
      <c r="W409" s="292">
        <v>-1E-4</v>
      </c>
      <c r="X409" s="290">
        <v>-1E-4</v>
      </c>
      <c r="Y409" s="292">
        <v>-1E-4</v>
      </c>
      <c r="Z409" s="291">
        <v>-1E-4</v>
      </c>
      <c r="AB409" s="142">
        <v>4</v>
      </c>
      <c r="AC409" s="142">
        <v>3</v>
      </c>
      <c r="AD409" s="142">
        <v>4</v>
      </c>
      <c r="AE409" s="142">
        <v>4</v>
      </c>
      <c r="AF409" s="142">
        <v>5</v>
      </c>
      <c r="AG409" s="142">
        <v>4</v>
      </c>
      <c r="AH409" s="142">
        <v>4</v>
      </c>
      <c r="AI409" s="142">
        <v>3</v>
      </c>
      <c r="AJ409" s="142">
        <v>3</v>
      </c>
      <c r="AK409" s="142">
        <v>3</v>
      </c>
      <c r="AL409" s="142">
        <v>0</v>
      </c>
      <c r="AM409" s="290">
        <v>-1E-4</v>
      </c>
      <c r="AN409" s="290">
        <v>-1E-4</v>
      </c>
      <c r="AO409" s="292">
        <v>-1E-4</v>
      </c>
      <c r="AP409" s="290">
        <v>-1E-4</v>
      </c>
      <c r="AQ409" s="292">
        <v>-1E-4</v>
      </c>
      <c r="AR409" s="290">
        <v>-1E-4</v>
      </c>
      <c r="AS409" s="292">
        <v>-1E-4</v>
      </c>
      <c r="AT409" s="290">
        <v>-1E-4</v>
      </c>
      <c r="AU409" s="292">
        <v>-1E-4</v>
      </c>
      <c r="AW409" s="293">
        <v>-1</v>
      </c>
      <c r="AX409" s="291">
        <v>-1</v>
      </c>
      <c r="BK409" s="290"/>
      <c r="BL409" s="290"/>
      <c r="BM409" s="292"/>
      <c r="BN409" s="290"/>
      <c r="BO409" s="292"/>
      <c r="BP409" s="290"/>
      <c r="BQ409" s="292"/>
      <c r="BR409" s="290"/>
      <c r="BS409" s="292"/>
      <c r="BU409" s="292">
        <v>-1</v>
      </c>
      <c r="BV409" s="291">
        <v>-1</v>
      </c>
      <c r="BX409" s="291">
        <v>-1</v>
      </c>
      <c r="CH409" s="291">
        <v>-1</v>
      </c>
      <c r="CI409" s="117">
        <v>0</v>
      </c>
      <c r="CJ409" s="81">
        <v>-1</v>
      </c>
      <c r="CK409" s="81">
        <v>0</v>
      </c>
      <c r="CL409" s="81">
        <v>-1</v>
      </c>
      <c r="CM409" s="81">
        <v>0</v>
      </c>
      <c r="CN409" s="117">
        <v>0</v>
      </c>
      <c r="CR409" s="291"/>
      <c r="DB409" s="291"/>
    </row>
    <row r="410" spans="1:121" x14ac:dyDescent="0.25">
      <c r="B410" s="291">
        <v>-1</v>
      </c>
      <c r="E410" s="185">
        <f t="shared" si="5"/>
        <v>0</v>
      </c>
      <c r="F410" s="142">
        <v>2</v>
      </c>
      <c r="G410" s="142">
        <v>3</v>
      </c>
      <c r="H410" s="142">
        <v>3</v>
      </c>
      <c r="I410" s="142">
        <v>4</v>
      </c>
      <c r="J410" s="142">
        <v>3</v>
      </c>
      <c r="K410" s="142">
        <v>3</v>
      </c>
      <c r="L410" s="142">
        <v>3</v>
      </c>
      <c r="M410" s="142">
        <v>3</v>
      </c>
      <c r="N410" s="142">
        <v>2</v>
      </c>
      <c r="O410" s="142">
        <v>2</v>
      </c>
      <c r="P410" s="142">
        <v>0</v>
      </c>
      <c r="Q410" s="290">
        <v>-1E-4</v>
      </c>
      <c r="R410" s="290">
        <v>-1E-4</v>
      </c>
      <c r="S410" s="292">
        <v>-1E-4</v>
      </c>
      <c r="T410" s="290">
        <v>-1E-4</v>
      </c>
      <c r="U410" s="292">
        <v>-1E-4</v>
      </c>
      <c r="V410" s="290">
        <v>-1E-4</v>
      </c>
      <c r="W410" s="292">
        <v>-1E-4</v>
      </c>
      <c r="X410" s="290">
        <v>-1E-4</v>
      </c>
      <c r="Y410" s="292">
        <v>-1E-4</v>
      </c>
      <c r="Z410" s="291">
        <v>-1E-4</v>
      </c>
      <c r="AB410" s="142">
        <v>2</v>
      </c>
      <c r="AC410" s="142">
        <v>3</v>
      </c>
      <c r="AD410" s="142">
        <v>3</v>
      </c>
      <c r="AE410" s="142">
        <v>5</v>
      </c>
      <c r="AF410" s="142">
        <v>5</v>
      </c>
      <c r="AG410" s="142">
        <v>4</v>
      </c>
      <c r="AH410" s="142">
        <v>3</v>
      </c>
      <c r="AI410" s="142">
        <v>3</v>
      </c>
      <c r="AJ410" s="142">
        <v>3</v>
      </c>
      <c r="AK410" s="142">
        <v>3</v>
      </c>
      <c r="AL410" s="142">
        <v>0</v>
      </c>
      <c r="AM410" s="290">
        <v>-1E-4</v>
      </c>
      <c r="AN410" s="290">
        <v>-1E-4</v>
      </c>
      <c r="AO410" s="292">
        <v>-1E-4</v>
      </c>
      <c r="AP410" s="290">
        <v>-1E-4</v>
      </c>
      <c r="AQ410" s="292">
        <v>-1E-4</v>
      </c>
      <c r="AR410" s="290">
        <v>-1E-4</v>
      </c>
      <c r="AS410" s="292">
        <v>-1E-4</v>
      </c>
      <c r="AT410" s="290">
        <v>-1E-4</v>
      </c>
      <c r="AU410" s="292">
        <v>-1E-4</v>
      </c>
      <c r="AW410" s="293">
        <v>-1</v>
      </c>
      <c r="AX410" s="291">
        <v>-1</v>
      </c>
      <c r="BK410" s="290"/>
      <c r="BL410" s="290"/>
      <c r="BM410" s="292"/>
      <c r="BN410" s="290"/>
      <c r="BO410" s="292"/>
      <c r="BP410" s="290"/>
      <c r="BQ410" s="292"/>
      <c r="BR410" s="290"/>
      <c r="BS410" s="292"/>
      <c r="BU410" s="292">
        <v>-1</v>
      </c>
      <c r="BV410" s="291">
        <v>-1</v>
      </c>
      <c r="BX410" s="291">
        <v>-1</v>
      </c>
      <c r="CH410" s="291">
        <v>-1</v>
      </c>
      <c r="CI410" s="117">
        <v>0</v>
      </c>
      <c r="CJ410" s="81">
        <v>-1</v>
      </c>
      <c r="CK410" s="81">
        <v>0</v>
      </c>
      <c r="CL410" s="81">
        <v>-1</v>
      </c>
      <c r="CM410" s="81">
        <v>0</v>
      </c>
      <c r="CN410" s="117">
        <v>0</v>
      </c>
      <c r="CR410" s="291"/>
      <c r="DB410" s="291"/>
    </row>
    <row r="411" spans="1:121" x14ac:dyDescent="0.25">
      <c r="B411" s="291">
        <v>0</v>
      </c>
      <c r="E411" s="185">
        <f t="shared" si="5"/>
        <v>0</v>
      </c>
      <c r="F411" s="142">
        <v>0</v>
      </c>
      <c r="G411" s="142">
        <v>0</v>
      </c>
      <c r="H411" s="142">
        <v>0</v>
      </c>
      <c r="I411" s="142">
        <v>0</v>
      </c>
      <c r="J411" s="142">
        <v>0</v>
      </c>
      <c r="K411" s="142">
        <v>0</v>
      </c>
      <c r="L411" s="142">
        <v>0</v>
      </c>
      <c r="M411" s="142">
        <v>0</v>
      </c>
      <c r="N411" s="142">
        <v>0</v>
      </c>
      <c r="O411" s="142">
        <v>0</v>
      </c>
      <c r="P411" s="142">
        <v>0</v>
      </c>
      <c r="Q411" s="290">
        <v>0</v>
      </c>
      <c r="R411" s="290">
        <v>0</v>
      </c>
      <c r="S411" s="292">
        <v>0</v>
      </c>
      <c r="T411" s="290">
        <v>0</v>
      </c>
      <c r="U411" s="292">
        <v>0</v>
      </c>
      <c r="V411" s="290">
        <v>0</v>
      </c>
      <c r="W411" s="292">
        <v>0</v>
      </c>
      <c r="X411" s="290">
        <v>0</v>
      </c>
      <c r="Y411" s="292">
        <v>0</v>
      </c>
      <c r="Z411" s="291">
        <v>0</v>
      </c>
      <c r="AB411" s="142">
        <v>0</v>
      </c>
      <c r="AC411" s="142">
        <v>0</v>
      </c>
      <c r="AD411" s="142">
        <v>0</v>
      </c>
      <c r="AE411" s="142">
        <v>0</v>
      </c>
      <c r="AF411" s="142">
        <v>0</v>
      </c>
      <c r="AG411" s="142">
        <v>0</v>
      </c>
      <c r="AH411" s="142">
        <v>0</v>
      </c>
      <c r="AI411" s="142">
        <v>0</v>
      </c>
      <c r="AJ411" s="142">
        <v>0</v>
      </c>
      <c r="AK411" s="142">
        <v>0</v>
      </c>
      <c r="AL411" s="142">
        <v>0</v>
      </c>
      <c r="AM411" s="290">
        <v>0</v>
      </c>
      <c r="AN411" s="290">
        <v>0</v>
      </c>
      <c r="AO411" s="292">
        <v>0</v>
      </c>
      <c r="AP411" s="290">
        <v>0</v>
      </c>
      <c r="AQ411" s="292">
        <v>0</v>
      </c>
      <c r="AR411" s="290">
        <v>0</v>
      </c>
      <c r="AS411" s="292">
        <v>0</v>
      </c>
      <c r="AT411" s="290">
        <v>0</v>
      </c>
      <c r="AU411" s="292">
        <v>0</v>
      </c>
      <c r="AW411" s="293">
        <v>0</v>
      </c>
      <c r="AX411" s="291">
        <v>0</v>
      </c>
      <c r="BK411" s="290"/>
      <c r="BL411" s="290"/>
      <c r="BM411" s="292"/>
      <c r="BN411" s="290"/>
      <c r="BO411" s="292"/>
      <c r="BP411" s="290"/>
      <c r="BQ411" s="292"/>
      <c r="BR411" s="290"/>
      <c r="BS411" s="292"/>
      <c r="BU411" s="292">
        <v>0</v>
      </c>
      <c r="BV411" s="291">
        <v>0</v>
      </c>
      <c r="BX411" s="291">
        <v>0</v>
      </c>
      <c r="CH411" s="291">
        <v>0</v>
      </c>
      <c r="CI411" s="117">
        <v>0</v>
      </c>
      <c r="CJ411" s="81">
        <v>0</v>
      </c>
      <c r="CK411" s="81">
        <v>0</v>
      </c>
      <c r="CL411" s="81">
        <v>0</v>
      </c>
      <c r="CM411" s="81">
        <v>0</v>
      </c>
      <c r="CN411" s="117">
        <v>0</v>
      </c>
      <c r="CR411" s="291"/>
      <c r="DB411" s="291"/>
    </row>
    <row r="412" spans="1:121" x14ac:dyDescent="0.25">
      <c r="A412" s="113" t="s">
        <v>182</v>
      </c>
      <c r="B412" s="291">
        <v>0</v>
      </c>
      <c r="C412" s="114" t="s">
        <v>291</v>
      </c>
      <c r="D412" s="114" t="s">
        <v>205</v>
      </c>
      <c r="E412" s="185">
        <f t="shared" si="5"/>
        <v>0</v>
      </c>
      <c r="F412" s="142">
        <v>0</v>
      </c>
      <c r="G412" s="142">
        <v>0</v>
      </c>
      <c r="H412" s="142">
        <v>0</v>
      </c>
      <c r="I412" s="142">
        <v>0</v>
      </c>
      <c r="J412" s="142">
        <v>0</v>
      </c>
      <c r="K412" s="142">
        <v>0</v>
      </c>
      <c r="L412" s="142">
        <v>0</v>
      </c>
      <c r="M412" s="142">
        <v>0</v>
      </c>
      <c r="N412" s="142">
        <v>0</v>
      </c>
      <c r="O412" s="142">
        <v>0</v>
      </c>
      <c r="P412" s="142">
        <v>0</v>
      </c>
      <c r="Q412" s="290">
        <v>-1E-4</v>
      </c>
      <c r="R412" s="290">
        <v>-1E-4</v>
      </c>
      <c r="S412" s="292">
        <v>-1E-4</v>
      </c>
      <c r="T412" s="290">
        <v>-1E-4</v>
      </c>
      <c r="U412" s="292">
        <v>0</v>
      </c>
      <c r="V412" s="290">
        <v>-1E-4</v>
      </c>
      <c r="W412" s="292">
        <v>-1E-4</v>
      </c>
      <c r="X412" s="290">
        <v>-1E-4</v>
      </c>
      <c r="Y412" s="292">
        <v>0</v>
      </c>
      <c r="Z412" s="291">
        <v>0</v>
      </c>
      <c r="AB412" s="142">
        <v>0</v>
      </c>
      <c r="AC412" s="142">
        <v>0</v>
      </c>
      <c r="AD412" s="142">
        <v>0</v>
      </c>
      <c r="AE412" s="142">
        <v>0</v>
      </c>
      <c r="AF412" s="142">
        <v>0</v>
      </c>
      <c r="AG412" s="142">
        <v>0</v>
      </c>
      <c r="AH412" s="142">
        <v>0</v>
      </c>
      <c r="AI412" s="142">
        <v>0</v>
      </c>
      <c r="AJ412" s="142">
        <v>0</v>
      </c>
      <c r="AK412" s="142">
        <v>0</v>
      </c>
      <c r="AL412" s="142">
        <v>0</v>
      </c>
      <c r="AM412" s="290">
        <v>-1E-4</v>
      </c>
      <c r="AN412" s="290">
        <v>-1E-4</v>
      </c>
      <c r="AO412" s="292">
        <v>-1E-4</v>
      </c>
      <c r="AP412" s="290">
        <v>-1E-4</v>
      </c>
      <c r="AQ412" s="292">
        <v>0</v>
      </c>
      <c r="AR412" s="290">
        <v>-1E-4</v>
      </c>
      <c r="AS412" s="292">
        <v>-1E-4</v>
      </c>
      <c r="AT412" s="290">
        <v>-1E-4</v>
      </c>
      <c r="AU412" s="292">
        <v>0</v>
      </c>
      <c r="AW412" s="293">
        <v>0</v>
      </c>
      <c r="AX412" s="291">
        <v>0</v>
      </c>
      <c r="BK412" s="290"/>
      <c r="BL412" s="290"/>
      <c r="BM412" s="292"/>
      <c r="BN412" s="290"/>
      <c r="BO412" s="292"/>
      <c r="BP412" s="290"/>
      <c r="BQ412" s="292"/>
      <c r="BR412" s="290"/>
      <c r="BS412" s="292"/>
      <c r="BU412" s="292">
        <v>0</v>
      </c>
      <c r="BV412" s="291">
        <v>0</v>
      </c>
      <c r="BX412" s="291">
        <v>-1</v>
      </c>
      <c r="CH412" s="291">
        <v>-1</v>
      </c>
      <c r="CI412" s="117">
        <v>0</v>
      </c>
      <c r="CJ412" s="81">
        <v>-1</v>
      </c>
      <c r="CK412" s="81">
        <v>0</v>
      </c>
      <c r="CL412" s="81">
        <v>-1</v>
      </c>
      <c r="CM412" s="81">
        <v>0</v>
      </c>
      <c r="CN412" s="117">
        <v>0</v>
      </c>
      <c r="CR412" s="291"/>
      <c r="DB412" s="291"/>
      <c r="DF412" s="79" t="s">
        <v>369</v>
      </c>
      <c r="DH412" s="79" t="s">
        <v>205</v>
      </c>
      <c r="DJ412" s="79" t="s">
        <v>409</v>
      </c>
      <c r="DK412" s="79" t="s">
        <v>456</v>
      </c>
      <c r="DL412" s="83" t="s">
        <v>503</v>
      </c>
      <c r="DM412" s="84" t="s">
        <v>513</v>
      </c>
      <c r="DN412" s="84" t="s">
        <v>517</v>
      </c>
      <c r="DO412" s="83" t="s">
        <v>522</v>
      </c>
    </row>
    <row r="413" spans="1:121" x14ac:dyDescent="0.25">
      <c r="B413" s="291"/>
      <c r="Q413" s="290"/>
      <c r="R413" s="290"/>
      <c r="S413" s="292"/>
      <c r="T413" s="290"/>
      <c r="U413" s="292"/>
      <c r="V413" s="290"/>
      <c r="W413" s="292"/>
      <c r="X413" s="290"/>
      <c r="Y413" s="292"/>
      <c r="Z413" s="291"/>
      <c r="AM413" s="290"/>
      <c r="AN413" s="290"/>
      <c r="AO413" s="292"/>
      <c r="AP413" s="290"/>
      <c r="AQ413" s="292"/>
      <c r="AR413" s="290"/>
      <c r="AS413" s="292"/>
      <c r="AT413" s="290"/>
      <c r="AU413" s="292"/>
      <c r="AW413" s="293"/>
      <c r="AX413" s="291"/>
      <c r="BK413" s="290"/>
      <c r="BL413" s="290"/>
      <c r="BM413" s="292"/>
      <c r="BN413" s="290"/>
      <c r="BO413" s="292"/>
      <c r="BP413" s="290"/>
      <c r="BQ413" s="292"/>
      <c r="BR413" s="290"/>
      <c r="BS413" s="292"/>
      <c r="BU413" s="292"/>
      <c r="BV413" s="291"/>
      <c r="BX413" s="291"/>
      <c r="CH413" s="291"/>
      <c r="CR413" s="291"/>
      <c r="DB413" s="291"/>
    </row>
    <row r="414" spans="1:121" s="310" customFormat="1" x14ac:dyDescent="0.25">
      <c r="A414" s="297"/>
      <c r="B414" s="298">
        <v>0</v>
      </c>
      <c r="C414" s="299"/>
      <c r="D414" s="299"/>
      <c r="E414" s="300">
        <f t="shared" si="5"/>
        <v>0</v>
      </c>
      <c r="F414" s="301">
        <v>0</v>
      </c>
      <c r="G414" s="301">
        <v>0</v>
      </c>
      <c r="H414" s="301">
        <v>0</v>
      </c>
      <c r="I414" s="301">
        <v>0</v>
      </c>
      <c r="J414" s="301">
        <v>0</v>
      </c>
      <c r="K414" s="301">
        <v>0</v>
      </c>
      <c r="L414" s="301">
        <v>0</v>
      </c>
      <c r="M414" s="301">
        <v>0</v>
      </c>
      <c r="N414" s="301">
        <v>0</v>
      </c>
      <c r="O414" s="301">
        <v>0</v>
      </c>
      <c r="P414" s="301">
        <v>0</v>
      </c>
      <c r="Q414" s="302">
        <v>0</v>
      </c>
      <c r="R414" s="302">
        <v>0</v>
      </c>
      <c r="S414" s="303">
        <v>0</v>
      </c>
      <c r="T414" s="302">
        <v>0</v>
      </c>
      <c r="U414" s="303">
        <v>0</v>
      </c>
      <c r="V414" s="302">
        <v>0</v>
      </c>
      <c r="W414" s="303">
        <v>0</v>
      </c>
      <c r="X414" s="302">
        <v>0</v>
      </c>
      <c r="Y414" s="303">
        <v>0</v>
      </c>
      <c r="Z414" s="298">
        <v>0</v>
      </c>
      <c r="AA414" s="304"/>
      <c r="AB414" s="301">
        <v>0</v>
      </c>
      <c r="AC414" s="301">
        <v>0</v>
      </c>
      <c r="AD414" s="301">
        <v>0</v>
      </c>
      <c r="AE414" s="301">
        <v>0</v>
      </c>
      <c r="AF414" s="301">
        <v>0</v>
      </c>
      <c r="AG414" s="301">
        <v>0</v>
      </c>
      <c r="AH414" s="301">
        <v>0</v>
      </c>
      <c r="AI414" s="301">
        <v>0</v>
      </c>
      <c r="AJ414" s="301">
        <v>0</v>
      </c>
      <c r="AK414" s="301">
        <v>0</v>
      </c>
      <c r="AL414" s="301">
        <v>0</v>
      </c>
      <c r="AM414" s="302">
        <v>0</v>
      </c>
      <c r="AN414" s="302">
        <v>0</v>
      </c>
      <c r="AO414" s="303">
        <v>0</v>
      </c>
      <c r="AP414" s="302">
        <v>0</v>
      </c>
      <c r="AQ414" s="303">
        <v>0</v>
      </c>
      <c r="AR414" s="302">
        <v>0</v>
      </c>
      <c r="AS414" s="303">
        <v>0</v>
      </c>
      <c r="AT414" s="302">
        <v>0</v>
      </c>
      <c r="AU414" s="303">
        <v>0</v>
      </c>
      <c r="AV414" s="304"/>
      <c r="AW414" s="305">
        <v>0</v>
      </c>
      <c r="AX414" s="298">
        <v>0</v>
      </c>
      <c r="AY414" s="306"/>
      <c r="AZ414" s="301"/>
      <c r="BA414" s="301"/>
      <c r="BB414" s="301"/>
      <c r="BC414" s="301"/>
      <c r="BD414" s="301"/>
      <c r="BE414" s="301"/>
      <c r="BF414" s="301"/>
      <c r="BG414" s="301"/>
      <c r="BH414" s="301"/>
      <c r="BI414" s="301"/>
      <c r="BJ414" s="301"/>
      <c r="BK414" s="302"/>
      <c r="BL414" s="302"/>
      <c r="BM414" s="303"/>
      <c r="BN414" s="302"/>
      <c r="BO414" s="303"/>
      <c r="BP414" s="302"/>
      <c r="BQ414" s="303"/>
      <c r="BR414" s="302"/>
      <c r="BS414" s="303"/>
      <c r="BT414" s="306"/>
      <c r="BU414" s="303">
        <v>0</v>
      </c>
      <c r="BV414" s="298">
        <v>0</v>
      </c>
      <c r="BW414" s="306"/>
      <c r="BX414" s="298">
        <v>0</v>
      </c>
      <c r="BY414" s="307"/>
      <c r="BZ414" s="308"/>
      <c r="CA414" s="308"/>
      <c r="CB414" s="308"/>
      <c r="CC414" s="308"/>
      <c r="CD414" s="309"/>
      <c r="CG414" s="307"/>
      <c r="CH414" s="298">
        <v>0</v>
      </c>
      <c r="CI414" s="309">
        <v>0</v>
      </c>
      <c r="CJ414" s="308">
        <v>0</v>
      </c>
      <c r="CK414" s="308">
        <v>0</v>
      </c>
      <c r="CL414" s="308">
        <v>0</v>
      </c>
      <c r="CM414" s="308">
        <v>0</v>
      </c>
      <c r="CN414" s="309">
        <v>0</v>
      </c>
      <c r="CQ414" s="307"/>
      <c r="CR414" s="298"/>
      <c r="CS414" s="309"/>
      <c r="CT414" s="308"/>
      <c r="CU414" s="308"/>
      <c r="CV414" s="308"/>
      <c r="CW414" s="308"/>
      <c r="CX414" s="309"/>
      <c r="DA414" s="307"/>
      <c r="DB414" s="298"/>
      <c r="DC414" s="306"/>
      <c r="DI414" s="311"/>
      <c r="DL414" s="307"/>
      <c r="DM414" s="312"/>
      <c r="DN414" s="312"/>
      <c r="DO414" s="307"/>
      <c r="DP414" s="313"/>
      <c r="DQ414" s="311"/>
    </row>
    <row r="415" spans="1:121" x14ac:dyDescent="0.25">
      <c r="A415" s="113" t="s">
        <v>183</v>
      </c>
      <c r="B415" s="291">
        <v>1</v>
      </c>
      <c r="C415" s="114" t="s">
        <v>292</v>
      </c>
      <c r="D415" s="114" t="s">
        <v>205</v>
      </c>
      <c r="E415" s="185">
        <f t="shared" si="5"/>
        <v>8</v>
      </c>
      <c r="F415" s="142">
        <v>2</v>
      </c>
      <c r="G415" s="142">
        <v>1</v>
      </c>
      <c r="H415" s="142">
        <v>2</v>
      </c>
      <c r="I415" s="142">
        <v>2</v>
      </c>
      <c r="J415" s="142">
        <v>2</v>
      </c>
      <c r="K415" s="142">
        <v>2</v>
      </c>
      <c r="L415" s="142">
        <v>3</v>
      </c>
      <c r="M415" s="142">
        <v>3</v>
      </c>
      <c r="N415" s="142">
        <v>2</v>
      </c>
      <c r="O415" s="142">
        <v>3</v>
      </c>
      <c r="P415" s="142">
        <v>0</v>
      </c>
      <c r="Q415" s="290">
        <v>9.5</v>
      </c>
      <c r="R415" s="290">
        <v>9.5</v>
      </c>
      <c r="S415" s="292">
        <v>9.5</v>
      </c>
      <c r="T415" s="290">
        <v>-1E-4</v>
      </c>
      <c r="U415" s="292">
        <v>15.8</v>
      </c>
      <c r="V415" s="290">
        <v>-1E-4</v>
      </c>
      <c r="W415" s="292">
        <v>11.65</v>
      </c>
      <c r="X415" s="290">
        <v>-1E-4</v>
      </c>
      <c r="Y415" s="292">
        <v>36.950000000000003</v>
      </c>
      <c r="Z415" s="291">
        <v>1</v>
      </c>
      <c r="AB415" s="142">
        <v>2</v>
      </c>
      <c r="AC415" s="142">
        <v>2</v>
      </c>
      <c r="AD415" s="142">
        <v>1</v>
      </c>
      <c r="AE415" s="142">
        <v>2</v>
      </c>
      <c r="AF415" s="142">
        <v>3</v>
      </c>
      <c r="AG415" s="142">
        <v>2</v>
      </c>
      <c r="AH415" s="142">
        <v>2</v>
      </c>
      <c r="AI415" s="142">
        <v>2</v>
      </c>
      <c r="AJ415" s="142">
        <v>2</v>
      </c>
      <c r="AK415" s="142">
        <v>2</v>
      </c>
      <c r="AL415" s="142">
        <v>0</v>
      </c>
      <c r="AM415" s="290">
        <v>9.4</v>
      </c>
      <c r="AN415" s="290">
        <v>9.4</v>
      </c>
      <c r="AO415" s="292">
        <v>9.4</v>
      </c>
      <c r="AP415" s="290">
        <v>4.4000000000000004</v>
      </c>
      <c r="AQ415" s="292">
        <v>16</v>
      </c>
      <c r="AR415" s="290">
        <v>-1E-4</v>
      </c>
      <c r="AS415" s="292">
        <v>11.73</v>
      </c>
      <c r="AT415" s="290">
        <v>-1E-4</v>
      </c>
      <c r="AU415" s="292">
        <v>41.53</v>
      </c>
      <c r="AW415" s="293">
        <v>78.48</v>
      </c>
      <c r="AX415" s="291">
        <v>1</v>
      </c>
      <c r="BK415" s="290"/>
      <c r="BL415" s="290"/>
      <c r="BM415" s="292"/>
      <c r="BN415" s="290"/>
      <c r="BO415" s="292"/>
      <c r="BP415" s="290"/>
      <c r="BQ415" s="292"/>
      <c r="BR415" s="290"/>
      <c r="BS415" s="292"/>
      <c r="BU415" s="292">
        <v>78.48</v>
      </c>
      <c r="BV415" s="291">
        <v>1</v>
      </c>
      <c r="BX415" s="291">
        <v>-1</v>
      </c>
      <c r="CH415" s="291">
        <v>-1</v>
      </c>
      <c r="CI415" s="117">
        <v>0</v>
      </c>
      <c r="CJ415" s="81">
        <v>-1</v>
      </c>
      <c r="CK415" s="81">
        <v>0</v>
      </c>
      <c r="CL415" s="81">
        <v>-1</v>
      </c>
      <c r="CM415" s="81">
        <v>0</v>
      </c>
      <c r="CN415" s="117">
        <v>0</v>
      </c>
      <c r="CR415" s="291"/>
      <c r="DB415" s="291"/>
      <c r="DH415" s="79" t="s">
        <v>370</v>
      </c>
      <c r="DJ415" s="79" t="s">
        <v>410</v>
      </c>
      <c r="DK415" s="79" t="s">
        <v>457</v>
      </c>
      <c r="DL415" s="83" t="s">
        <v>503</v>
      </c>
      <c r="DM415" s="84" t="s">
        <v>513</v>
      </c>
      <c r="DN415" s="84" t="s">
        <v>510</v>
      </c>
      <c r="DO415" s="83" t="s">
        <v>503</v>
      </c>
    </row>
    <row r="416" spans="1:121" x14ac:dyDescent="0.25">
      <c r="B416" s="291">
        <v>-1</v>
      </c>
      <c r="E416" s="185">
        <f t="shared" si="5"/>
        <v>0</v>
      </c>
      <c r="F416" s="142">
        <v>3</v>
      </c>
      <c r="G416" s="142">
        <v>2</v>
      </c>
      <c r="H416" s="142">
        <v>2</v>
      </c>
      <c r="I416" s="142">
        <v>2</v>
      </c>
      <c r="J416" s="142">
        <v>2</v>
      </c>
      <c r="K416" s="142">
        <v>2</v>
      </c>
      <c r="L416" s="142">
        <v>3</v>
      </c>
      <c r="M416" s="142">
        <v>2</v>
      </c>
      <c r="N416" s="142">
        <v>2</v>
      </c>
      <c r="O416" s="142">
        <v>2</v>
      </c>
      <c r="P416" s="142">
        <v>0</v>
      </c>
      <c r="Q416" s="290">
        <v>-1E-4</v>
      </c>
      <c r="R416" s="290">
        <v>-1E-4</v>
      </c>
      <c r="S416" s="292">
        <v>-1E-4</v>
      </c>
      <c r="T416" s="290">
        <v>-1E-4</v>
      </c>
      <c r="U416" s="292">
        <v>-1E-4</v>
      </c>
      <c r="V416" s="290">
        <v>-1E-4</v>
      </c>
      <c r="W416" s="292">
        <v>-1E-4</v>
      </c>
      <c r="X416" s="290">
        <v>-1E-4</v>
      </c>
      <c r="Y416" s="292">
        <v>-1E-4</v>
      </c>
      <c r="Z416" s="291">
        <v>-1E-4</v>
      </c>
      <c r="AB416" s="142">
        <v>2</v>
      </c>
      <c r="AC416" s="142">
        <v>2</v>
      </c>
      <c r="AD416" s="142">
        <v>1</v>
      </c>
      <c r="AE416" s="142">
        <v>3</v>
      </c>
      <c r="AF416" s="142">
        <v>3</v>
      </c>
      <c r="AG416" s="142">
        <v>1</v>
      </c>
      <c r="AH416" s="142">
        <v>2</v>
      </c>
      <c r="AI416" s="142">
        <v>2</v>
      </c>
      <c r="AJ416" s="142">
        <v>1</v>
      </c>
      <c r="AK416" s="142">
        <v>3</v>
      </c>
      <c r="AL416" s="142">
        <v>0</v>
      </c>
      <c r="AM416" s="290">
        <v>-1E-4</v>
      </c>
      <c r="AN416" s="290">
        <v>-1E-4</v>
      </c>
      <c r="AO416" s="292">
        <v>-1E-4</v>
      </c>
      <c r="AP416" s="290">
        <v>-1E-4</v>
      </c>
      <c r="AQ416" s="292">
        <v>-1E-4</v>
      </c>
      <c r="AR416" s="290">
        <v>-1E-4</v>
      </c>
      <c r="AS416" s="292">
        <v>-1E-4</v>
      </c>
      <c r="AT416" s="290">
        <v>-1E-4</v>
      </c>
      <c r="AU416" s="292">
        <v>-1E-4</v>
      </c>
      <c r="AW416" s="293">
        <v>-1</v>
      </c>
      <c r="AX416" s="291">
        <v>-1</v>
      </c>
      <c r="BK416" s="290"/>
      <c r="BL416" s="290"/>
      <c r="BM416" s="292"/>
      <c r="BN416" s="290"/>
      <c r="BO416" s="292"/>
      <c r="BP416" s="290"/>
      <c r="BQ416" s="292"/>
      <c r="BR416" s="290"/>
      <c r="BS416" s="292"/>
      <c r="BU416" s="292">
        <v>-1</v>
      </c>
      <c r="BV416" s="291">
        <v>-1</v>
      </c>
      <c r="BX416" s="291">
        <v>-1</v>
      </c>
      <c r="CH416" s="291">
        <v>-1</v>
      </c>
      <c r="CI416" s="117">
        <v>0</v>
      </c>
      <c r="CJ416" s="81">
        <v>-1</v>
      </c>
      <c r="CK416" s="81">
        <v>0</v>
      </c>
      <c r="CL416" s="81">
        <v>-1</v>
      </c>
      <c r="CM416" s="81">
        <v>0</v>
      </c>
      <c r="CN416" s="117">
        <v>0</v>
      </c>
      <c r="CR416" s="291"/>
      <c r="DB416" s="291"/>
    </row>
    <row r="417" spans="1:119" x14ac:dyDescent="0.25">
      <c r="B417" s="291">
        <v>-1</v>
      </c>
      <c r="E417" s="185">
        <f t="shared" si="5"/>
        <v>0</v>
      </c>
      <c r="F417" s="142">
        <v>2</v>
      </c>
      <c r="G417" s="142">
        <v>2</v>
      </c>
      <c r="H417" s="142">
        <v>2</v>
      </c>
      <c r="I417" s="142">
        <v>2</v>
      </c>
      <c r="J417" s="142">
        <v>3</v>
      </c>
      <c r="K417" s="142">
        <v>1</v>
      </c>
      <c r="L417" s="142">
        <v>2</v>
      </c>
      <c r="M417" s="142">
        <v>2</v>
      </c>
      <c r="N417" s="142">
        <v>2</v>
      </c>
      <c r="O417" s="142">
        <v>2</v>
      </c>
      <c r="P417" s="142">
        <v>0</v>
      </c>
      <c r="Q417" s="290">
        <v>-1E-4</v>
      </c>
      <c r="R417" s="290">
        <v>-1E-4</v>
      </c>
      <c r="S417" s="292">
        <v>-1E-4</v>
      </c>
      <c r="T417" s="290">
        <v>-1E-4</v>
      </c>
      <c r="U417" s="292">
        <v>-1E-4</v>
      </c>
      <c r="V417" s="290">
        <v>-1E-4</v>
      </c>
      <c r="W417" s="292">
        <v>-1E-4</v>
      </c>
      <c r="X417" s="290">
        <v>-1E-4</v>
      </c>
      <c r="Y417" s="292">
        <v>-1E-4</v>
      </c>
      <c r="Z417" s="291">
        <v>-1E-4</v>
      </c>
      <c r="AB417" s="142">
        <v>2</v>
      </c>
      <c r="AC417" s="142">
        <v>3</v>
      </c>
      <c r="AD417" s="142">
        <v>2</v>
      </c>
      <c r="AE417" s="142">
        <v>2</v>
      </c>
      <c r="AF417" s="142">
        <v>3</v>
      </c>
      <c r="AG417" s="142">
        <v>1</v>
      </c>
      <c r="AH417" s="142">
        <v>2</v>
      </c>
      <c r="AI417" s="142">
        <v>2</v>
      </c>
      <c r="AJ417" s="142">
        <v>1</v>
      </c>
      <c r="AK417" s="142">
        <v>2</v>
      </c>
      <c r="AL417" s="142">
        <v>0</v>
      </c>
      <c r="AM417" s="290">
        <v>-1E-4</v>
      </c>
      <c r="AN417" s="290">
        <v>-1E-4</v>
      </c>
      <c r="AO417" s="292">
        <v>-1E-4</v>
      </c>
      <c r="AP417" s="290">
        <v>-1E-4</v>
      </c>
      <c r="AQ417" s="292">
        <v>-1E-4</v>
      </c>
      <c r="AR417" s="290">
        <v>-1E-4</v>
      </c>
      <c r="AS417" s="292">
        <v>-1E-4</v>
      </c>
      <c r="AT417" s="290">
        <v>-1E-4</v>
      </c>
      <c r="AU417" s="292">
        <v>-1E-4</v>
      </c>
      <c r="AW417" s="293">
        <v>-1</v>
      </c>
      <c r="AX417" s="291">
        <v>-1</v>
      </c>
      <c r="BK417" s="290"/>
      <c r="BL417" s="290"/>
      <c r="BM417" s="292"/>
      <c r="BN417" s="290"/>
      <c r="BO417" s="292"/>
      <c r="BP417" s="290"/>
      <c r="BQ417" s="292"/>
      <c r="BR417" s="290"/>
      <c r="BS417" s="292"/>
      <c r="BU417" s="292">
        <v>-1</v>
      </c>
      <c r="BV417" s="291">
        <v>-1</v>
      </c>
      <c r="BX417" s="291">
        <v>-1</v>
      </c>
      <c r="CH417" s="291">
        <v>-1</v>
      </c>
      <c r="CI417" s="117">
        <v>0</v>
      </c>
      <c r="CJ417" s="81">
        <v>-1</v>
      </c>
      <c r="CK417" s="81">
        <v>0</v>
      </c>
      <c r="CL417" s="81">
        <v>-1</v>
      </c>
      <c r="CM417" s="81">
        <v>0</v>
      </c>
      <c r="CN417" s="117">
        <v>0</v>
      </c>
      <c r="CR417" s="291"/>
      <c r="DB417" s="291"/>
    </row>
    <row r="418" spans="1:119" x14ac:dyDescent="0.25">
      <c r="B418" s="291">
        <v>-1</v>
      </c>
      <c r="E418" s="185">
        <f t="shared" ref="E418:E483" si="6">IF(AND($B418&lt;9,$B418&gt;0),9-$B418,0)</f>
        <v>0</v>
      </c>
      <c r="F418" s="142">
        <v>2</v>
      </c>
      <c r="G418" s="142">
        <v>1</v>
      </c>
      <c r="H418" s="142">
        <v>2</v>
      </c>
      <c r="I418" s="142">
        <v>3</v>
      </c>
      <c r="J418" s="142">
        <v>2</v>
      </c>
      <c r="K418" s="142">
        <v>1</v>
      </c>
      <c r="L418" s="142">
        <v>3</v>
      </c>
      <c r="M418" s="142">
        <v>2</v>
      </c>
      <c r="N418" s="142">
        <v>2</v>
      </c>
      <c r="O418" s="142">
        <v>2</v>
      </c>
      <c r="P418" s="142">
        <v>0</v>
      </c>
      <c r="Q418" s="290">
        <v>-1E-4</v>
      </c>
      <c r="R418" s="290">
        <v>-1E-4</v>
      </c>
      <c r="S418" s="292">
        <v>-1E-4</v>
      </c>
      <c r="T418" s="290">
        <v>-1E-4</v>
      </c>
      <c r="U418" s="292">
        <v>-1E-4</v>
      </c>
      <c r="V418" s="290">
        <v>-1E-4</v>
      </c>
      <c r="W418" s="292">
        <v>-1E-4</v>
      </c>
      <c r="X418" s="290">
        <v>-1E-4</v>
      </c>
      <c r="Y418" s="292">
        <v>-1E-4</v>
      </c>
      <c r="Z418" s="291">
        <v>-1E-4</v>
      </c>
      <c r="AB418" s="142">
        <v>2</v>
      </c>
      <c r="AC418" s="142">
        <v>2</v>
      </c>
      <c r="AD418" s="142">
        <v>1</v>
      </c>
      <c r="AE418" s="142">
        <v>2</v>
      </c>
      <c r="AF418" s="142">
        <v>3</v>
      </c>
      <c r="AG418" s="142">
        <v>2</v>
      </c>
      <c r="AH418" s="142">
        <v>3</v>
      </c>
      <c r="AI418" s="142">
        <v>2</v>
      </c>
      <c r="AJ418" s="142">
        <v>2</v>
      </c>
      <c r="AK418" s="142">
        <v>2</v>
      </c>
      <c r="AL418" s="142">
        <v>0</v>
      </c>
      <c r="AM418" s="290">
        <v>-1E-4</v>
      </c>
      <c r="AN418" s="290">
        <v>-1E-4</v>
      </c>
      <c r="AO418" s="292">
        <v>-1E-4</v>
      </c>
      <c r="AP418" s="290">
        <v>-1E-4</v>
      </c>
      <c r="AQ418" s="292">
        <v>-1E-4</v>
      </c>
      <c r="AR418" s="290">
        <v>-1E-4</v>
      </c>
      <c r="AS418" s="292">
        <v>-1E-4</v>
      </c>
      <c r="AT418" s="290">
        <v>-1E-4</v>
      </c>
      <c r="AU418" s="292">
        <v>-1E-4</v>
      </c>
      <c r="AW418" s="293">
        <v>-1</v>
      </c>
      <c r="AX418" s="291">
        <v>-1</v>
      </c>
      <c r="BK418" s="290"/>
      <c r="BL418" s="290"/>
      <c r="BM418" s="292"/>
      <c r="BN418" s="290"/>
      <c r="BO418" s="292"/>
      <c r="BP418" s="290"/>
      <c r="BQ418" s="292"/>
      <c r="BR418" s="290"/>
      <c r="BS418" s="292"/>
      <c r="BU418" s="292">
        <v>-1</v>
      </c>
      <c r="BV418" s="291">
        <v>-1</v>
      </c>
      <c r="BX418" s="291">
        <v>-1</v>
      </c>
      <c r="CH418" s="291">
        <v>-1</v>
      </c>
      <c r="CI418" s="117">
        <v>0</v>
      </c>
      <c r="CJ418" s="81">
        <v>-1</v>
      </c>
      <c r="CK418" s="81">
        <v>0</v>
      </c>
      <c r="CL418" s="81">
        <v>-1</v>
      </c>
      <c r="CM418" s="81">
        <v>0</v>
      </c>
      <c r="CN418" s="117">
        <v>0</v>
      </c>
      <c r="CR418" s="291"/>
      <c r="DB418" s="291"/>
    </row>
    <row r="419" spans="1:119" x14ac:dyDescent="0.25">
      <c r="B419" s="291">
        <v>0</v>
      </c>
      <c r="E419" s="185">
        <f t="shared" si="6"/>
        <v>0</v>
      </c>
      <c r="F419" s="142">
        <v>0</v>
      </c>
      <c r="G419" s="142">
        <v>0</v>
      </c>
      <c r="H419" s="142">
        <v>0</v>
      </c>
      <c r="I419" s="142">
        <v>0</v>
      </c>
      <c r="J419" s="142">
        <v>0</v>
      </c>
      <c r="K419" s="142">
        <v>0</v>
      </c>
      <c r="L419" s="142">
        <v>0</v>
      </c>
      <c r="M419" s="142">
        <v>0</v>
      </c>
      <c r="N419" s="142">
        <v>0</v>
      </c>
      <c r="O419" s="142">
        <v>0</v>
      </c>
      <c r="P419" s="142">
        <v>0</v>
      </c>
      <c r="Q419" s="290">
        <v>0</v>
      </c>
      <c r="R419" s="290">
        <v>0</v>
      </c>
      <c r="S419" s="292">
        <v>0</v>
      </c>
      <c r="T419" s="290">
        <v>0</v>
      </c>
      <c r="U419" s="292">
        <v>0</v>
      </c>
      <c r="V419" s="290">
        <v>0</v>
      </c>
      <c r="W419" s="292">
        <v>0</v>
      </c>
      <c r="X419" s="290">
        <v>0</v>
      </c>
      <c r="Y419" s="292">
        <v>0</v>
      </c>
      <c r="Z419" s="291">
        <v>0</v>
      </c>
      <c r="AB419" s="142">
        <v>0</v>
      </c>
      <c r="AC419" s="142">
        <v>0</v>
      </c>
      <c r="AD419" s="142">
        <v>0</v>
      </c>
      <c r="AE419" s="142">
        <v>0</v>
      </c>
      <c r="AF419" s="142">
        <v>0</v>
      </c>
      <c r="AG419" s="142">
        <v>0</v>
      </c>
      <c r="AH419" s="142">
        <v>0</v>
      </c>
      <c r="AI419" s="142">
        <v>0</v>
      </c>
      <c r="AJ419" s="142">
        <v>0</v>
      </c>
      <c r="AK419" s="142">
        <v>0</v>
      </c>
      <c r="AL419" s="142">
        <v>0</v>
      </c>
      <c r="AM419" s="290">
        <v>0</v>
      </c>
      <c r="AN419" s="290">
        <v>0</v>
      </c>
      <c r="AO419" s="292">
        <v>0</v>
      </c>
      <c r="AP419" s="290">
        <v>0</v>
      </c>
      <c r="AQ419" s="292">
        <v>0</v>
      </c>
      <c r="AR419" s="290">
        <v>0</v>
      </c>
      <c r="AS419" s="292">
        <v>0</v>
      </c>
      <c r="AT419" s="290">
        <v>0</v>
      </c>
      <c r="AU419" s="292">
        <v>0</v>
      </c>
      <c r="AW419" s="293">
        <v>0</v>
      </c>
      <c r="AX419" s="291">
        <v>0</v>
      </c>
      <c r="BK419" s="290"/>
      <c r="BL419" s="290"/>
      <c r="BM419" s="292"/>
      <c r="BN419" s="290"/>
      <c r="BO419" s="292"/>
      <c r="BP419" s="290"/>
      <c r="BQ419" s="292"/>
      <c r="BR419" s="290"/>
      <c r="BS419" s="292"/>
      <c r="BU419" s="292">
        <v>0</v>
      </c>
      <c r="BV419" s="291">
        <v>0</v>
      </c>
      <c r="BX419" s="291">
        <v>0</v>
      </c>
      <c r="CH419" s="291">
        <v>0</v>
      </c>
      <c r="CI419" s="117">
        <v>0</v>
      </c>
      <c r="CJ419" s="81">
        <v>0</v>
      </c>
      <c r="CK419" s="81">
        <v>0</v>
      </c>
      <c r="CL419" s="81">
        <v>0</v>
      </c>
      <c r="CM419" s="81">
        <v>0</v>
      </c>
      <c r="CN419" s="117">
        <v>0</v>
      </c>
      <c r="CR419" s="291"/>
      <c r="DB419" s="291"/>
    </row>
    <row r="420" spans="1:119" x14ac:dyDescent="0.25">
      <c r="A420" s="113" t="s">
        <v>183</v>
      </c>
      <c r="B420" s="291">
        <v>2</v>
      </c>
      <c r="C420" s="114" t="s">
        <v>293</v>
      </c>
      <c r="D420" s="114" t="s">
        <v>248</v>
      </c>
      <c r="E420" s="185">
        <f t="shared" si="6"/>
        <v>7</v>
      </c>
      <c r="F420" s="142">
        <v>3</v>
      </c>
      <c r="G420" s="142">
        <v>0</v>
      </c>
      <c r="H420" s="142">
        <v>1</v>
      </c>
      <c r="I420" s="142">
        <v>3</v>
      </c>
      <c r="J420" s="142">
        <v>1</v>
      </c>
      <c r="K420" s="142">
        <v>3</v>
      </c>
      <c r="L420" s="142">
        <v>3</v>
      </c>
      <c r="M420" s="142">
        <v>2</v>
      </c>
      <c r="N420" s="142">
        <v>2</v>
      </c>
      <c r="O420" s="142">
        <v>3</v>
      </c>
      <c r="P420" s="142">
        <v>0</v>
      </c>
      <c r="Q420" s="290">
        <v>9.1</v>
      </c>
      <c r="R420" s="290">
        <v>9.1</v>
      </c>
      <c r="S420" s="292">
        <v>9.1</v>
      </c>
      <c r="T420" s="290">
        <v>-1E-4</v>
      </c>
      <c r="U420" s="292">
        <v>15.7</v>
      </c>
      <c r="V420" s="290">
        <v>-1E-4</v>
      </c>
      <c r="W420" s="292">
        <v>10.85</v>
      </c>
      <c r="X420" s="290">
        <v>-1E-4</v>
      </c>
      <c r="Y420" s="292">
        <v>35.65</v>
      </c>
      <c r="Z420" s="291">
        <v>4</v>
      </c>
      <c r="AB420" s="142">
        <v>2</v>
      </c>
      <c r="AC420" s="142">
        <v>0</v>
      </c>
      <c r="AD420" s="142">
        <v>1</v>
      </c>
      <c r="AE420" s="142">
        <v>3</v>
      </c>
      <c r="AF420" s="142">
        <v>1</v>
      </c>
      <c r="AG420" s="142">
        <v>2</v>
      </c>
      <c r="AH420" s="142">
        <v>3</v>
      </c>
      <c r="AI420" s="142">
        <v>2</v>
      </c>
      <c r="AJ420" s="142">
        <v>2</v>
      </c>
      <c r="AK420" s="142">
        <v>2</v>
      </c>
      <c r="AL420" s="142">
        <v>0</v>
      </c>
      <c r="AM420" s="290">
        <v>9.8000000000000007</v>
      </c>
      <c r="AN420" s="290">
        <v>9.8000000000000007</v>
      </c>
      <c r="AO420" s="292">
        <v>9.8000000000000007</v>
      </c>
      <c r="AP420" s="290">
        <v>3.3</v>
      </c>
      <c r="AQ420" s="292">
        <v>16.2</v>
      </c>
      <c r="AR420" s="290">
        <v>-1E-4</v>
      </c>
      <c r="AS420" s="292">
        <v>11.29</v>
      </c>
      <c r="AT420" s="290">
        <v>-1E-4</v>
      </c>
      <c r="AU420" s="292">
        <v>40.590000000000003</v>
      </c>
      <c r="AW420" s="293">
        <v>76.239999999999995</v>
      </c>
      <c r="AX420" s="291">
        <v>2</v>
      </c>
      <c r="BK420" s="290"/>
      <c r="BL420" s="290"/>
      <c r="BM420" s="292"/>
      <c r="BN420" s="290"/>
      <c r="BO420" s="292"/>
      <c r="BP420" s="290"/>
      <c r="BQ420" s="292"/>
      <c r="BR420" s="290"/>
      <c r="BS420" s="292"/>
      <c r="BU420" s="292">
        <v>76.239999999999995</v>
      </c>
      <c r="BV420" s="291">
        <v>2</v>
      </c>
      <c r="BX420" s="291">
        <v>-1</v>
      </c>
      <c r="CH420" s="291">
        <v>-1</v>
      </c>
      <c r="CI420" s="117">
        <v>0</v>
      </c>
      <c r="CJ420" s="81">
        <v>-1</v>
      </c>
      <c r="CK420" s="81">
        <v>0</v>
      </c>
      <c r="CL420" s="81">
        <v>-1</v>
      </c>
      <c r="CM420" s="81">
        <v>0</v>
      </c>
      <c r="CN420" s="117">
        <v>0</v>
      </c>
      <c r="CR420" s="291"/>
      <c r="DB420" s="291"/>
      <c r="DH420" s="79" t="s">
        <v>248</v>
      </c>
      <c r="DJ420" s="79" t="s">
        <v>410</v>
      </c>
      <c r="DK420" s="79" t="s">
        <v>457</v>
      </c>
      <c r="DL420" s="83" t="s">
        <v>503</v>
      </c>
      <c r="DM420" s="84" t="s">
        <v>513</v>
      </c>
      <c r="DN420" s="84" t="s">
        <v>505</v>
      </c>
      <c r="DO420" s="83" t="s">
        <v>503</v>
      </c>
    </row>
    <row r="421" spans="1:119" x14ac:dyDescent="0.25">
      <c r="B421" s="291">
        <v>-1</v>
      </c>
      <c r="E421" s="185">
        <f t="shared" si="6"/>
        <v>0</v>
      </c>
      <c r="F421" s="142">
        <v>3</v>
      </c>
      <c r="G421" s="142">
        <v>1</v>
      </c>
      <c r="H421" s="142">
        <v>2</v>
      </c>
      <c r="I421" s="142">
        <v>2</v>
      </c>
      <c r="J421" s="142">
        <v>2</v>
      </c>
      <c r="K421" s="142">
        <v>2</v>
      </c>
      <c r="L421" s="142">
        <v>3</v>
      </c>
      <c r="M421" s="142">
        <v>2</v>
      </c>
      <c r="N421" s="142">
        <v>3</v>
      </c>
      <c r="O421" s="142">
        <v>3</v>
      </c>
      <c r="P421" s="142">
        <v>0</v>
      </c>
      <c r="Q421" s="290">
        <v>-1E-4</v>
      </c>
      <c r="R421" s="290">
        <v>-1E-4</v>
      </c>
      <c r="S421" s="292">
        <v>-1E-4</v>
      </c>
      <c r="T421" s="290">
        <v>-1E-4</v>
      </c>
      <c r="U421" s="292">
        <v>-1E-4</v>
      </c>
      <c r="V421" s="290">
        <v>-1E-4</v>
      </c>
      <c r="W421" s="292">
        <v>-1E-4</v>
      </c>
      <c r="X421" s="290">
        <v>-1E-4</v>
      </c>
      <c r="Y421" s="292">
        <v>-1E-4</v>
      </c>
      <c r="Z421" s="291">
        <v>-1E-4</v>
      </c>
      <c r="AB421" s="142">
        <v>3</v>
      </c>
      <c r="AC421" s="142">
        <v>1</v>
      </c>
      <c r="AD421" s="142">
        <v>2</v>
      </c>
      <c r="AE421" s="142">
        <v>2</v>
      </c>
      <c r="AF421" s="142">
        <v>1</v>
      </c>
      <c r="AG421" s="142">
        <v>2</v>
      </c>
      <c r="AH421" s="142">
        <v>2</v>
      </c>
      <c r="AI421" s="142">
        <v>2</v>
      </c>
      <c r="AJ421" s="142">
        <v>2</v>
      </c>
      <c r="AK421" s="142">
        <v>3</v>
      </c>
      <c r="AL421" s="142">
        <v>0</v>
      </c>
      <c r="AM421" s="290">
        <v>-1E-4</v>
      </c>
      <c r="AN421" s="290">
        <v>-1E-4</v>
      </c>
      <c r="AO421" s="292">
        <v>-1E-4</v>
      </c>
      <c r="AP421" s="290">
        <v>-1E-4</v>
      </c>
      <c r="AQ421" s="292">
        <v>-1E-4</v>
      </c>
      <c r="AR421" s="290">
        <v>-1E-4</v>
      </c>
      <c r="AS421" s="292">
        <v>-1E-4</v>
      </c>
      <c r="AT421" s="290">
        <v>-1E-4</v>
      </c>
      <c r="AU421" s="292">
        <v>-1E-4</v>
      </c>
      <c r="AW421" s="293">
        <v>-1</v>
      </c>
      <c r="AX421" s="291">
        <v>-1</v>
      </c>
      <c r="BK421" s="290"/>
      <c r="BL421" s="290"/>
      <c r="BM421" s="292"/>
      <c r="BN421" s="290"/>
      <c r="BO421" s="292"/>
      <c r="BP421" s="290"/>
      <c r="BQ421" s="292"/>
      <c r="BR421" s="290"/>
      <c r="BS421" s="292"/>
      <c r="BU421" s="292">
        <v>-1</v>
      </c>
      <c r="BV421" s="291">
        <v>-1</v>
      </c>
      <c r="BX421" s="291">
        <v>-1</v>
      </c>
      <c r="CH421" s="291">
        <v>-1</v>
      </c>
      <c r="CI421" s="117">
        <v>0</v>
      </c>
      <c r="CJ421" s="81">
        <v>-1</v>
      </c>
      <c r="CK421" s="81">
        <v>0</v>
      </c>
      <c r="CL421" s="81">
        <v>-1</v>
      </c>
      <c r="CM421" s="81">
        <v>0</v>
      </c>
      <c r="CN421" s="117">
        <v>0</v>
      </c>
      <c r="CR421" s="291"/>
      <c r="DB421" s="291"/>
    </row>
    <row r="422" spans="1:119" x14ac:dyDescent="0.25">
      <c r="B422" s="291">
        <v>-1</v>
      </c>
      <c r="E422" s="185">
        <f t="shared" si="6"/>
        <v>0</v>
      </c>
      <c r="F422" s="142">
        <v>2</v>
      </c>
      <c r="G422" s="142">
        <v>1</v>
      </c>
      <c r="H422" s="142">
        <v>2</v>
      </c>
      <c r="I422" s="142">
        <v>3</v>
      </c>
      <c r="J422" s="142">
        <v>3</v>
      </c>
      <c r="K422" s="142">
        <v>2</v>
      </c>
      <c r="L422" s="142">
        <v>3</v>
      </c>
      <c r="M422" s="142">
        <v>2</v>
      </c>
      <c r="N422" s="142">
        <v>2</v>
      </c>
      <c r="O422" s="142">
        <v>2</v>
      </c>
      <c r="P422" s="142">
        <v>0</v>
      </c>
      <c r="Q422" s="290">
        <v>-1E-4</v>
      </c>
      <c r="R422" s="290">
        <v>-1E-4</v>
      </c>
      <c r="S422" s="292">
        <v>-1E-4</v>
      </c>
      <c r="T422" s="290">
        <v>-1E-4</v>
      </c>
      <c r="U422" s="292">
        <v>-1E-4</v>
      </c>
      <c r="V422" s="290">
        <v>-1E-4</v>
      </c>
      <c r="W422" s="292">
        <v>-1E-4</v>
      </c>
      <c r="X422" s="290">
        <v>-1E-4</v>
      </c>
      <c r="Y422" s="292">
        <v>-1E-4</v>
      </c>
      <c r="Z422" s="291">
        <v>-1E-4</v>
      </c>
      <c r="AB422" s="142">
        <v>2</v>
      </c>
      <c r="AC422" s="142">
        <v>2</v>
      </c>
      <c r="AD422" s="142">
        <v>2</v>
      </c>
      <c r="AE422" s="142">
        <v>2</v>
      </c>
      <c r="AF422" s="142">
        <v>2</v>
      </c>
      <c r="AG422" s="142">
        <v>1</v>
      </c>
      <c r="AH422" s="142">
        <v>2</v>
      </c>
      <c r="AI422" s="142">
        <v>2</v>
      </c>
      <c r="AJ422" s="142">
        <v>1</v>
      </c>
      <c r="AK422" s="142">
        <v>2</v>
      </c>
      <c r="AL422" s="142">
        <v>0</v>
      </c>
      <c r="AM422" s="290">
        <v>-1E-4</v>
      </c>
      <c r="AN422" s="290">
        <v>-1E-4</v>
      </c>
      <c r="AO422" s="292">
        <v>-1E-4</v>
      </c>
      <c r="AP422" s="290">
        <v>-1E-4</v>
      </c>
      <c r="AQ422" s="292">
        <v>-1E-4</v>
      </c>
      <c r="AR422" s="290">
        <v>-1E-4</v>
      </c>
      <c r="AS422" s="292">
        <v>-1E-4</v>
      </c>
      <c r="AT422" s="290">
        <v>-1E-4</v>
      </c>
      <c r="AU422" s="292">
        <v>-1E-4</v>
      </c>
      <c r="AW422" s="293">
        <v>-1</v>
      </c>
      <c r="AX422" s="291">
        <v>-1</v>
      </c>
      <c r="BK422" s="290"/>
      <c r="BL422" s="290"/>
      <c r="BM422" s="292"/>
      <c r="BN422" s="290"/>
      <c r="BO422" s="292"/>
      <c r="BP422" s="290"/>
      <c r="BQ422" s="292"/>
      <c r="BR422" s="290"/>
      <c r="BS422" s="292"/>
      <c r="BU422" s="292">
        <v>-1</v>
      </c>
      <c r="BV422" s="291">
        <v>-1</v>
      </c>
      <c r="BX422" s="291">
        <v>-1</v>
      </c>
      <c r="CH422" s="291">
        <v>-1</v>
      </c>
      <c r="CI422" s="117">
        <v>0</v>
      </c>
      <c r="CJ422" s="81">
        <v>-1</v>
      </c>
      <c r="CK422" s="81">
        <v>0</v>
      </c>
      <c r="CL422" s="81">
        <v>-1</v>
      </c>
      <c r="CM422" s="81">
        <v>0</v>
      </c>
      <c r="CN422" s="117">
        <v>0</v>
      </c>
      <c r="CR422" s="291"/>
      <c r="DB422" s="291"/>
    </row>
    <row r="423" spans="1:119" x14ac:dyDescent="0.25">
      <c r="B423" s="291">
        <v>-1</v>
      </c>
      <c r="E423" s="185">
        <f t="shared" si="6"/>
        <v>0</v>
      </c>
      <c r="F423" s="142">
        <v>2</v>
      </c>
      <c r="G423" s="142">
        <v>1</v>
      </c>
      <c r="H423" s="142">
        <v>2</v>
      </c>
      <c r="I423" s="142">
        <v>3</v>
      </c>
      <c r="J423" s="142">
        <v>2</v>
      </c>
      <c r="K423" s="142">
        <v>3</v>
      </c>
      <c r="L423" s="142">
        <v>2</v>
      </c>
      <c r="M423" s="142">
        <v>2</v>
      </c>
      <c r="N423" s="142">
        <v>2</v>
      </c>
      <c r="O423" s="142">
        <v>2</v>
      </c>
      <c r="P423" s="142">
        <v>0</v>
      </c>
      <c r="Q423" s="290">
        <v>-1E-4</v>
      </c>
      <c r="R423" s="290">
        <v>-1E-4</v>
      </c>
      <c r="S423" s="292">
        <v>-1E-4</v>
      </c>
      <c r="T423" s="290">
        <v>-1E-4</v>
      </c>
      <c r="U423" s="292">
        <v>-1E-4</v>
      </c>
      <c r="V423" s="290">
        <v>-1E-4</v>
      </c>
      <c r="W423" s="292">
        <v>-1E-4</v>
      </c>
      <c r="X423" s="290">
        <v>-1E-4</v>
      </c>
      <c r="Y423" s="292">
        <v>-1E-4</v>
      </c>
      <c r="Z423" s="291">
        <v>-1E-4</v>
      </c>
      <c r="AB423" s="142">
        <v>2</v>
      </c>
      <c r="AC423" s="142">
        <v>1</v>
      </c>
      <c r="AD423" s="142">
        <v>2</v>
      </c>
      <c r="AE423" s="142">
        <v>3</v>
      </c>
      <c r="AF423" s="142">
        <v>2</v>
      </c>
      <c r="AG423" s="142">
        <v>2</v>
      </c>
      <c r="AH423" s="142">
        <v>2</v>
      </c>
      <c r="AI423" s="142">
        <v>2</v>
      </c>
      <c r="AJ423" s="142">
        <v>2</v>
      </c>
      <c r="AK423" s="142">
        <v>2</v>
      </c>
      <c r="AL423" s="142">
        <v>0</v>
      </c>
      <c r="AM423" s="290">
        <v>-1E-4</v>
      </c>
      <c r="AN423" s="290">
        <v>-1E-4</v>
      </c>
      <c r="AO423" s="292">
        <v>-1E-4</v>
      </c>
      <c r="AP423" s="290">
        <v>-1E-4</v>
      </c>
      <c r="AQ423" s="292">
        <v>-1E-4</v>
      </c>
      <c r="AR423" s="290">
        <v>-1E-4</v>
      </c>
      <c r="AS423" s="292">
        <v>-1E-4</v>
      </c>
      <c r="AT423" s="290">
        <v>-1E-4</v>
      </c>
      <c r="AU423" s="292">
        <v>-1E-4</v>
      </c>
      <c r="AW423" s="293">
        <v>-1</v>
      </c>
      <c r="AX423" s="291">
        <v>-1</v>
      </c>
      <c r="BK423" s="290"/>
      <c r="BL423" s="290"/>
      <c r="BM423" s="292"/>
      <c r="BN423" s="290"/>
      <c r="BO423" s="292"/>
      <c r="BP423" s="290"/>
      <c r="BQ423" s="292"/>
      <c r="BR423" s="290"/>
      <c r="BS423" s="292"/>
      <c r="BU423" s="292">
        <v>-1</v>
      </c>
      <c r="BV423" s="291">
        <v>-1</v>
      </c>
      <c r="BX423" s="291">
        <v>-1</v>
      </c>
      <c r="CH423" s="291">
        <v>-1</v>
      </c>
      <c r="CI423" s="117">
        <v>0</v>
      </c>
      <c r="CJ423" s="81">
        <v>-1</v>
      </c>
      <c r="CK423" s="81">
        <v>0</v>
      </c>
      <c r="CL423" s="81">
        <v>-1</v>
      </c>
      <c r="CM423" s="81">
        <v>0</v>
      </c>
      <c r="CN423" s="117">
        <v>0</v>
      </c>
      <c r="CR423" s="291"/>
      <c r="DB423" s="291"/>
    </row>
    <row r="424" spans="1:119" x14ac:dyDescent="0.25">
      <c r="B424" s="291">
        <v>0</v>
      </c>
      <c r="E424" s="185">
        <f t="shared" si="6"/>
        <v>0</v>
      </c>
      <c r="F424" s="142">
        <v>0</v>
      </c>
      <c r="G424" s="142">
        <v>0</v>
      </c>
      <c r="H424" s="142">
        <v>0</v>
      </c>
      <c r="I424" s="142">
        <v>0</v>
      </c>
      <c r="J424" s="142">
        <v>0</v>
      </c>
      <c r="K424" s="142">
        <v>0</v>
      </c>
      <c r="L424" s="142">
        <v>0</v>
      </c>
      <c r="M424" s="142">
        <v>0</v>
      </c>
      <c r="N424" s="142">
        <v>0</v>
      </c>
      <c r="O424" s="142">
        <v>0</v>
      </c>
      <c r="P424" s="142">
        <v>0</v>
      </c>
      <c r="Q424" s="290">
        <v>0</v>
      </c>
      <c r="R424" s="290">
        <v>0</v>
      </c>
      <c r="S424" s="292">
        <v>0</v>
      </c>
      <c r="T424" s="290">
        <v>0</v>
      </c>
      <c r="U424" s="292">
        <v>0</v>
      </c>
      <c r="V424" s="290">
        <v>0</v>
      </c>
      <c r="W424" s="292">
        <v>0</v>
      </c>
      <c r="X424" s="290">
        <v>0</v>
      </c>
      <c r="Y424" s="292">
        <v>0</v>
      </c>
      <c r="Z424" s="291">
        <v>0</v>
      </c>
      <c r="AB424" s="142">
        <v>0</v>
      </c>
      <c r="AC424" s="142">
        <v>0</v>
      </c>
      <c r="AD424" s="142">
        <v>0</v>
      </c>
      <c r="AE424" s="142">
        <v>0</v>
      </c>
      <c r="AF424" s="142">
        <v>0</v>
      </c>
      <c r="AG424" s="142">
        <v>0</v>
      </c>
      <c r="AH424" s="142">
        <v>0</v>
      </c>
      <c r="AI424" s="142">
        <v>0</v>
      </c>
      <c r="AJ424" s="142">
        <v>0</v>
      </c>
      <c r="AK424" s="142">
        <v>0</v>
      </c>
      <c r="AL424" s="142">
        <v>0</v>
      </c>
      <c r="AM424" s="290">
        <v>0</v>
      </c>
      <c r="AN424" s="290">
        <v>0</v>
      </c>
      <c r="AO424" s="292">
        <v>0</v>
      </c>
      <c r="AP424" s="290">
        <v>0</v>
      </c>
      <c r="AQ424" s="292">
        <v>0</v>
      </c>
      <c r="AR424" s="290">
        <v>0</v>
      </c>
      <c r="AS424" s="292">
        <v>0</v>
      </c>
      <c r="AT424" s="290">
        <v>0</v>
      </c>
      <c r="AU424" s="292">
        <v>0</v>
      </c>
      <c r="AW424" s="293">
        <v>0</v>
      </c>
      <c r="AX424" s="291">
        <v>0</v>
      </c>
      <c r="BK424" s="290"/>
      <c r="BL424" s="290"/>
      <c r="BM424" s="292"/>
      <c r="BN424" s="290"/>
      <c r="BO424" s="292"/>
      <c r="BP424" s="290"/>
      <c r="BQ424" s="292"/>
      <c r="BR424" s="290"/>
      <c r="BS424" s="292"/>
      <c r="BU424" s="292">
        <v>0</v>
      </c>
      <c r="BV424" s="291">
        <v>0</v>
      </c>
      <c r="BX424" s="291">
        <v>0</v>
      </c>
      <c r="CH424" s="291">
        <v>0</v>
      </c>
      <c r="CI424" s="117">
        <v>0</v>
      </c>
      <c r="CJ424" s="81">
        <v>0</v>
      </c>
      <c r="CK424" s="81">
        <v>0</v>
      </c>
      <c r="CL424" s="81">
        <v>0</v>
      </c>
      <c r="CM424" s="81">
        <v>0</v>
      </c>
      <c r="CN424" s="117">
        <v>0</v>
      </c>
      <c r="CR424" s="291"/>
      <c r="DB424" s="291"/>
    </row>
    <row r="425" spans="1:119" x14ac:dyDescent="0.25">
      <c r="A425" s="113" t="s">
        <v>183</v>
      </c>
      <c r="B425" s="291">
        <v>3</v>
      </c>
      <c r="C425" s="114" t="s">
        <v>294</v>
      </c>
      <c r="D425" s="114" t="s">
        <v>248</v>
      </c>
      <c r="E425" s="185">
        <f t="shared" si="6"/>
        <v>6</v>
      </c>
      <c r="F425" s="142">
        <v>2</v>
      </c>
      <c r="G425" s="142">
        <v>2</v>
      </c>
      <c r="H425" s="142">
        <v>3</v>
      </c>
      <c r="I425" s="142">
        <v>3</v>
      </c>
      <c r="J425" s="142">
        <v>2</v>
      </c>
      <c r="K425" s="142">
        <v>2</v>
      </c>
      <c r="L425" s="142">
        <v>3</v>
      </c>
      <c r="M425" s="142">
        <v>3</v>
      </c>
      <c r="N425" s="142">
        <v>3</v>
      </c>
      <c r="O425" s="142">
        <v>3</v>
      </c>
      <c r="P425" s="142">
        <v>0</v>
      </c>
      <c r="Q425" s="290">
        <v>9.4</v>
      </c>
      <c r="R425" s="290">
        <v>9.4</v>
      </c>
      <c r="S425" s="292">
        <v>9.4</v>
      </c>
      <c r="T425" s="290">
        <v>-1E-4</v>
      </c>
      <c r="U425" s="292">
        <v>14.9</v>
      </c>
      <c r="V425" s="290">
        <v>-1E-4</v>
      </c>
      <c r="W425" s="292">
        <v>11.59</v>
      </c>
      <c r="X425" s="290">
        <v>-1E-4</v>
      </c>
      <c r="Y425" s="292">
        <v>35.89</v>
      </c>
      <c r="Z425" s="291">
        <v>2</v>
      </c>
      <c r="AB425" s="142">
        <v>2</v>
      </c>
      <c r="AC425" s="142">
        <v>2</v>
      </c>
      <c r="AD425" s="142">
        <v>3</v>
      </c>
      <c r="AE425" s="142">
        <v>3</v>
      </c>
      <c r="AF425" s="142">
        <v>2</v>
      </c>
      <c r="AG425" s="142">
        <v>3</v>
      </c>
      <c r="AH425" s="142">
        <v>4</v>
      </c>
      <c r="AI425" s="142">
        <v>2</v>
      </c>
      <c r="AJ425" s="142">
        <v>3</v>
      </c>
      <c r="AK425" s="142">
        <v>3</v>
      </c>
      <c r="AL425" s="142">
        <v>0</v>
      </c>
      <c r="AM425" s="290">
        <v>9.1999999999999993</v>
      </c>
      <c r="AN425" s="290">
        <v>9.1999999999999993</v>
      </c>
      <c r="AO425" s="292">
        <v>9.1999999999999993</v>
      </c>
      <c r="AP425" s="290">
        <v>3.9</v>
      </c>
      <c r="AQ425" s="292">
        <v>15</v>
      </c>
      <c r="AR425" s="290">
        <v>-1E-4</v>
      </c>
      <c r="AS425" s="292">
        <v>11.23</v>
      </c>
      <c r="AT425" s="290">
        <v>-1E-4</v>
      </c>
      <c r="AU425" s="292">
        <v>39.33</v>
      </c>
      <c r="AW425" s="293">
        <v>75.22</v>
      </c>
      <c r="AX425" s="291">
        <v>3</v>
      </c>
      <c r="BK425" s="290"/>
      <c r="BL425" s="290"/>
      <c r="BM425" s="292"/>
      <c r="BN425" s="290"/>
      <c r="BO425" s="292"/>
      <c r="BP425" s="290"/>
      <c r="BQ425" s="292"/>
      <c r="BR425" s="290"/>
      <c r="BS425" s="292"/>
      <c r="BU425" s="292">
        <v>75.22</v>
      </c>
      <c r="BV425" s="291">
        <v>3</v>
      </c>
      <c r="BX425" s="291">
        <v>-1</v>
      </c>
      <c r="CH425" s="291">
        <v>-1</v>
      </c>
      <c r="CI425" s="117">
        <v>0</v>
      </c>
      <c r="CJ425" s="81">
        <v>-1</v>
      </c>
      <c r="CK425" s="81">
        <v>0</v>
      </c>
      <c r="CL425" s="81">
        <v>-1</v>
      </c>
      <c r="CM425" s="81">
        <v>0</v>
      </c>
      <c r="CN425" s="117">
        <v>0</v>
      </c>
      <c r="CR425" s="291"/>
      <c r="DB425" s="291"/>
      <c r="DH425" s="79" t="s">
        <v>248</v>
      </c>
      <c r="DJ425" s="79" t="s">
        <v>410</v>
      </c>
      <c r="DK425" s="79" t="s">
        <v>457</v>
      </c>
      <c r="DL425" s="83" t="s">
        <v>503</v>
      </c>
      <c r="DM425" s="84" t="s">
        <v>513</v>
      </c>
      <c r="DN425" s="84" t="s">
        <v>127</v>
      </c>
      <c r="DO425" s="83" t="s">
        <v>503</v>
      </c>
    </row>
    <row r="426" spans="1:119" x14ac:dyDescent="0.25">
      <c r="B426" s="291">
        <v>-1</v>
      </c>
      <c r="E426" s="185">
        <f t="shared" si="6"/>
        <v>0</v>
      </c>
      <c r="F426" s="142">
        <v>3</v>
      </c>
      <c r="G426" s="142">
        <v>2</v>
      </c>
      <c r="H426" s="142">
        <v>3</v>
      </c>
      <c r="I426" s="142">
        <v>3</v>
      </c>
      <c r="J426" s="142">
        <v>2</v>
      </c>
      <c r="K426" s="142">
        <v>2</v>
      </c>
      <c r="L426" s="142">
        <v>3</v>
      </c>
      <c r="M426" s="142">
        <v>2</v>
      </c>
      <c r="N426" s="142">
        <v>2</v>
      </c>
      <c r="O426" s="142">
        <v>3</v>
      </c>
      <c r="P426" s="142">
        <v>0</v>
      </c>
      <c r="Q426" s="290">
        <v>-1E-4</v>
      </c>
      <c r="R426" s="290">
        <v>-1E-4</v>
      </c>
      <c r="S426" s="292">
        <v>-1E-4</v>
      </c>
      <c r="T426" s="290">
        <v>-1E-4</v>
      </c>
      <c r="U426" s="292">
        <v>-1E-4</v>
      </c>
      <c r="V426" s="290">
        <v>-1E-4</v>
      </c>
      <c r="W426" s="292">
        <v>-1E-4</v>
      </c>
      <c r="X426" s="290">
        <v>-1E-4</v>
      </c>
      <c r="Y426" s="292">
        <v>-1E-4</v>
      </c>
      <c r="Z426" s="291">
        <v>-1E-4</v>
      </c>
      <c r="AB426" s="142">
        <v>2</v>
      </c>
      <c r="AC426" s="142">
        <v>2</v>
      </c>
      <c r="AD426" s="142">
        <v>4</v>
      </c>
      <c r="AE426" s="142">
        <v>3</v>
      </c>
      <c r="AF426" s="142">
        <v>2</v>
      </c>
      <c r="AG426" s="142">
        <v>3</v>
      </c>
      <c r="AH426" s="142">
        <v>3</v>
      </c>
      <c r="AI426" s="142">
        <v>2</v>
      </c>
      <c r="AJ426" s="142">
        <v>2</v>
      </c>
      <c r="AK426" s="142">
        <v>3</v>
      </c>
      <c r="AL426" s="142">
        <v>0</v>
      </c>
      <c r="AM426" s="290">
        <v>-1E-4</v>
      </c>
      <c r="AN426" s="290">
        <v>-1E-4</v>
      </c>
      <c r="AO426" s="292">
        <v>-1E-4</v>
      </c>
      <c r="AP426" s="290">
        <v>-1E-4</v>
      </c>
      <c r="AQ426" s="292">
        <v>-1E-4</v>
      </c>
      <c r="AR426" s="290">
        <v>-1E-4</v>
      </c>
      <c r="AS426" s="292">
        <v>-1E-4</v>
      </c>
      <c r="AT426" s="290">
        <v>-1E-4</v>
      </c>
      <c r="AU426" s="292">
        <v>-1E-4</v>
      </c>
      <c r="AW426" s="293">
        <v>-1</v>
      </c>
      <c r="AX426" s="291">
        <v>-1</v>
      </c>
      <c r="BK426" s="290"/>
      <c r="BL426" s="290"/>
      <c r="BM426" s="292"/>
      <c r="BN426" s="290"/>
      <c r="BO426" s="292"/>
      <c r="BP426" s="290"/>
      <c r="BQ426" s="292"/>
      <c r="BR426" s="290"/>
      <c r="BS426" s="292"/>
      <c r="BU426" s="292">
        <v>-1</v>
      </c>
      <c r="BV426" s="291">
        <v>-1</v>
      </c>
      <c r="BX426" s="291">
        <v>-1</v>
      </c>
      <c r="CH426" s="291">
        <v>-1</v>
      </c>
      <c r="CI426" s="117">
        <v>0</v>
      </c>
      <c r="CJ426" s="81">
        <v>-1</v>
      </c>
      <c r="CK426" s="81">
        <v>0</v>
      </c>
      <c r="CL426" s="81">
        <v>-1</v>
      </c>
      <c r="CM426" s="81">
        <v>0</v>
      </c>
      <c r="CN426" s="117">
        <v>0</v>
      </c>
      <c r="CR426" s="291"/>
      <c r="DB426" s="291"/>
    </row>
    <row r="427" spans="1:119" x14ac:dyDescent="0.25">
      <c r="B427" s="291">
        <v>-1</v>
      </c>
      <c r="E427" s="185">
        <f t="shared" si="6"/>
        <v>0</v>
      </c>
      <c r="F427" s="142">
        <v>2</v>
      </c>
      <c r="G427" s="142">
        <v>3</v>
      </c>
      <c r="H427" s="142">
        <v>3</v>
      </c>
      <c r="I427" s="142">
        <v>2</v>
      </c>
      <c r="J427" s="142">
        <v>3</v>
      </c>
      <c r="K427" s="142">
        <v>2</v>
      </c>
      <c r="L427" s="142">
        <v>2</v>
      </c>
      <c r="M427" s="142">
        <v>2</v>
      </c>
      <c r="N427" s="142">
        <v>2</v>
      </c>
      <c r="O427" s="142">
        <v>3</v>
      </c>
      <c r="P427" s="142">
        <v>0</v>
      </c>
      <c r="Q427" s="290">
        <v>-1E-4</v>
      </c>
      <c r="R427" s="290">
        <v>-1E-4</v>
      </c>
      <c r="S427" s="292">
        <v>-1E-4</v>
      </c>
      <c r="T427" s="290">
        <v>-1E-4</v>
      </c>
      <c r="U427" s="292">
        <v>-1E-4</v>
      </c>
      <c r="V427" s="290">
        <v>-1E-4</v>
      </c>
      <c r="W427" s="292">
        <v>-1E-4</v>
      </c>
      <c r="X427" s="290">
        <v>-1E-4</v>
      </c>
      <c r="Y427" s="292">
        <v>-1E-4</v>
      </c>
      <c r="Z427" s="291">
        <v>-1E-4</v>
      </c>
      <c r="AB427" s="142">
        <v>2</v>
      </c>
      <c r="AC427" s="142">
        <v>3</v>
      </c>
      <c r="AD427" s="142">
        <v>3</v>
      </c>
      <c r="AE427" s="142">
        <v>3</v>
      </c>
      <c r="AF427" s="142">
        <v>3</v>
      </c>
      <c r="AG427" s="142">
        <v>2</v>
      </c>
      <c r="AH427" s="142">
        <v>3</v>
      </c>
      <c r="AI427" s="142">
        <v>1</v>
      </c>
      <c r="AJ427" s="142">
        <v>2</v>
      </c>
      <c r="AK427" s="142">
        <v>2</v>
      </c>
      <c r="AL427" s="142">
        <v>0</v>
      </c>
      <c r="AM427" s="290">
        <v>-1E-4</v>
      </c>
      <c r="AN427" s="290">
        <v>-1E-4</v>
      </c>
      <c r="AO427" s="292">
        <v>-1E-4</v>
      </c>
      <c r="AP427" s="290">
        <v>-1E-4</v>
      </c>
      <c r="AQ427" s="292">
        <v>-1E-4</v>
      </c>
      <c r="AR427" s="290">
        <v>-1E-4</v>
      </c>
      <c r="AS427" s="292">
        <v>-1E-4</v>
      </c>
      <c r="AT427" s="290">
        <v>-1E-4</v>
      </c>
      <c r="AU427" s="292">
        <v>-1E-4</v>
      </c>
      <c r="AW427" s="293">
        <v>-1</v>
      </c>
      <c r="AX427" s="291">
        <v>-1</v>
      </c>
      <c r="BK427" s="290"/>
      <c r="BL427" s="290"/>
      <c r="BM427" s="292"/>
      <c r="BN427" s="290"/>
      <c r="BO427" s="292"/>
      <c r="BP427" s="290"/>
      <c r="BQ427" s="292"/>
      <c r="BR427" s="290"/>
      <c r="BS427" s="292"/>
      <c r="BU427" s="292">
        <v>-1</v>
      </c>
      <c r="BV427" s="291">
        <v>-1</v>
      </c>
      <c r="BX427" s="291">
        <v>-1</v>
      </c>
      <c r="CH427" s="291">
        <v>-1</v>
      </c>
      <c r="CI427" s="117">
        <v>0</v>
      </c>
      <c r="CJ427" s="81">
        <v>-1</v>
      </c>
      <c r="CK427" s="81">
        <v>0</v>
      </c>
      <c r="CL427" s="81">
        <v>-1</v>
      </c>
      <c r="CM427" s="81">
        <v>0</v>
      </c>
      <c r="CN427" s="117">
        <v>0</v>
      </c>
      <c r="CR427" s="291"/>
      <c r="DB427" s="291"/>
    </row>
    <row r="428" spans="1:119" x14ac:dyDescent="0.25">
      <c r="B428" s="291">
        <v>-1</v>
      </c>
      <c r="E428" s="185">
        <f t="shared" si="6"/>
        <v>0</v>
      </c>
      <c r="F428" s="142">
        <v>2</v>
      </c>
      <c r="G428" s="142">
        <v>2</v>
      </c>
      <c r="H428" s="142">
        <v>3</v>
      </c>
      <c r="I428" s="142">
        <v>3</v>
      </c>
      <c r="J428" s="142">
        <v>2</v>
      </c>
      <c r="K428" s="142">
        <v>3</v>
      </c>
      <c r="L428" s="142">
        <v>3</v>
      </c>
      <c r="M428" s="142">
        <v>3</v>
      </c>
      <c r="N428" s="142">
        <v>2</v>
      </c>
      <c r="O428" s="142">
        <v>2</v>
      </c>
      <c r="P428" s="142">
        <v>1</v>
      </c>
      <c r="Q428" s="290">
        <v>-1E-4</v>
      </c>
      <c r="R428" s="290">
        <v>-1E-4</v>
      </c>
      <c r="S428" s="292">
        <v>-1E-4</v>
      </c>
      <c r="T428" s="290">
        <v>-1E-4</v>
      </c>
      <c r="U428" s="292">
        <v>-1E-4</v>
      </c>
      <c r="V428" s="290">
        <v>-1E-4</v>
      </c>
      <c r="W428" s="292">
        <v>-1E-4</v>
      </c>
      <c r="X428" s="290">
        <v>-1E-4</v>
      </c>
      <c r="Y428" s="292">
        <v>-1E-4</v>
      </c>
      <c r="Z428" s="291">
        <v>-1E-4</v>
      </c>
      <c r="AB428" s="142">
        <v>2</v>
      </c>
      <c r="AC428" s="142">
        <v>1</v>
      </c>
      <c r="AD428" s="142">
        <v>2</v>
      </c>
      <c r="AE428" s="142">
        <v>3</v>
      </c>
      <c r="AF428" s="142">
        <v>3</v>
      </c>
      <c r="AG428" s="142">
        <v>3</v>
      </c>
      <c r="AH428" s="142">
        <v>3</v>
      </c>
      <c r="AI428" s="142">
        <v>1</v>
      </c>
      <c r="AJ428" s="142">
        <v>3</v>
      </c>
      <c r="AK428" s="142">
        <v>2</v>
      </c>
      <c r="AL428" s="142">
        <v>1</v>
      </c>
      <c r="AM428" s="290">
        <v>-1E-4</v>
      </c>
      <c r="AN428" s="290">
        <v>-1E-4</v>
      </c>
      <c r="AO428" s="292">
        <v>-1E-4</v>
      </c>
      <c r="AP428" s="290">
        <v>-1E-4</v>
      </c>
      <c r="AQ428" s="292">
        <v>-1E-4</v>
      </c>
      <c r="AR428" s="290">
        <v>-1E-4</v>
      </c>
      <c r="AS428" s="292">
        <v>-1E-4</v>
      </c>
      <c r="AT428" s="290">
        <v>-1E-4</v>
      </c>
      <c r="AU428" s="292">
        <v>-1E-4</v>
      </c>
      <c r="AW428" s="293">
        <v>-1</v>
      </c>
      <c r="AX428" s="291">
        <v>-1</v>
      </c>
      <c r="BK428" s="290"/>
      <c r="BL428" s="290"/>
      <c r="BM428" s="292"/>
      <c r="BN428" s="290"/>
      <c r="BO428" s="292"/>
      <c r="BP428" s="290"/>
      <c r="BQ428" s="292"/>
      <c r="BR428" s="290"/>
      <c r="BS428" s="292"/>
      <c r="BU428" s="292">
        <v>-1</v>
      </c>
      <c r="BV428" s="291">
        <v>-1</v>
      </c>
      <c r="BX428" s="291">
        <v>-1</v>
      </c>
      <c r="CH428" s="291">
        <v>-1</v>
      </c>
      <c r="CI428" s="117">
        <v>0</v>
      </c>
      <c r="CJ428" s="81">
        <v>-1</v>
      </c>
      <c r="CK428" s="81">
        <v>0</v>
      </c>
      <c r="CL428" s="81">
        <v>-1</v>
      </c>
      <c r="CM428" s="81">
        <v>0</v>
      </c>
      <c r="CN428" s="117">
        <v>0</v>
      </c>
      <c r="CR428" s="291"/>
      <c r="DB428" s="291"/>
    </row>
    <row r="429" spans="1:119" x14ac:dyDescent="0.25">
      <c r="B429" s="291">
        <v>0</v>
      </c>
      <c r="E429" s="185">
        <f t="shared" si="6"/>
        <v>0</v>
      </c>
      <c r="F429" s="142">
        <v>0</v>
      </c>
      <c r="G429" s="142">
        <v>0</v>
      </c>
      <c r="H429" s="142">
        <v>0</v>
      </c>
      <c r="I429" s="142">
        <v>0</v>
      </c>
      <c r="J429" s="142">
        <v>0</v>
      </c>
      <c r="K429" s="142">
        <v>0</v>
      </c>
      <c r="L429" s="142">
        <v>0</v>
      </c>
      <c r="M429" s="142">
        <v>0</v>
      </c>
      <c r="N429" s="142">
        <v>0</v>
      </c>
      <c r="O429" s="142">
        <v>0</v>
      </c>
      <c r="P429" s="142">
        <v>0</v>
      </c>
      <c r="Q429" s="290">
        <v>0</v>
      </c>
      <c r="R429" s="290">
        <v>0</v>
      </c>
      <c r="S429" s="292">
        <v>0</v>
      </c>
      <c r="T429" s="290">
        <v>0</v>
      </c>
      <c r="U429" s="292">
        <v>0</v>
      </c>
      <c r="V429" s="290">
        <v>0</v>
      </c>
      <c r="W429" s="292">
        <v>0</v>
      </c>
      <c r="X429" s="290">
        <v>0</v>
      </c>
      <c r="Y429" s="292">
        <v>0</v>
      </c>
      <c r="Z429" s="291">
        <v>0</v>
      </c>
      <c r="AB429" s="142">
        <v>0</v>
      </c>
      <c r="AC429" s="142">
        <v>0</v>
      </c>
      <c r="AD429" s="142">
        <v>0</v>
      </c>
      <c r="AE429" s="142">
        <v>0</v>
      </c>
      <c r="AF429" s="142">
        <v>0</v>
      </c>
      <c r="AG429" s="142">
        <v>0</v>
      </c>
      <c r="AH429" s="142">
        <v>0</v>
      </c>
      <c r="AI429" s="142">
        <v>0</v>
      </c>
      <c r="AJ429" s="142">
        <v>0</v>
      </c>
      <c r="AK429" s="142">
        <v>0</v>
      </c>
      <c r="AL429" s="142">
        <v>0</v>
      </c>
      <c r="AM429" s="290">
        <v>0</v>
      </c>
      <c r="AN429" s="290">
        <v>0</v>
      </c>
      <c r="AO429" s="292">
        <v>0</v>
      </c>
      <c r="AP429" s="290">
        <v>0</v>
      </c>
      <c r="AQ429" s="292">
        <v>0</v>
      </c>
      <c r="AR429" s="290">
        <v>0</v>
      </c>
      <c r="AS429" s="292">
        <v>0</v>
      </c>
      <c r="AT429" s="290">
        <v>0</v>
      </c>
      <c r="AU429" s="292">
        <v>0</v>
      </c>
      <c r="AW429" s="293">
        <v>0</v>
      </c>
      <c r="AX429" s="291">
        <v>0</v>
      </c>
      <c r="BK429" s="290"/>
      <c r="BL429" s="290"/>
      <c r="BM429" s="292"/>
      <c r="BN429" s="290"/>
      <c r="BO429" s="292"/>
      <c r="BP429" s="290"/>
      <c r="BQ429" s="292"/>
      <c r="BR429" s="290"/>
      <c r="BS429" s="292"/>
      <c r="BU429" s="292">
        <v>0</v>
      </c>
      <c r="BV429" s="291">
        <v>0</v>
      </c>
      <c r="BX429" s="291">
        <v>0</v>
      </c>
      <c r="CH429" s="291">
        <v>0</v>
      </c>
      <c r="CI429" s="117">
        <v>0</v>
      </c>
      <c r="CJ429" s="81">
        <v>0</v>
      </c>
      <c r="CK429" s="81">
        <v>0</v>
      </c>
      <c r="CL429" s="81">
        <v>0</v>
      </c>
      <c r="CM429" s="81">
        <v>0</v>
      </c>
      <c r="CN429" s="117">
        <v>0</v>
      </c>
      <c r="CR429" s="291"/>
      <c r="DB429" s="291"/>
    </row>
    <row r="430" spans="1:119" x14ac:dyDescent="0.25">
      <c r="A430" s="113" t="s">
        <v>183</v>
      </c>
      <c r="B430" s="291">
        <v>4</v>
      </c>
      <c r="C430" s="114" t="s">
        <v>295</v>
      </c>
      <c r="D430" s="114" t="s">
        <v>205</v>
      </c>
      <c r="E430" s="185">
        <f t="shared" si="6"/>
        <v>5</v>
      </c>
      <c r="F430" s="142">
        <v>2</v>
      </c>
      <c r="G430" s="142">
        <v>2</v>
      </c>
      <c r="H430" s="142">
        <v>2</v>
      </c>
      <c r="I430" s="142">
        <v>3</v>
      </c>
      <c r="J430" s="142">
        <v>2</v>
      </c>
      <c r="K430" s="142">
        <v>2</v>
      </c>
      <c r="L430" s="142">
        <v>4</v>
      </c>
      <c r="M430" s="142">
        <v>3</v>
      </c>
      <c r="N430" s="142">
        <v>3</v>
      </c>
      <c r="O430" s="142">
        <v>3</v>
      </c>
      <c r="P430" s="142">
        <v>0</v>
      </c>
      <c r="Q430" s="290">
        <v>9.6</v>
      </c>
      <c r="R430" s="290">
        <v>9.6</v>
      </c>
      <c r="S430" s="292">
        <v>9.6</v>
      </c>
      <c r="T430" s="290">
        <v>-1E-4</v>
      </c>
      <c r="U430" s="292">
        <v>15.2</v>
      </c>
      <c r="V430" s="290">
        <v>-1E-4</v>
      </c>
      <c r="W430" s="292">
        <v>10.9</v>
      </c>
      <c r="X430" s="290">
        <v>-1E-4</v>
      </c>
      <c r="Y430" s="292">
        <v>35.700000000000003</v>
      </c>
      <c r="Z430" s="291">
        <v>3</v>
      </c>
      <c r="AB430" s="142">
        <v>2</v>
      </c>
      <c r="AC430" s="142">
        <v>3</v>
      </c>
      <c r="AD430" s="142">
        <v>2</v>
      </c>
      <c r="AE430" s="142">
        <v>2</v>
      </c>
      <c r="AF430" s="142">
        <v>3</v>
      </c>
      <c r="AG430" s="142">
        <v>2</v>
      </c>
      <c r="AH430" s="142">
        <v>3</v>
      </c>
      <c r="AI430" s="142">
        <v>2</v>
      </c>
      <c r="AJ430" s="142">
        <v>3</v>
      </c>
      <c r="AK430" s="142">
        <v>3</v>
      </c>
      <c r="AL430" s="142">
        <v>5</v>
      </c>
      <c r="AM430" s="290">
        <v>9.4</v>
      </c>
      <c r="AN430" s="290">
        <v>9.4</v>
      </c>
      <c r="AO430" s="292">
        <v>9.4</v>
      </c>
      <c r="AP430" s="290">
        <v>3.3</v>
      </c>
      <c r="AQ430" s="292">
        <v>14</v>
      </c>
      <c r="AR430" s="290">
        <v>-1E-4</v>
      </c>
      <c r="AS430" s="292">
        <v>11.37</v>
      </c>
      <c r="AT430" s="290">
        <v>-1E-4</v>
      </c>
      <c r="AU430" s="292">
        <v>38.07</v>
      </c>
      <c r="AW430" s="293">
        <v>73.77</v>
      </c>
      <c r="AX430" s="291">
        <v>4</v>
      </c>
      <c r="BK430" s="290"/>
      <c r="BL430" s="290"/>
      <c r="BM430" s="292"/>
      <c r="BN430" s="290"/>
      <c r="BO430" s="292"/>
      <c r="BP430" s="290"/>
      <c r="BQ430" s="292"/>
      <c r="BR430" s="290"/>
      <c r="BS430" s="292"/>
      <c r="BU430" s="292">
        <v>73.77</v>
      </c>
      <c r="BV430" s="291">
        <v>4</v>
      </c>
      <c r="BX430" s="291">
        <v>-1</v>
      </c>
      <c r="CH430" s="291">
        <v>-1</v>
      </c>
      <c r="CI430" s="117">
        <v>0</v>
      </c>
      <c r="CJ430" s="81">
        <v>-1</v>
      </c>
      <c r="CK430" s="81">
        <v>0</v>
      </c>
      <c r="CL430" s="81">
        <v>-1</v>
      </c>
      <c r="CM430" s="81">
        <v>0</v>
      </c>
      <c r="CN430" s="117">
        <v>0</v>
      </c>
      <c r="CR430" s="291"/>
      <c r="DB430" s="291"/>
      <c r="DH430" s="79" t="s">
        <v>370</v>
      </c>
      <c r="DJ430" s="79" t="s">
        <v>410</v>
      </c>
      <c r="DK430" s="79" t="s">
        <v>457</v>
      </c>
      <c r="DL430" s="83" t="s">
        <v>503</v>
      </c>
      <c r="DM430" s="84" t="s">
        <v>513</v>
      </c>
      <c r="DN430" s="84" t="s">
        <v>503</v>
      </c>
      <c r="DO430" s="83" t="s">
        <v>503</v>
      </c>
    </row>
    <row r="431" spans="1:119" x14ac:dyDescent="0.25">
      <c r="B431" s="291">
        <v>-1</v>
      </c>
      <c r="E431" s="185">
        <f t="shared" si="6"/>
        <v>0</v>
      </c>
      <c r="F431" s="142">
        <v>2</v>
      </c>
      <c r="G431" s="142">
        <v>2</v>
      </c>
      <c r="H431" s="142">
        <v>3</v>
      </c>
      <c r="I431" s="142">
        <v>2</v>
      </c>
      <c r="J431" s="142">
        <v>2</v>
      </c>
      <c r="K431" s="142">
        <v>2</v>
      </c>
      <c r="L431" s="142">
        <v>3</v>
      </c>
      <c r="M431" s="142">
        <v>2</v>
      </c>
      <c r="N431" s="142">
        <v>1</v>
      </c>
      <c r="O431" s="142">
        <v>2</v>
      </c>
      <c r="P431" s="142">
        <v>0</v>
      </c>
      <c r="Q431" s="290">
        <v>-1E-4</v>
      </c>
      <c r="R431" s="290">
        <v>-1E-4</v>
      </c>
      <c r="S431" s="292">
        <v>-1E-4</v>
      </c>
      <c r="T431" s="290">
        <v>-1E-4</v>
      </c>
      <c r="U431" s="292">
        <v>-1E-4</v>
      </c>
      <c r="V431" s="290">
        <v>-1E-4</v>
      </c>
      <c r="W431" s="292">
        <v>-1E-4</v>
      </c>
      <c r="X431" s="290">
        <v>-1E-4</v>
      </c>
      <c r="Y431" s="292">
        <v>-1E-4</v>
      </c>
      <c r="Z431" s="291">
        <v>-1E-4</v>
      </c>
      <c r="AB431" s="142">
        <v>3</v>
      </c>
      <c r="AC431" s="142">
        <v>3</v>
      </c>
      <c r="AD431" s="142">
        <v>3</v>
      </c>
      <c r="AE431" s="142">
        <v>2</v>
      </c>
      <c r="AF431" s="142">
        <v>2</v>
      </c>
      <c r="AG431" s="142">
        <v>2</v>
      </c>
      <c r="AH431" s="142">
        <v>4</v>
      </c>
      <c r="AI431" s="142">
        <v>2</v>
      </c>
      <c r="AJ431" s="142">
        <v>1</v>
      </c>
      <c r="AK431" s="142">
        <v>3</v>
      </c>
      <c r="AL431" s="142">
        <v>5</v>
      </c>
      <c r="AM431" s="290">
        <v>-1E-4</v>
      </c>
      <c r="AN431" s="290">
        <v>-1E-4</v>
      </c>
      <c r="AO431" s="292">
        <v>-1E-4</v>
      </c>
      <c r="AP431" s="290">
        <v>-1E-4</v>
      </c>
      <c r="AQ431" s="292">
        <v>-1E-4</v>
      </c>
      <c r="AR431" s="290">
        <v>-1E-4</v>
      </c>
      <c r="AS431" s="292">
        <v>-1E-4</v>
      </c>
      <c r="AT431" s="290">
        <v>-1E-4</v>
      </c>
      <c r="AU431" s="292">
        <v>-1E-4</v>
      </c>
      <c r="AW431" s="293">
        <v>-1</v>
      </c>
      <c r="AX431" s="291">
        <v>-1</v>
      </c>
      <c r="BK431" s="290"/>
      <c r="BL431" s="290"/>
      <c r="BM431" s="292"/>
      <c r="BN431" s="290"/>
      <c r="BO431" s="292"/>
      <c r="BP431" s="290"/>
      <c r="BQ431" s="292"/>
      <c r="BR431" s="290"/>
      <c r="BS431" s="292"/>
      <c r="BU431" s="292">
        <v>-1</v>
      </c>
      <c r="BV431" s="291">
        <v>-1</v>
      </c>
      <c r="BX431" s="291">
        <v>-1</v>
      </c>
      <c r="CH431" s="291">
        <v>-1</v>
      </c>
      <c r="CI431" s="117">
        <v>0</v>
      </c>
      <c r="CJ431" s="81">
        <v>-1</v>
      </c>
      <c r="CK431" s="81">
        <v>0</v>
      </c>
      <c r="CL431" s="81">
        <v>-1</v>
      </c>
      <c r="CM431" s="81">
        <v>0</v>
      </c>
      <c r="CN431" s="117">
        <v>0</v>
      </c>
      <c r="CR431" s="291"/>
      <c r="DB431" s="291"/>
    </row>
    <row r="432" spans="1:119" x14ac:dyDescent="0.25">
      <c r="B432" s="291">
        <v>-1</v>
      </c>
      <c r="E432" s="185">
        <f t="shared" si="6"/>
        <v>0</v>
      </c>
      <c r="F432" s="142">
        <v>3</v>
      </c>
      <c r="G432" s="142">
        <v>3</v>
      </c>
      <c r="H432" s="142">
        <v>2</v>
      </c>
      <c r="I432" s="142">
        <v>2</v>
      </c>
      <c r="J432" s="142">
        <v>3</v>
      </c>
      <c r="K432" s="142">
        <v>3</v>
      </c>
      <c r="L432" s="142">
        <v>4</v>
      </c>
      <c r="M432" s="142">
        <v>3</v>
      </c>
      <c r="N432" s="142">
        <v>3</v>
      </c>
      <c r="O432" s="142">
        <v>3</v>
      </c>
      <c r="P432" s="142">
        <v>0</v>
      </c>
      <c r="Q432" s="290">
        <v>-1E-4</v>
      </c>
      <c r="R432" s="290">
        <v>-1E-4</v>
      </c>
      <c r="S432" s="292">
        <v>-1E-4</v>
      </c>
      <c r="T432" s="290">
        <v>-1E-4</v>
      </c>
      <c r="U432" s="292">
        <v>-1E-4</v>
      </c>
      <c r="V432" s="290">
        <v>-1E-4</v>
      </c>
      <c r="W432" s="292">
        <v>-1E-4</v>
      </c>
      <c r="X432" s="290">
        <v>-1E-4</v>
      </c>
      <c r="Y432" s="292">
        <v>-1E-4</v>
      </c>
      <c r="Z432" s="291">
        <v>-1E-4</v>
      </c>
      <c r="AB432" s="142">
        <v>3</v>
      </c>
      <c r="AC432" s="142">
        <v>3</v>
      </c>
      <c r="AD432" s="142">
        <v>2</v>
      </c>
      <c r="AE432" s="142">
        <v>2</v>
      </c>
      <c r="AF432" s="142">
        <v>3</v>
      </c>
      <c r="AG432" s="142">
        <v>2</v>
      </c>
      <c r="AH432" s="142">
        <v>4</v>
      </c>
      <c r="AI432" s="142">
        <v>2</v>
      </c>
      <c r="AJ432" s="142">
        <v>2</v>
      </c>
      <c r="AK432" s="142">
        <v>2</v>
      </c>
      <c r="AL432" s="142">
        <v>5</v>
      </c>
      <c r="AM432" s="290">
        <v>-1E-4</v>
      </c>
      <c r="AN432" s="290">
        <v>-1E-4</v>
      </c>
      <c r="AO432" s="292">
        <v>-1E-4</v>
      </c>
      <c r="AP432" s="290">
        <v>-1E-4</v>
      </c>
      <c r="AQ432" s="292">
        <v>-1E-4</v>
      </c>
      <c r="AR432" s="290">
        <v>-1E-4</v>
      </c>
      <c r="AS432" s="292">
        <v>-1E-4</v>
      </c>
      <c r="AT432" s="290">
        <v>-1E-4</v>
      </c>
      <c r="AU432" s="292">
        <v>-1E-4</v>
      </c>
      <c r="AW432" s="293">
        <v>-1</v>
      </c>
      <c r="AX432" s="291">
        <v>-1</v>
      </c>
      <c r="BK432" s="290"/>
      <c r="BL432" s="290"/>
      <c r="BM432" s="292"/>
      <c r="BN432" s="290"/>
      <c r="BO432" s="292"/>
      <c r="BP432" s="290"/>
      <c r="BQ432" s="292"/>
      <c r="BR432" s="290"/>
      <c r="BS432" s="292"/>
      <c r="BU432" s="292">
        <v>-1</v>
      </c>
      <c r="BV432" s="291">
        <v>-1</v>
      </c>
      <c r="BX432" s="291">
        <v>-1</v>
      </c>
      <c r="CH432" s="291">
        <v>-1</v>
      </c>
      <c r="CI432" s="117">
        <v>0</v>
      </c>
      <c r="CJ432" s="81">
        <v>-1</v>
      </c>
      <c r="CK432" s="81">
        <v>0</v>
      </c>
      <c r="CL432" s="81">
        <v>-1</v>
      </c>
      <c r="CM432" s="81">
        <v>0</v>
      </c>
      <c r="CN432" s="117">
        <v>0</v>
      </c>
      <c r="CR432" s="291"/>
      <c r="DB432" s="291"/>
    </row>
    <row r="433" spans="1:121" x14ac:dyDescent="0.25">
      <c r="B433" s="291">
        <v>-1</v>
      </c>
      <c r="E433" s="185">
        <f t="shared" si="6"/>
        <v>0</v>
      </c>
      <c r="F433" s="142">
        <v>2</v>
      </c>
      <c r="G433" s="142">
        <v>1</v>
      </c>
      <c r="H433" s="142">
        <v>3</v>
      </c>
      <c r="I433" s="142">
        <v>3</v>
      </c>
      <c r="J433" s="142">
        <v>2</v>
      </c>
      <c r="K433" s="142">
        <v>2</v>
      </c>
      <c r="L433" s="142">
        <v>2</v>
      </c>
      <c r="M433" s="142">
        <v>2</v>
      </c>
      <c r="N433" s="142">
        <v>2</v>
      </c>
      <c r="O433" s="142">
        <v>2</v>
      </c>
      <c r="P433" s="142">
        <v>1</v>
      </c>
      <c r="Q433" s="290">
        <v>-1E-4</v>
      </c>
      <c r="R433" s="290">
        <v>-1E-4</v>
      </c>
      <c r="S433" s="292">
        <v>-1E-4</v>
      </c>
      <c r="T433" s="290">
        <v>-1E-4</v>
      </c>
      <c r="U433" s="292">
        <v>-1E-4</v>
      </c>
      <c r="V433" s="290">
        <v>-1E-4</v>
      </c>
      <c r="W433" s="292">
        <v>-1E-4</v>
      </c>
      <c r="X433" s="290">
        <v>-1E-4</v>
      </c>
      <c r="Y433" s="292">
        <v>-1E-4</v>
      </c>
      <c r="Z433" s="291">
        <v>-1E-4</v>
      </c>
      <c r="AB433" s="142">
        <v>2</v>
      </c>
      <c r="AC433" s="142">
        <v>3</v>
      </c>
      <c r="AD433" s="142">
        <v>3</v>
      </c>
      <c r="AE433" s="142">
        <v>3</v>
      </c>
      <c r="AF433" s="142">
        <v>2</v>
      </c>
      <c r="AG433" s="142">
        <v>2</v>
      </c>
      <c r="AH433" s="142">
        <v>3</v>
      </c>
      <c r="AI433" s="142">
        <v>3</v>
      </c>
      <c r="AJ433" s="142">
        <v>2</v>
      </c>
      <c r="AK433" s="142">
        <v>2</v>
      </c>
      <c r="AL433" s="142">
        <v>5</v>
      </c>
      <c r="AM433" s="290">
        <v>-1E-4</v>
      </c>
      <c r="AN433" s="290">
        <v>-1E-4</v>
      </c>
      <c r="AO433" s="292">
        <v>-1E-4</v>
      </c>
      <c r="AP433" s="290">
        <v>-1E-4</v>
      </c>
      <c r="AQ433" s="292">
        <v>-1E-4</v>
      </c>
      <c r="AR433" s="290">
        <v>-1E-4</v>
      </c>
      <c r="AS433" s="292">
        <v>-1E-4</v>
      </c>
      <c r="AT433" s="290">
        <v>-1E-4</v>
      </c>
      <c r="AU433" s="292">
        <v>-1E-4</v>
      </c>
      <c r="AW433" s="293">
        <v>-1</v>
      </c>
      <c r="AX433" s="291">
        <v>-1</v>
      </c>
      <c r="BK433" s="290"/>
      <c r="BL433" s="290"/>
      <c r="BM433" s="292"/>
      <c r="BN433" s="290"/>
      <c r="BO433" s="292"/>
      <c r="BP433" s="290"/>
      <c r="BQ433" s="292"/>
      <c r="BR433" s="290"/>
      <c r="BS433" s="292"/>
      <c r="BU433" s="292">
        <v>-1</v>
      </c>
      <c r="BV433" s="291">
        <v>-1</v>
      </c>
      <c r="BX433" s="291">
        <v>-1</v>
      </c>
      <c r="CH433" s="291">
        <v>-1</v>
      </c>
      <c r="CI433" s="117">
        <v>0</v>
      </c>
      <c r="CJ433" s="81">
        <v>-1</v>
      </c>
      <c r="CK433" s="81">
        <v>0</v>
      </c>
      <c r="CL433" s="81">
        <v>-1</v>
      </c>
      <c r="CM433" s="81">
        <v>0</v>
      </c>
      <c r="CN433" s="117">
        <v>0</v>
      </c>
      <c r="CR433" s="291"/>
      <c r="DB433" s="291"/>
    </row>
    <row r="434" spans="1:121" x14ac:dyDescent="0.25">
      <c r="B434" s="291">
        <v>0</v>
      </c>
      <c r="E434" s="185">
        <f t="shared" si="6"/>
        <v>0</v>
      </c>
      <c r="F434" s="142">
        <v>0</v>
      </c>
      <c r="G434" s="142">
        <v>0</v>
      </c>
      <c r="H434" s="142">
        <v>0</v>
      </c>
      <c r="I434" s="142">
        <v>0</v>
      </c>
      <c r="J434" s="142">
        <v>0</v>
      </c>
      <c r="K434" s="142">
        <v>0</v>
      </c>
      <c r="L434" s="142">
        <v>0</v>
      </c>
      <c r="M434" s="142">
        <v>0</v>
      </c>
      <c r="N434" s="142">
        <v>0</v>
      </c>
      <c r="O434" s="142">
        <v>0</v>
      </c>
      <c r="P434" s="142">
        <v>0</v>
      </c>
      <c r="Q434" s="290">
        <v>0</v>
      </c>
      <c r="R434" s="290">
        <v>0</v>
      </c>
      <c r="S434" s="292">
        <v>0</v>
      </c>
      <c r="T434" s="290">
        <v>0</v>
      </c>
      <c r="U434" s="292">
        <v>0</v>
      </c>
      <c r="V434" s="290">
        <v>0</v>
      </c>
      <c r="W434" s="292">
        <v>0</v>
      </c>
      <c r="X434" s="290">
        <v>0</v>
      </c>
      <c r="Y434" s="292">
        <v>0</v>
      </c>
      <c r="Z434" s="291">
        <v>0</v>
      </c>
      <c r="AB434" s="142">
        <v>0</v>
      </c>
      <c r="AC434" s="142">
        <v>0</v>
      </c>
      <c r="AD434" s="142">
        <v>0</v>
      </c>
      <c r="AE434" s="142">
        <v>0</v>
      </c>
      <c r="AF434" s="142">
        <v>0</v>
      </c>
      <c r="AG434" s="142">
        <v>0</v>
      </c>
      <c r="AH434" s="142">
        <v>0</v>
      </c>
      <c r="AI434" s="142">
        <v>0</v>
      </c>
      <c r="AJ434" s="142">
        <v>0</v>
      </c>
      <c r="AK434" s="142">
        <v>0</v>
      </c>
      <c r="AL434" s="142">
        <v>0</v>
      </c>
      <c r="AM434" s="290">
        <v>0</v>
      </c>
      <c r="AN434" s="290">
        <v>0</v>
      </c>
      <c r="AO434" s="292">
        <v>0</v>
      </c>
      <c r="AP434" s="290">
        <v>0</v>
      </c>
      <c r="AQ434" s="292">
        <v>0</v>
      </c>
      <c r="AR434" s="290">
        <v>0</v>
      </c>
      <c r="AS434" s="292">
        <v>0</v>
      </c>
      <c r="AT434" s="290">
        <v>0</v>
      </c>
      <c r="AU434" s="292">
        <v>0</v>
      </c>
      <c r="AW434" s="293">
        <v>0</v>
      </c>
      <c r="AX434" s="291">
        <v>0</v>
      </c>
      <c r="BK434" s="290"/>
      <c r="BL434" s="290"/>
      <c r="BM434" s="292"/>
      <c r="BN434" s="290"/>
      <c r="BO434" s="292"/>
      <c r="BP434" s="290"/>
      <c r="BQ434" s="292"/>
      <c r="BR434" s="290"/>
      <c r="BS434" s="292"/>
      <c r="BU434" s="292">
        <v>0</v>
      </c>
      <c r="BV434" s="291">
        <v>0</v>
      </c>
      <c r="BX434" s="291">
        <v>0</v>
      </c>
      <c r="CH434" s="291">
        <v>0</v>
      </c>
      <c r="CI434" s="117">
        <v>0</v>
      </c>
      <c r="CJ434" s="81">
        <v>0</v>
      </c>
      <c r="CK434" s="81">
        <v>0</v>
      </c>
      <c r="CL434" s="81">
        <v>0</v>
      </c>
      <c r="CM434" s="81">
        <v>0</v>
      </c>
      <c r="CN434" s="117">
        <v>0</v>
      </c>
      <c r="CR434" s="291"/>
      <c r="DB434" s="291"/>
    </row>
    <row r="435" spans="1:121" x14ac:dyDescent="0.25">
      <c r="A435" s="113" t="s">
        <v>183</v>
      </c>
      <c r="B435" s="291">
        <v>5</v>
      </c>
      <c r="C435" s="114" t="s">
        <v>296</v>
      </c>
      <c r="D435" s="114" t="s">
        <v>203</v>
      </c>
      <c r="E435" s="185">
        <f t="shared" si="6"/>
        <v>4</v>
      </c>
      <c r="F435" s="142">
        <v>4</v>
      </c>
      <c r="G435" s="142">
        <v>3</v>
      </c>
      <c r="H435" s="142">
        <v>3</v>
      </c>
      <c r="I435" s="142">
        <v>4</v>
      </c>
      <c r="J435" s="142">
        <v>2</v>
      </c>
      <c r="K435" s="142">
        <v>2</v>
      </c>
      <c r="L435" s="142">
        <v>3</v>
      </c>
      <c r="M435" s="142">
        <v>3</v>
      </c>
      <c r="N435" s="142">
        <v>2</v>
      </c>
      <c r="O435" s="142">
        <v>2</v>
      </c>
      <c r="P435" s="142">
        <v>0</v>
      </c>
      <c r="Q435" s="290">
        <v>9.6</v>
      </c>
      <c r="R435" s="290">
        <v>9.6</v>
      </c>
      <c r="S435" s="292">
        <v>9.6</v>
      </c>
      <c r="T435" s="290">
        <v>-1E-4</v>
      </c>
      <c r="U435" s="292">
        <v>15</v>
      </c>
      <c r="V435" s="290">
        <v>-1E-4</v>
      </c>
      <c r="W435" s="292">
        <v>11.03</v>
      </c>
      <c r="X435" s="290">
        <v>-1E-4</v>
      </c>
      <c r="Y435" s="292">
        <v>35.630000000000003</v>
      </c>
      <c r="Z435" s="291">
        <v>5</v>
      </c>
      <c r="AB435" s="142">
        <v>3</v>
      </c>
      <c r="AC435" s="142">
        <v>3</v>
      </c>
      <c r="AD435" s="142">
        <v>3</v>
      </c>
      <c r="AE435" s="142">
        <v>4</v>
      </c>
      <c r="AF435" s="142">
        <v>3</v>
      </c>
      <c r="AG435" s="142">
        <v>3</v>
      </c>
      <c r="AH435" s="142">
        <v>4</v>
      </c>
      <c r="AI435" s="142">
        <v>3</v>
      </c>
      <c r="AJ435" s="142">
        <v>3</v>
      </c>
      <c r="AK435" s="142">
        <v>3</v>
      </c>
      <c r="AL435" s="142">
        <v>0</v>
      </c>
      <c r="AM435" s="290">
        <v>9.1</v>
      </c>
      <c r="AN435" s="290">
        <v>9.1</v>
      </c>
      <c r="AO435" s="292">
        <v>9.1</v>
      </c>
      <c r="AP435" s="290">
        <v>3.3</v>
      </c>
      <c r="AQ435" s="292">
        <v>14.1</v>
      </c>
      <c r="AR435" s="290">
        <v>-1E-4</v>
      </c>
      <c r="AS435" s="292">
        <v>10.61</v>
      </c>
      <c r="AT435" s="290">
        <v>-1E-4</v>
      </c>
      <c r="AU435" s="292">
        <v>37.11</v>
      </c>
      <c r="AW435" s="293">
        <v>72.739999999999995</v>
      </c>
      <c r="AX435" s="291">
        <v>5</v>
      </c>
      <c r="BK435" s="290"/>
      <c r="BL435" s="290"/>
      <c r="BM435" s="292"/>
      <c r="BN435" s="290"/>
      <c r="BO435" s="292"/>
      <c r="BP435" s="290"/>
      <c r="BQ435" s="292"/>
      <c r="BR435" s="290"/>
      <c r="BS435" s="292"/>
      <c r="BU435" s="292">
        <v>72.739999999999995</v>
      </c>
      <c r="BV435" s="291">
        <v>5</v>
      </c>
      <c r="BX435" s="291">
        <v>-1</v>
      </c>
      <c r="CH435" s="291">
        <v>-1</v>
      </c>
      <c r="CI435" s="117">
        <v>0</v>
      </c>
      <c r="CJ435" s="81">
        <v>-1</v>
      </c>
      <c r="CK435" s="81">
        <v>0</v>
      </c>
      <c r="CL435" s="81">
        <v>-1</v>
      </c>
      <c r="CM435" s="81">
        <v>0</v>
      </c>
      <c r="CN435" s="117">
        <v>0</v>
      </c>
      <c r="CR435" s="291"/>
      <c r="DB435" s="291"/>
      <c r="DH435" s="79" t="s">
        <v>203</v>
      </c>
      <c r="DJ435" s="79" t="s">
        <v>410</v>
      </c>
      <c r="DK435" s="79" t="s">
        <v>457</v>
      </c>
      <c r="DL435" s="83" t="s">
        <v>503</v>
      </c>
      <c r="DM435" s="84" t="s">
        <v>513</v>
      </c>
      <c r="DN435" s="84" t="s">
        <v>119</v>
      </c>
      <c r="DO435" s="83" t="s">
        <v>503</v>
      </c>
    </row>
    <row r="436" spans="1:121" x14ac:dyDescent="0.25">
      <c r="B436" s="291">
        <v>-1</v>
      </c>
      <c r="E436" s="185">
        <f t="shared" si="6"/>
        <v>0</v>
      </c>
      <c r="F436" s="142">
        <v>3</v>
      </c>
      <c r="G436" s="142">
        <v>3</v>
      </c>
      <c r="H436" s="142">
        <v>2</v>
      </c>
      <c r="I436" s="142">
        <v>3</v>
      </c>
      <c r="J436" s="142">
        <v>2</v>
      </c>
      <c r="K436" s="142">
        <v>2</v>
      </c>
      <c r="L436" s="142">
        <v>3</v>
      </c>
      <c r="M436" s="142">
        <v>1</v>
      </c>
      <c r="N436" s="142">
        <v>2</v>
      </c>
      <c r="O436" s="142">
        <v>3</v>
      </c>
      <c r="P436" s="142">
        <v>0</v>
      </c>
      <c r="Q436" s="290">
        <v>-1E-4</v>
      </c>
      <c r="R436" s="290">
        <v>-1E-4</v>
      </c>
      <c r="S436" s="292">
        <v>-1E-4</v>
      </c>
      <c r="T436" s="290">
        <v>-1E-4</v>
      </c>
      <c r="U436" s="292">
        <v>-1E-4</v>
      </c>
      <c r="V436" s="290">
        <v>-1E-4</v>
      </c>
      <c r="W436" s="292">
        <v>-1E-4</v>
      </c>
      <c r="X436" s="290">
        <v>-1E-4</v>
      </c>
      <c r="Y436" s="292">
        <v>-1E-4</v>
      </c>
      <c r="Z436" s="291">
        <v>-1E-4</v>
      </c>
      <c r="AB436" s="142">
        <v>3</v>
      </c>
      <c r="AC436" s="142">
        <v>2</v>
      </c>
      <c r="AD436" s="142">
        <v>3</v>
      </c>
      <c r="AE436" s="142">
        <v>4</v>
      </c>
      <c r="AF436" s="142">
        <v>3</v>
      </c>
      <c r="AG436" s="142">
        <v>3</v>
      </c>
      <c r="AH436" s="142">
        <v>4</v>
      </c>
      <c r="AI436" s="142">
        <v>3</v>
      </c>
      <c r="AJ436" s="142">
        <v>3</v>
      </c>
      <c r="AK436" s="142">
        <v>3</v>
      </c>
      <c r="AL436" s="142">
        <v>0</v>
      </c>
      <c r="AM436" s="290">
        <v>-1E-4</v>
      </c>
      <c r="AN436" s="290">
        <v>-1E-4</v>
      </c>
      <c r="AO436" s="292">
        <v>-1E-4</v>
      </c>
      <c r="AP436" s="290">
        <v>-1E-4</v>
      </c>
      <c r="AQ436" s="292">
        <v>-1E-4</v>
      </c>
      <c r="AR436" s="290">
        <v>-1E-4</v>
      </c>
      <c r="AS436" s="292">
        <v>-1E-4</v>
      </c>
      <c r="AT436" s="290">
        <v>-1E-4</v>
      </c>
      <c r="AU436" s="292">
        <v>-1E-4</v>
      </c>
      <c r="AW436" s="293">
        <v>-1</v>
      </c>
      <c r="AX436" s="291">
        <v>-1</v>
      </c>
      <c r="BK436" s="290"/>
      <c r="BL436" s="290"/>
      <c r="BM436" s="292"/>
      <c r="BN436" s="290"/>
      <c r="BO436" s="292"/>
      <c r="BP436" s="290"/>
      <c r="BQ436" s="292"/>
      <c r="BR436" s="290"/>
      <c r="BS436" s="292"/>
      <c r="BU436" s="292">
        <v>-1</v>
      </c>
      <c r="BV436" s="291">
        <v>-1</v>
      </c>
      <c r="BX436" s="291">
        <v>-1</v>
      </c>
      <c r="CH436" s="291">
        <v>-1</v>
      </c>
      <c r="CI436" s="117">
        <v>0</v>
      </c>
      <c r="CJ436" s="81">
        <v>-1</v>
      </c>
      <c r="CK436" s="81">
        <v>0</v>
      </c>
      <c r="CL436" s="81">
        <v>-1</v>
      </c>
      <c r="CM436" s="81">
        <v>0</v>
      </c>
      <c r="CN436" s="117">
        <v>0</v>
      </c>
      <c r="CR436" s="291"/>
      <c r="DB436" s="291"/>
    </row>
    <row r="437" spans="1:121" x14ac:dyDescent="0.25">
      <c r="B437" s="291">
        <v>-1</v>
      </c>
      <c r="E437" s="185">
        <f t="shared" si="6"/>
        <v>0</v>
      </c>
      <c r="F437" s="142">
        <v>3</v>
      </c>
      <c r="G437" s="142">
        <v>3</v>
      </c>
      <c r="H437" s="142">
        <v>3</v>
      </c>
      <c r="I437" s="142">
        <v>3</v>
      </c>
      <c r="J437" s="142">
        <v>2</v>
      </c>
      <c r="K437" s="142">
        <v>1</v>
      </c>
      <c r="L437" s="142">
        <v>2</v>
      </c>
      <c r="M437" s="142">
        <v>2</v>
      </c>
      <c r="N437" s="142">
        <v>2</v>
      </c>
      <c r="O437" s="142">
        <v>2</v>
      </c>
      <c r="P437" s="142">
        <v>0</v>
      </c>
      <c r="Q437" s="290">
        <v>-1E-4</v>
      </c>
      <c r="R437" s="290">
        <v>-1E-4</v>
      </c>
      <c r="S437" s="292">
        <v>-1E-4</v>
      </c>
      <c r="T437" s="290">
        <v>-1E-4</v>
      </c>
      <c r="U437" s="292">
        <v>-1E-4</v>
      </c>
      <c r="V437" s="290">
        <v>-1E-4</v>
      </c>
      <c r="W437" s="292">
        <v>-1E-4</v>
      </c>
      <c r="X437" s="290">
        <v>-1E-4</v>
      </c>
      <c r="Y437" s="292">
        <v>-1E-4</v>
      </c>
      <c r="Z437" s="291">
        <v>-1E-4</v>
      </c>
      <c r="AB437" s="142">
        <v>3</v>
      </c>
      <c r="AC437" s="142">
        <v>2</v>
      </c>
      <c r="AD437" s="142">
        <v>2</v>
      </c>
      <c r="AE437" s="142">
        <v>3</v>
      </c>
      <c r="AF437" s="142">
        <v>4</v>
      </c>
      <c r="AG437" s="142">
        <v>3</v>
      </c>
      <c r="AH437" s="142">
        <v>3</v>
      </c>
      <c r="AI437" s="142">
        <v>3</v>
      </c>
      <c r="AJ437" s="142">
        <v>2</v>
      </c>
      <c r="AK437" s="142">
        <v>2</v>
      </c>
      <c r="AL437" s="142">
        <v>0</v>
      </c>
      <c r="AM437" s="290">
        <v>-1E-4</v>
      </c>
      <c r="AN437" s="290">
        <v>-1E-4</v>
      </c>
      <c r="AO437" s="292">
        <v>-1E-4</v>
      </c>
      <c r="AP437" s="290">
        <v>-1E-4</v>
      </c>
      <c r="AQ437" s="292">
        <v>-1E-4</v>
      </c>
      <c r="AR437" s="290">
        <v>-1E-4</v>
      </c>
      <c r="AS437" s="292">
        <v>-1E-4</v>
      </c>
      <c r="AT437" s="290">
        <v>-1E-4</v>
      </c>
      <c r="AU437" s="292">
        <v>-1E-4</v>
      </c>
      <c r="AW437" s="293">
        <v>-1</v>
      </c>
      <c r="AX437" s="291">
        <v>-1</v>
      </c>
      <c r="BK437" s="290"/>
      <c r="BL437" s="290"/>
      <c r="BM437" s="292"/>
      <c r="BN437" s="290"/>
      <c r="BO437" s="292"/>
      <c r="BP437" s="290"/>
      <c r="BQ437" s="292"/>
      <c r="BR437" s="290"/>
      <c r="BS437" s="292"/>
      <c r="BU437" s="292">
        <v>-1</v>
      </c>
      <c r="BV437" s="291">
        <v>-1</v>
      </c>
      <c r="BX437" s="291">
        <v>-1</v>
      </c>
      <c r="CH437" s="291">
        <v>-1</v>
      </c>
      <c r="CI437" s="117">
        <v>0</v>
      </c>
      <c r="CJ437" s="81">
        <v>-1</v>
      </c>
      <c r="CK437" s="81">
        <v>0</v>
      </c>
      <c r="CL437" s="81">
        <v>-1</v>
      </c>
      <c r="CM437" s="81">
        <v>0</v>
      </c>
      <c r="CN437" s="117">
        <v>0</v>
      </c>
      <c r="CR437" s="291"/>
      <c r="DB437" s="291"/>
    </row>
    <row r="438" spans="1:121" x14ac:dyDescent="0.25">
      <c r="B438" s="291">
        <v>-1</v>
      </c>
      <c r="E438" s="185">
        <f t="shared" si="6"/>
        <v>0</v>
      </c>
      <c r="F438" s="142">
        <v>3</v>
      </c>
      <c r="G438" s="142">
        <v>2</v>
      </c>
      <c r="H438" s="142">
        <v>3</v>
      </c>
      <c r="I438" s="142">
        <v>3</v>
      </c>
      <c r="J438" s="142">
        <v>2</v>
      </c>
      <c r="K438" s="142">
        <v>2</v>
      </c>
      <c r="L438" s="142">
        <v>3</v>
      </c>
      <c r="M438" s="142">
        <v>3</v>
      </c>
      <c r="N438" s="142">
        <v>2</v>
      </c>
      <c r="O438" s="142">
        <v>2</v>
      </c>
      <c r="P438" s="142">
        <v>1</v>
      </c>
      <c r="Q438" s="290">
        <v>-1E-4</v>
      </c>
      <c r="R438" s="290">
        <v>-1E-4</v>
      </c>
      <c r="S438" s="292">
        <v>-1E-4</v>
      </c>
      <c r="T438" s="290">
        <v>-1E-4</v>
      </c>
      <c r="U438" s="292">
        <v>-1E-4</v>
      </c>
      <c r="V438" s="290">
        <v>-1E-4</v>
      </c>
      <c r="W438" s="292">
        <v>-1E-4</v>
      </c>
      <c r="X438" s="290">
        <v>-1E-4</v>
      </c>
      <c r="Y438" s="292">
        <v>-1E-4</v>
      </c>
      <c r="Z438" s="291">
        <v>-1E-4</v>
      </c>
      <c r="AB438" s="142">
        <v>3</v>
      </c>
      <c r="AC438" s="142">
        <v>2</v>
      </c>
      <c r="AD438" s="142">
        <v>3</v>
      </c>
      <c r="AE438" s="142">
        <v>3</v>
      </c>
      <c r="AF438" s="142">
        <v>3</v>
      </c>
      <c r="AG438" s="142">
        <v>3</v>
      </c>
      <c r="AH438" s="142">
        <v>3</v>
      </c>
      <c r="AI438" s="142">
        <v>3</v>
      </c>
      <c r="AJ438" s="142">
        <v>2</v>
      </c>
      <c r="AK438" s="142">
        <v>2</v>
      </c>
      <c r="AL438" s="142">
        <v>1</v>
      </c>
      <c r="AM438" s="290">
        <v>-1E-4</v>
      </c>
      <c r="AN438" s="290">
        <v>-1E-4</v>
      </c>
      <c r="AO438" s="292">
        <v>-1E-4</v>
      </c>
      <c r="AP438" s="290">
        <v>-1E-4</v>
      </c>
      <c r="AQ438" s="292">
        <v>-1E-4</v>
      </c>
      <c r="AR438" s="290">
        <v>-1E-4</v>
      </c>
      <c r="AS438" s="292">
        <v>-1E-4</v>
      </c>
      <c r="AT438" s="290">
        <v>-1E-4</v>
      </c>
      <c r="AU438" s="292">
        <v>-1E-4</v>
      </c>
      <c r="AW438" s="293">
        <v>-1</v>
      </c>
      <c r="AX438" s="291">
        <v>-1</v>
      </c>
      <c r="BK438" s="290"/>
      <c r="BL438" s="290"/>
      <c r="BM438" s="292"/>
      <c r="BN438" s="290"/>
      <c r="BO438" s="292"/>
      <c r="BP438" s="290"/>
      <c r="BQ438" s="292"/>
      <c r="BR438" s="290"/>
      <c r="BS438" s="292"/>
      <c r="BU438" s="292">
        <v>-1</v>
      </c>
      <c r="BV438" s="291">
        <v>-1</v>
      </c>
      <c r="BX438" s="291">
        <v>-1</v>
      </c>
      <c r="CH438" s="291">
        <v>-1</v>
      </c>
      <c r="CI438" s="117">
        <v>0</v>
      </c>
      <c r="CJ438" s="81">
        <v>-1</v>
      </c>
      <c r="CK438" s="81">
        <v>0</v>
      </c>
      <c r="CL438" s="81">
        <v>-1</v>
      </c>
      <c r="CM438" s="81">
        <v>0</v>
      </c>
      <c r="CN438" s="117">
        <v>0</v>
      </c>
      <c r="CR438" s="291"/>
      <c r="DB438" s="291"/>
    </row>
    <row r="439" spans="1:121" x14ac:dyDescent="0.25">
      <c r="B439" s="291">
        <v>0</v>
      </c>
      <c r="E439" s="185">
        <f t="shared" si="6"/>
        <v>0</v>
      </c>
      <c r="F439" s="142">
        <v>0</v>
      </c>
      <c r="G439" s="142">
        <v>0</v>
      </c>
      <c r="H439" s="142">
        <v>0</v>
      </c>
      <c r="I439" s="142">
        <v>0</v>
      </c>
      <c r="J439" s="142">
        <v>0</v>
      </c>
      <c r="K439" s="142">
        <v>0</v>
      </c>
      <c r="L439" s="142">
        <v>0</v>
      </c>
      <c r="M439" s="142">
        <v>0</v>
      </c>
      <c r="N439" s="142">
        <v>0</v>
      </c>
      <c r="O439" s="142">
        <v>0</v>
      </c>
      <c r="P439" s="142">
        <v>0</v>
      </c>
      <c r="Q439" s="290">
        <v>0</v>
      </c>
      <c r="R439" s="290">
        <v>0</v>
      </c>
      <c r="S439" s="292">
        <v>0</v>
      </c>
      <c r="T439" s="290">
        <v>0</v>
      </c>
      <c r="U439" s="292">
        <v>0</v>
      </c>
      <c r="V439" s="290">
        <v>0</v>
      </c>
      <c r="W439" s="292">
        <v>0</v>
      </c>
      <c r="X439" s="290">
        <v>0</v>
      </c>
      <c r="Y439" s="292">
        <v>0</v>
      </c>
      <c r="Z439" s="291">
        <v>0</v>
      </c>
      <c r="AB439" s="142">
        <v>0</v>
      </c>
      <c r="AC439" s="142">
        <v>0</v>
      </c>
      <c r="AD439" s="142">
        <v>0</v>
      </c>
      <c r="AE439" s="142">
        <v>0</v>
      </c>
      <c r="AF439" s="142">
        <v>0</v>
      </c>
      <c r="AG439" s="142">
        <v>0</v>
      </c>
      <c r="AH439" s="142">
        <v>0</v>
      </c>
      <c r="AI439" s="142">
        <v>0</v>
      </c>
      <c r="AJ439" s="142">
        <v>0</v>
      </c>
      <c r="AK439" s="142">
        <v>0</v>
      </c>
      <c r="AL439" s="142">
        <v>0</v>
      </c>
      <c r="AM439" s="290">
        <v>0</v>
      </c>
      <c r="AN439" s="290">
        <v>0</v>
      </c>
      <c r="AO439" s="292">
        <v>0</v>
      </c>
      <c r="AP439" s="290">
        <v>0</v>
      </c>
      <c r="AQ439" s="292">
        <v>0</v>
      </c>
      <c r="AR439" s="290">
        <v>0</v>
      </c>
      <c r="AS439" s="292">
        <v>0</v>
      </c>
      <c r="AT439" s="290">
        <v>0</v>
      </c>
      <c r="AU439" s="292">
        <v>0</v>
      </c>
      <c r="AW439" s="293">
        <v>0</v>
      </c>
      <c r="AX439" s="291">
        <v>0</v>
      </c>
      <c r="BK439" s="290"/>
      <c r="BL439" s="290"/>
      <c r="BM439" s="292"/>
      <c r="BN439" s="290"/>
      <c r="BO439" s="292"/>
      <c r="BP439" s="290"/>
      <c r="BQ439" s="292"/>
      <c r="BR439" s="290"/>
      <c r="BS439" s="292"/>
      <c r="BU439" s="292">
        <v>0</v>
      </c>
      <c r="BV439" s="291">
        <v>0</v>
      </c>
      <c r="BX439" s="291">
        <v>0</v>
      </c>
      <c r="CH439" s="291">
        <v>0</v>
      </c>
      <c r="CI439" s="117">
        <v>0</v>
      </c>
      <c r="CJ439" s="81">
        <v>0</v>
      </c>
      <c r="CK439" s="81">
        <v>0</v>
      </c>
      <c r="CL439" s="81">
        <v>0</v>
      </c>
      <c r="CM439" s="81">
        <v>0</v>
      </c>
      <c r="CN439" s="117">
        <v>0</v>
      </c>
      <c r="CR439" s="291"/>
      <c r="DB439" s="291"/>
    </row>
    <row r="440" spans="1:121" x14ac:dyDescent="0.25">
      <c r="A440" s="113" t="s">
        <v>183</v>
      </c>
      <c r="B440" s="291">
        <v>6</v>
      </c>
      <c r="C440" s="114" t="s">
        <v>297</v>
      </c>
      <c r="D440" s="114" t="s">
        <v>205</v>
      </c>
      <c r="E440" s="185">
        <f t="shared" si="6"/>
        <v>3</v>
      </c>
      <c r="F440" s="142">
        <v>3</v>
      </c>
      <c r="G440" s="142">
        <v>1</v>
      </c>
      <c r="H440" s="142">
        <v>3</v>
      </c>
      <c r="I440" s="142">
        <v>4</v>
      </c>
      <c r="J440" s="142">
        <v>3</v>
      </c>
      <c r="K440" s="142">
        <v>2</v>
      </c>
      <c r="L440" s="142">
        <v>3</v>
      </c>
      <c r="M440" s="142">
        <v>2</v>
      </c>
      <c r="N440" s="142">
        <v>2</v>
      </c>
      <c r="O440" s="142">
        <v>3</v>
      </c>
      <c r="P440" s="142">
        <v>0</v>
      </c>
      <c r="Q440" s="290">
        <v>9.8000000000000007</v>
      </c>
      <c r="R440" s="290">
        <v>9.8000000000000007</v>
      </c>
      <c r="S440" s="292">
        <v>9.8000000000000007</v>
      </c>
      <c r="T440" s="290">
        <v>-1E-4</v>
      </c>
      <c r="U440" s="292">
        <v>14.2</v>
      </c>
      <c r="V440" s="290">
        <v>-1E-4</v>
      </c>
      <c r="W440" s="292">
        <v>9.56</v>
      </c>
      <c r="X440" s="290">
        <v>-1E-4</v>
      </c>
      <c r="Y440" s="292">
        <v>33.56</v>
      </c>
      <c r="Z440" s="291">
        <v>6</v>
      </c>
      <c r="AB440" s="142">
        <v>3</v>
      </c>
      <c r="AC440" s="142">
        <v>2</v>
      </c>
      <c r="AD440" s="142">
        <v>3</v>
      </c>
      <c r="AE440" s="142">
        <v>3</v>
      </c>
      <c r="AF440" s="142">
        <v>2</v>
      </c>
      <c r="AG440" s="142">
        <v>2</v>
      </c>
      <c r="AH440" s="142">
        <v>2</v>
      </c>
      <c r="AI440" s="142">
        <v>3</v>
      </c>
      <c r="AJ440" s="142">
        <v>3</v>
      </c>
      <c r="AK440" s="142">
        <v>3</v>
      </c>
      <c r="AL440" s="142">
        <v>0</v>
      </c>
      <c r="AM440" s="290">
        <v>9.6999999999999993</v>
      </c>
      <c r="AN440" s="290">
        <v>9.6999999999999993</v>
      </c>
      <c r="AO440" s="292">
        <v>9.6999999999999993</v>
      </c>
      <c r="AP440" s="290">
        <v>3.3</v>
      </c>
      <c r="AQ440" s="292">
        <v>14.8</v>
      </c>
      <c r="AR440" s="290">
        <v>-1E-4</v>
      </c>
      <c r="AS440" s="292">
        <v>9.68</v>
      </c>
      <c r="AT440" s="290">
        <v>-1E-4</v>
      </c>
      <c r="AU440" s="292">
        <v>37.479999999999997</v>
      </c>
      <c r="AW440" s="293">
        <v>71.040000000000006</v>
      </c>
      <c r="AX440" s="291">
        <v>6</v>
      </c>
      <c r="BK440" s="290"/>
      <c r="BL440" s="290"/>
      <c r="BM440" s="292"/>
      <c r="BN440" s="290"/>
      <c r="BO440" s="292"/>
      <c r="BP440" s="290"/>
      <c r="BQ440" s="292"/>
      <c r="BR440" s="290"/>
      <c r="BS440" s="292"/>
      <c r="BU440" s="292">
        <v>71.040000000000006</v>
      </c>
      <c r="BV440" s="291">
        <v>6</v>
      </c>
      <c r="BX440" s="291">
        <v>-1</v>
      </c>
      <c r="CH440" s="291">
        <v>-1</v>
      </c>
      <c r="CI440" s="117">
        <v>0</v>
      </c>
      <c r="CJ440" s="81">
        <v>-1</v>
      </c>
      <c r="CK440" s="81">
        <v>0</v>
      </c>
      <c r="CL440" s="81">
        <v>-1</v>
      </c>
      <c r="CM440" s="81">
        <v>0</v>
      </c>
      <c r="CN440" s="117">
        <v>0</v>
      </c>
      <c r="CR440" s="291"/>
      <c r="DB440" s="291"/>
      <c r="DH440" s="79" t="s">
        <v>370</v>
      </c>
      <c r="DJ440" s="79" t="s">
        <v>410</v>
      </c>
      <c r="DK440" s="79" t="s">
        <v>457</v>
      </c>
      <c r="DL440" s="83" t="s">
        <v>503</v>
      </c>
      <c r="DM440" s="84" t="s">
        <v>513</v>
      </c>
      <c r="DN440" s="84" t="s">
        <v>504</v>
      </c>
      <c r="DO440" s="83" t="s">
        <v>503</v>
      </c>
    </row>
    <row r="441" spans="1:121" x14ac:dyDescent="0.25">
      <c r="B441" s="291">
        <v>-1</v>
      </c>
      <c r="E441" s="185">
        <f t="shared" si="6"/>
        <v>0</v>
      </c>
      <c r="F441" s="142">
        <v>3</v>
      </c>
      <c r="G441" s="142">
        <v>2</v>
      </c>
      <c r="H441" s="142">
        <v>4</v>
      </c>
      <c r="I441" s="142">
        <v>4</v>
      </c>
      <c r="J441" s="142">
        <v>2</v>
      </c>
      <c r="K441" s="142">
        <v>2</v>
      </c>
      <c r="L441" s="142">
        <v>4</v>
      </c>
      <c r="M441" s="142">
        <v>2</v>
      </c>
      <c r="N441" s="142">
        <v>3</v>
      </c>
      <c r="O441" s="142">
        <v>3</v>
      </c>
      <c r="P441" s="142">
        <v>0</v>
      </c>
      <c r="Q441" s="290">
        <v>-1E-4</v>
      </c>
      <c r="R441" s="290">
        <v>-1E-4</v>
      </c>
      <c r="S441" s="292">
        <v>-1E-4</v>
      </c>
      <c r="T441" s="290">
        <v>-1E-4</v>
      </c>
      <c r="U441" s="292">
        <v>-1E-4</v>
      </c>
      <c r="V441" s="290">
        <v>-1E-4</v>
      </c>
      <c r="W441" s="292">
        <v>-1E-4</v>
      </c>
      <c r="X441" s="290">
        <v>-1E-4</v>
      </c>
      <c r="Y441" s="292">
        <v>-1E-4</v>
      </c>
      <c r="Z441" s="291">
        <v>-1E-4</v>
      </c>
      <c r="AB441" s="142">
        <v>3</v>
      </c>
      <c r="AC441" s="142">
        <v>2</v>
      </c>
      <c r="AD441" s="142">
        <v>3</v>
      </c>
      <c r="AE441" s="142">
        <v>4</v>
      </c>
      <c r="AF441" s="142">
        <v>2</v>
      </c>
      <c r="AG441" s="142">
        <v>2</v>
      </c>
      <c r="AH441" s="142">
        <v>4</v>
      </c>
      <c r="AI441" s="142">
        <v>2</v>
      </c>
      <c r="AJ441" s="142">
        <v>1</v>
      </c>
      <c r="AK441" s="142">
        <v>3</v>
      </c>
      <c r="AL441" s="142">
        <v>0</v>
      </c>
      <c r="AM441" s="290">
        <v>-1E-4</v>
      </c>
      <c r="AN441" s="290">
        <v>-1E-4</v>
      </c>
      <c r="AO441" s="292">
        <v>-1E-4</v>
      </c>
      <c r="AP441" s="290">
        <v>-1E-4</v>
      </c>
      <c r="AQ441" s="292">
        <v>-1E-4</v>
      </c>
      <c r="AR441" s="290">
        <v>-1E-4</v>
      </c>
      <c r="AS441" s="292">
        <v>-1E-4</v>
      </c>
      <c r="AT441" s="290">
        <v>-1E-4</v>
      </c>
      <c r="AU441" s="292">
        <v>-1E-4</v>
      </c>
      <c r="AW441" s="293">
        <v>-1</v>
      </c>
      <c r="AX441" s="291">
        <v>-1</v>
      </c>
      <c r="BK441" s="290"/>
      <c r="BL441" s="290"/>
      <c r="BM441" s="292"/>
      <c r="BN441" s="290"/>
      <c r="BO441" s="292"/>
      <c r="BP441" s="290"/>
      <c r="BQ441" s="292"/>
      <c r="BR441" s="290"/>
      <c r="BS441" s="292"/>
      <c r="BU441" s="292">
        <v>-1</v>
      </c>
      <c r="BV441" s="291">
        <v>-1</v>
      </c>
      <c r="BX441" s="291">
        <v>-1</v>
      </c>
      <c r="CH441" s="291">
        <v>-1</v>
      </c>
      <c r="CI441" s="117">
        <v>0</v>
      </c>
      <c r="CJ441" s="81">
        <v>-1</v>
      </c>
      <c r="CK441" s="81">
        <v>0</v>
      </c>
      <c r="CL441" s="81">
        <v>-1</v>
      </c>
      <c r="CM441" s="81">
        <v>0</v>
      </c>
      <c r="CN441" s="117">
        <v>0</v>
      </c>
      <c r="CR441" s="291"/>
      <c r="DB441" s="291"/>
    </row>
    <row r="442" spans="1:121" x14ac:dyDescent="0.25">
      <c r="B442" s="291">
        <v>-1</v>
      </c>
      <c r="E442" s="185">
        <f t="shared" si="6"/>
        <v>0</v>
      </c>
      <c r="F442" s="142">
        <v>4</v>
      </c>
      <c r="G442" s="142">
        <v>3</v>
      </c>
      <c r="H442" s="142">
        <v>4</v>
      </c>
      <c r="I442" s="142">
        <v>4</v>
      </c>
      <c r="J442" s="142">
        <v>3</v>
      </c>
      <c r="K442" s="142">
        <v>3</v>
      </c>
      <c r="L442" s="142">
        <v>4</v>
      </c>
      <c r="M442" s="142">
        <v>3</v>
      </c>
      <c r="N442" s="142">
        <v>3</v>
      </c>
      <c r="O442" s="142">
        <v>2</v>
      </c>
      <c r="P442" s="142">
        <v>1</v>
      </c>
      <c r="Q442" s="290">
        <v>-1E-4</v>
      </c>
      <c r="R442" s="290">
        <v>-1E-4</v>
      </c>
      <c r="S442" s="292">
        <v>-1E-4</v>
      </c>
      <c r="T442" s="290">
        <v>-1E-4</v>
      </c>
      <c r="U442" s="292">
        <v>-1E-4</v>
      </c>
      <c r="V442" s="290">
        <v>-1E-4</v>
      </c>
      <c r="W442" s="292">
        <v>-1E-4</v>
      </c>
      <c r="X442" s="290">
        <v>-1E-4</v>
      </c>
      <c r="Y442" s="292">
        <v>-1E-4</v>
      </c>
      <c r="Z442" s="291">
        <v>-1E-4</v>
      </c>
      <c r="AB442" s="142">
        <v>4</v>
      </c>
      <c r="AC442" s="142">
        <v>2</v>
      </c>
      <c r="AD442" s="142">
        <v>4</v>
      </c>
      <c r="AE442" s="142">
        <v>4</v>
      </c>
      <c r="AF442" s="142">
        <v>3</v>
      </c>
      <c r="AG442" s="142">
        <v>3</v>
      </c>
      <c r="AH442" s="142">
        <v>3</v>
      </c>
      <c r="AI442" s="142">
        <v>3</v>
      </c>
      <c r="AJ442" s="142">
        <v>3</v>
      </c>
      <c r="AK442" s="142">
        <v>3</v>
      </c>
      <c r="AL442" s="142">
        <v>0</v>
      </c>
      <c r="AM442" s="290">
        <v>-1E-4</v>
      </c>
      <c r="AN442" s="290">
        <v>-1E-4</v>
      </c>
      <c r="AO442" s="292">
        <v>-1E-4</v>
      </c>
      <c r="AP442" s="290">
        <v>-1E-4</v>
      </c>
      <c r="AQ442" s="292">
        <v>-1E-4</v>
      </c>
      <c r="AR442" s="290">
        <v>-1E-4</v>
      </c>
      <c r="AS442" s="292">
        <v>-1E-4</v>
      </c>
      <c r="AT442" s="290">
        <v>-1E-4</v>
      </c>
      <c r="AU442" s="292">
        <v>-1E-4</v>
      </c>
      <c r="AW442" s="293">
        <v>-1</v>
      </c>
      <c r="AX442" s="291">
        <v>-1</v>
      </c>
      <c r="BK442" s="290"/>
      <c r="BL442" s="290"/>
      <c r="BM442" s="292"/>
      <c r="BN442" s="290"/>
      <c r="BO442" s="292"/>
      <c r="BP442" s="290"/>
      <c r="BQ442" s="292"/>
      <c r="BR442" s="290"/>
      <c r="BS442" s="292"/>
      <c r="BU442" s="292">
        <v>-1</v>
      </c>
      <c r="BV442" s="291">
        <v>-1</v>
      </c>
      <c r="BX442" s="291">
        <v>-1</v>
      </c>
      <c r="CH442" s="291">
        <v>-1</v>
      </c>
      <c r="CI442" s="117">
        <v>0</v>
      </c>
      <c r="CJ442" s="81">
        <v>-1</v>
      </c>
      <c r="CK442" s="81">
        <v>0</v>
      </c>
      <c r="CL442" s="81">
        <v>-1</v>
      </c>
      <c r="CM442" s="81">
        <v>0</v>
      </c>
      <c r="CN442" s="117">
        <v>0</v>
      </c>
      <c r="CR442" s="291"/>
      <c r="DB442" s="291"/>
    </row>
    <row r="443" spans="1:121" x14ac:dyDescent="0.25">
      <c r="B443" s="291">
        <v>-1</v>
      </c>
      <c r="E443" s="185">
        <f t="shared" si="6"/>
        <v>0</v>
      </c>
      <c r="F443" s="142">
        <v>3</v>
      </c>
      <c r="G443" s="142">
        <v>2</v>
      </c>
      <c r="H443" s="142">
        <v>3</v>
      </c>
      <c r="I443" s="142">
        <v>4</v>
      </c>
      <c r="J443" s="142">
        <v>3</v>
      </c>
      <c r="K443" s="142">
        <v>3</v>
      </c>
      <c r="L443" s="142">
        <v>3</v>
      </c>
      <c r="M443" s="142">
        <v>3</v>
      </c>
      <c r="N443" s="142">
        <v>3</v>
      </c>
      <c r="O443" s="142">
        <v>2</v>
      </c>
      <c r="P443" s="142">
        <v>0</v>
      </c>
      <c r="Q443" s="290">
        <v>-1E-4</v>
      </c>
      <c r="R443" s="290">
        <v>-1E-4</v>
      </c>
      <c r="S443" s="292">
        <v>-1E-4</v>
      </c>
      <c r="T443" s="290">
        <v>-1E-4</v>
      </c>
      <c r="U443" s="292">
        <v>-1E-4</v>
      </c>
      <c r="V443" s="290">
        <v>-1E-4</v>
      </c>
      <c r="W443" s="292">
        <v>-1E-4</v>
      </c>
      <c r="X443" s="290">
        <v>-1E-4</v>
      </c>
      <c r="Y443" s="292">
        <v>-1E-4</v>
      </c>
      <c r="Z443" s="291">
        <v>-1E-4</v>
      </c>
      <c r="AB443" s="142">
        <v>3</v>
      </c>
      <c r="AC443" s="142">
        <v>2</v>
      </c>
      <c r="AD443" s="142">
        <v>3</v>
      </c>
      <c r="AE443" s="142">
        <v>3</v>
      </c>
      <c r="AF443" s="142">
        <v>2</v>
      </c>
      <c r="AG443" s="142">
        <v>3</v>
      </c>
      <c r="AH443" s="142">
        <v>3</v>
      </c>
      <c r="AI443" s="142">
        <v>3</v>
      </c>
      <c r="AJ443" s="142">
        <v>2</v>
      </c>
      <c r="AK443" s="142">
        <v>2</v>
      </c>
      <c r="AL443" s="142">
        <v>0</v>
      </c>
      <c r="AM443" s="290">
        <v>-1E-4</v>
      </c>
      <c r="AN443" s="290">
        <v>-1E-4</v>
      </c>
      <c r="AO443" s="292">
        <v>-1E-4</v>
      </c>
      <c r="AP443" s="290">
        <v>-1E-4</v>
      </c>
      <c r="AQ443" s="292">
        <v>-1E-4</v>
      </c>
      <c r="AR443" s="290">
        <v>-1E-4</v>
      </c>
      <c r="AS443" s="292">
        <v>-1E-4</v>
      </c>
      <c r="AT443" s="290">
        <v>-1E-4</v>
      </c>
      <c r="AU443" s="292">
        <v>-1E-4</v>
      </c>
      <c r="AW443" s="293">
        <v>-1</v>
      </c>
      <c r="AX443" s="291">
        <v>-1</v>
      </c>
      <c r="BK443" s="290"/>
      <c r="BL443" s="290"/>
      <c r="BM443" s="292"/>
      <c r="BN443" s="290"/>
      <c r="BO443" s="292"/>
      <c r="BP443" s="290"/>
      <c r="BQ443" s="292"/>
      <c r="BR443" s="290"/>
      <c r="BS443" s="292"/>
      <c r="BU443" s="292">
        <v>-1</v>
      </c>
      <c r="BV443" s="291">
        <v>-1</v>
      </c>
      <c r="BX443" s="291">
        <v>-1</v>
      </c>
      <c r="CH443" s="291">
        <v>-1</v>
      </c>
      <c r="CI443" s="117">
        <v>0</v>
      </c>
      <c r="CJ443" s="81">
        <v>-1</v>
      </c>
      <c r="CK443" s="81">
        <v>0</v>
      </c>
      <c r="CL443" s="81">
        <v>-1</v>
      </c>
      <c r="CM443" s="81">
        <v>0</v>
      </c>
      <c r="CN443" s="117">
        <v>0</v>
      </c>
      <c r="CR443" s="291"/>
      <c r="DB443" s="291"/>
    </row>
    <row r="444" spans="1:121" x14ac:dyDescent="0.25">
      <c r="B444" s="291">
        <v>0</v>
      </c>
      <c r="E444" s="185">
        <f t="shared" si="6"/>
        <v>0</v>
      </c>
      <c r="F444" s="142">
        <v>0</v>
      </c>
      <c r="G444" s="142">
        <v>0</v>
      </c>
      <c r="H444" s="142">
        <v>0</v>
      </c>
      <c r="I444" s="142">
        <v>0</v>
      </c>
      <c r="J444" s="142">
        <v>0</v>
      </c>
      <c r="K444" s="142">
        <v>0</v>
      </c>
      <c r="L444" s="142">
        <v>0</v>
      </c>
      <c r="M444" s="142">
        <v>0</v>
      </c>
      <c r="N444" s="142">
        <v>0</v>
      </c>
      <c r="O444" s="142">
        <v>0</v>
      </c>
      <c r="P444" s="142">
        <v>0</v>
      </c>
      <c r="Q444" s="290">
        <v>0</v>
      </c>
      <c r="R444" s="290">
        <v>0</v>
      </c>
      <c r="S444" s="292">
        <v>0</v>
      </c>
      <c r="T444" s="290">
        <v>0</v>
      </c>
      <c r="U444" s="292">
        <v>0</v>
      </c>
      <c r="V444" s="290">
        <v>0</v>
      </c>
      <c r="W444" s="292">
        <v>0</v>
      </c>
      <c r="X444" s="290">
        <v>0</v>
      </c>
      <c r="Y444" s="292">
        <v>0</v>
      </c>
      <c r="Z444" s="291">
        <v>0</v>
      </c>
      <c r="AB444" s="142">
        <v>0</v>
      </c>
      <c r="AC444" s="142">
        <v>0</v>
      </c>
      <c r="AD444" s="142">
        <v>0</v>
      </c>
      <c r="AE444" s="142">
        <v>0</v>
      </c>
      <c r="AF444" s="142">
        <v>0</v>
      </c>
      <c r="AG444" s="142">
        <v>0</v>
      </c>
      <c r="AH444" s="142">
        <v>0</v>
      </c>
      <c r="AI444" s="142">
        <v>0</v>
      </c>
      <c r="AJ444" s="142">
        <v>0</v>
      </c>
      <c r="AK444" s="142">
        <v>0</v>
      </c>
      <c r="AL444" s="142">
        <v>0</v>
      </c>
      <c r="AM444" s="290">
        <v>0</v>
      </c>
      <c r="AN444" s="290">
        <v>0</v>
      </c>
      <c r="AO444" s="292">
        <v>0</v>
      </c>
      <c r="AP444" s="290">
        <v>0</v>
      </c>
      <c r="AQ444" s="292">
        <v>0</v>
      </c>
      <c r="AR444" s="290">
        <v>0</v>
      </c>
      <c r="AS444" s="292">
        <v>0</v>
      </c>
      <c r="AT444" s="290">
        <v>0</v>
      </c>
      <c r="AU444" s="292">
        <v>0</v>
      </c>
      <c r="AW444" s="293">
        <v>0</v>
      </c>
      <c r="AX444" s="291">
        <v>0</v>
      </c>
      <c r="BK444" s="290"/>
      <c r="BL444" s="290"/>
      <c r="BM444" s="292"/>
      <c r="BN444" s="290"/>
      <c r="BO444" s="292"/>
      <c r="BP444" s="290"/>
      <c r="BQ444" s="292"/>
      <c r="BR444" s="290"/>
      <c r="BS444" s="292"/>
      <c r="BU444" s="292">
        <v>0</v>
      </c>
      <c r="BV444" s="291">
        <v>0</v>
      </c>
      <c r="BX444" s="291">
        <v>0</v>
      </c>
      <c r="CH444" s="291">
        <v>0</v>
      </c>
      <c r="CI444" s="117">
        <v>0</v>
      </c>
      <c r="CJ444" s="81">
        <v>0</v>
      </c>
      <c r="CK444" s="81">
        <v>0</v>
      </c>
      <c r="CL444" s="81">
        <v>0</v>
      </c>
      <c r="CM444" s="81">
        <v>0</v>
      </c>
      <c r="CN444" s="117">
        <v>0</v>
      </c>
      <c r="CR444" s="291"/>
      <c r="DB444" s="291"/>
    </row>
    <row r="445" spans="1:121" x14ac:dyDescent="0.25">
      <c r="A445" s="113" t="s">
        <v>183</v>
      </c>
      <c r="B445" s="291">
        <v>0</v>
      </c>
      <c r="C445" s="114" t="s">
        <v>298</v>
      </c>
      <c r="D445" s="114" t="s">
        <v>266</v>
      </c>
      <c r="E445" s="185">
        <f t="shared" si="6"/>
        <v>0</v>
      </c>
      <c r="F445" s="142">
        <v>0</v>
      </c>
      <c r="G445" s="142">
        <v>0</v>
      </c>
      <c r="H445" s="142">
        <v>0</v>
      </c>
      <c r="I445" s="142">
        <v>0</v>
      </c>
      <c r="J445" s="142">
        <v>0</v>
      </c>
      <c r="K445" s="142">
        <v>0</v>
      </c>
      <c r="L445" s="142">
        <v>0</v>
      </c>
      <c r="M445" s="142">
        <v>0</v>
      </c>
      <c r="N445" s="142">
        <v>0</v>
      </c>
      <c r="O445" s="142">
        <v>0</v>
      </c>
      <c r="P445" s="142">
        <v>0</v>
      </c>
      <c r="Q445" s="290">
        <v>-1E-4</v>
      </c>
      <c r="R445" s="290">
        <v>-1E-4</v>
      </c>
      <c r="S445" s="292">
        <v>-1E-4</v>
      </c>
      <c r="T445" s="290">
        <v>-1E-4</v>
      </c>
      <c r="U445" s="292">
        <v>0</v>
      </c>
      <c r="V445" s="290">
        <v>-1E-4</v>
      </c>
      <c r="W445" s="292">
        <v>-1E-4</v>
      </c>
      <c r="X445" s="290">
        <v>-1E-4</v>
      </c>
      <c r="Y445" s="292">
        <v>0</v>
      </c>
      <c r="Z445" s="291">
        <v>0</v>
      </c>
      <c r="AB445" s="142">
        <v>0</v>
      </c>
      <c r="AC445" s="142">
        <v>0</v>
      </c>
      <c r="AD445" s="142">
        <v>0</v>
      </c>
      <c r="AE445" s="142">
        <v>0</v>
      </c>
      <c r="AF445" s="142">
        <v>0</v>
      </c>
      <c r="AG445" s="142">
        <v>0</v>
      </c>
      <c r="AH445" s="142">
        <v>0</v>
      </c>
      <c r="AI445" s="142">
        <v>0</v>
      </c>
      <c r="AJ445" s="142">
        <v>0</v>
      </c>
      <c r="AK445" s="142">
        <v>0</v>
      </c>
      <c r="AL445" s="142">
        <v>0</v>
      </c>
      <c r="AM445" s="290">
        <v>-1E-4</v>
      </c>
      <c r="AN445" s="290">
        <v>-1E-4</v>
      </c>
      <c r="AO445" s="292">
        <v>-1E-4</v>
      </c>
      <c r="AP445" s="290">
        <v>-1E-4</v>
      </c>
      <c r="AQ445" s="292">
        <v>0</v>
      </c>
      <c r="AR445" s="290">
        <v>-1E-4</v>
      </c>
      <c r="AS445" s="292">
        <v>-1E-4</v>
      </c>
      <c r="AT445" s="290">
        <v>-1E-4</v>
      </c>
      <c r="AU445" s="292">
        <v>0</v>
      </c>
      <c r="AW445" s="293">
        <v>0</v>
      </c>
      <c r="AX445" s="291">
        <v>0</v>
      </c>
      <c r="BK445" s="290"/>
      <c r="BL445" s="290"/>
      <c r="BM445" s="292"/>
      <c r="BN445" s="290"/>
      <c r="BO445" s="292"/>
      <c r="BP445" s="290"/>
      <c r="BQ445" s="292"/>
      <c r="BR445" s="290"/>
      <c r="BS445" s="292"/>
      <c r="BU445" s="292">
        <v>0</v>
      </c>
      <c r="BV445" s="291">
        <v>0</v>
      </c>
      <c r="BX445" s="291">
        <v>-1</v>
      </c>
      <c r="CH445" s="291">
        <v>-1</v>
      </c>
      <c r="CI445" s="117">
        <v>0</v>
      </c>
      <c r="CJ445" s="81">
        <v>-1</v>
      </c>
      <c r="CK445" s="81">
        <v>0</v>
      </c>
      <c r="CL445" s="81">
        <v>-1</v>
      </c>
      <c r="CM445" s="81">
        <v>0</v>
      </c>
      <c r="CN445" s="117">
        <v>0</v>
      </c>
      <c r="CR445" s="291"/>
      <c r="DB445" s="291"/>
      <c r="DF445" s="79" t="s">
        <v>369</v>
      </c>
      <c r="DH445" s="79" t="s">
        <v>368</v>
      </c>
      <c r="DJ445" s="79" t="s">
        <v>410</v>
      </c>
      <c r="DK445" s="79" t="s">
        <v>457</v>
      </c>
      <c r="DL445" s="83" t="s">
        <v>503</v>
      </c>
      <c r="DM445" s="84" t="s">
        <v>513</v>
      </c>
      <c r="DN445" s="84" t="s">
        <v>517</v>
      </c>
      <c r="DO445" s="83" t="s">
        <v>522</v>
      </c>
    </row>
    <row r="446" spans="1:121" x14ac:dyDescent="0.25">
      <c r="B446" s="291"/>
      <c r="Q446" s="290"/>
      <c r="R446" s="290"/>
      <c r="S446" s="292"/>
      <c r="T446" s="290"/>
      <c r="U446" s="292"/>
      <c r="V446" s="290"/>
      <c r="W446" s="292"/>
      <c r="X446" s="290"/>
      <c r="Y446" s="292"/>
      <c r="Z446" s="291"/>
      <c r="AM446" s="290"/>
      <c r="AN446" s="290"/>
      <c r="AO446" s="292"/>
      <c r="AP446" s="290"/>
      <c r="AQ446" s="292"/>
      <c r="AR446" s="290"/>
      <c r="AS446" s="292"/>
      <c r="AT446" s="290"/>
      <c r="AU446" s="292"/>
      <c r="AW446" s="293"/>
      <c r="AX446" s="291"/>
      <c r="BK446" s="290"/>
      <c r="BL446" s="290"/>
      <c r="BM446" s="292"/>
      <c r="BN446" s="290"/>
      <c r="BO446" s="292"/>
      <c r="BP446" s="290"/>
      <c r="BQ446" s="292"/>
      <c r="BR446" s="290"/>
      <c r="BS446" s="292"/>
      <c r="BU446" s="292"/>
      <c r="BV446" s="291"/>
      <c r="BX446" s="291"/>
      <c r="CH446" s="291"/>
      <c r="CR446" s="291"/>
      <c r="DB446" s="291"/>
    </row>
    <row r="447" spans="1:121" s="310" customFormat="1" x14ac:dyDescent="0.25">
      <c r="A447" s="297"/>
      <c r="B447" s="298">
        <v>0</v>
      </c>
      <c r="C447" s="299"/>
      <c r="D447" s="299"/>
      <c r="E447" s="300">
        <f t="shared" si="6"/>
        <v>0</v>
      </c>
      <c r="F447" s="301">
        <v>0</v>
      </c>
      <c r="G447" s="301">
        <v>0</v>
      </c>
      <c r="H447" s="301">
        <v>0</v>
      </c>
      <c r="I447" s="301">
        <v>0</v>
      </c>
      <c r="J447" s="301">
        <v>0</v>
      </c>
      <c r="K447" s="301">
        <v>0</v>
      </c>
      <c r="L447" s="301">
        <v>0</v>
      </c>
      <c r="M447" s="301">
        <v>0</v>
      </c>
      <c r="N447" s="301">
        <v>0</v>
      </c>
      <c r="O447" s="301">
        <v>0</v>
      </c>
      <c r="P447" s="301">
        <v>0</v>
      </c>
      <c r="Q447" s="302">
        <v>0</v>
      </c>
      <c r="R447" s="302">
        <v>0</v>
      </c>
      <c r="S447" s="303">
        <v>0</v>
      </c>
      <c r="T447" s="302">
        <v>0</v>
      </c>
      <c r="U447" s="303">
        <v>0</v>
      </c>
      <c r="V447" s="302">
        <v>0</v>
      </c>
      <c r="W447" s="303">
        <v>0</v>
      </c>
      <c r="X447" s="302">
        <v>0</v>
      </c>
      <c r="Y447" s="303">
        <v>0</v>
      </c>
      <c r="Z447" s="298">
        <v>0</v>
      </c>
      <c r="AA447" s="304"/>
      <c r="AB447" s="301">
        <v>0</v>
      </c>
      <c r="AC447" s="301">
        <v>0</v>
      </c>
      <c r="AD447" s="301">
        <v>0</v>
      </c>
      <c r="AE447" s="301">
        <v>0</v>
      </c>
      <c r="AF447" s="301">
        <v>0</v>
      </c>
      <c r="AG447" s="301">
        <v>0</v>
      </c>
      <c r="AH447" s="301">
        <v>0</v>
      </c>
      <c r="AI447" s="301">
        <v>0</v>
      </c>
      <c r="AJ447" s="301">
        <v>0</v>
      </c>
      <c r="AK447" s="301">
        <v>0</v>
      </c>
      <c r="AL447" s="301">
        <v>0</v>
      </c>
      <c r="AM447" s="302">
        <v>0</v>
      </c>
      <c r="AN447" s="302">
        <v>0</v>
      </c>
      <c r="AO447" s="303">
        <v>0</v>
      </c>
      <c r="AP447" s="302">
        <v>0</v>
      </c>
      <c r="AQ447" s="303">
        <v>0</v>
      </c>
      <c r="AR447" s="302">
        <v>0</v>
      </c>
      <c r="AS447" s="303">
        <v>0</v>
      </c>
      <c r="AT447" s="302">
        <v>0</v>
      </c>
      <c r="AU447" s="303">
        <v>0</v>
      </c>
      <c r="AV447" s="304"/>
      <c r="AW447" s="305">
        <v>0</v>
      </c>
      <c r="AX447" s="298">
        <v>0</v>
      </c>
      <c r="AY447" s="306"/>
      <c r="AZ447" s="301"/>
      <c r="BA447" s="301"/>
      <c r="BB447" s="301"/>
      <c r="BC447" s="301"/>
      <c r="BD447" s="301"/>
      <c r="BE447" s="301"/>
      <c r="BF447" s="301"/>
      <c r="BG447" s="301"/>
      <c r="BH447" s="301"/>
      <c r="BI447" s="301"/>
      <c r="BJ447" s="301"/>
      <c r="BK447" s="302"/>
      <c r="BL447" s="302"/>
      <c r="BM447" s="303"/>
      <c r="BN447" s="302"/>
      <c r="BO447" s="303"/>
      <c r="BP447" s="302"/>
      <c r="BQ447" s="303"/>
      <c r="BR447" s="302"/>
      <c r="BS447" s="303"/>
      <c r="BT447" s="306"/>
      <c r="BU447" s="303">
        <v>0</v>
      </c>
      <c r="BV447" s="298">
        <v>0</v>
      </c>
      <c r="BW447" s="306"/>
      <c r="BX447" s="298">
        <v>0</v>
      </c>
      <c r="BY447" s="307"/>
      <c r="BZ447" s="308"/>
      <c r="CA447" s="308"/>
      <c r="CB447" s="308"/>
      <c r="CC447" s="308"/>
      <c r="CD447" s="309"/>
      <c r="CG447" s="307"/>
      <c r="CH447" s="298">
        <v>0</v>
      </c>
      <c r="CI447" s="309">
        <v>0</v>
      </c>
      <c r="CJ447" s="308">
        <v>0</v>
      </c>
      <c r="CK447" s="308">
        <v>0</v>
      </c>
      <c r="CL447" s="308">
        <v>0</v>
      </c>
      <c r="CM447" s="308">
        <v>0</v>
      </c>
      <c r="CN447" s="309">
        <v>0</v>
      </c>
      <c r="CQ447" s="307"/>
      <c r="CR447" s="298"/>
      <c r="CS447" s="309"/>
      <c r="CT447" s="308"/>
      <c r="CU447" s="308"/>
      <c r="CV447" s="308"/>
      <c r="CW447" s="308"/>
      <c r="CX447" s="309"/>
      <c r="DA447" s="307"/>
      <c r="DB447" s="298"/>
      <c r="DC447" s="306"/>
      <c r="DI447" s="311"/>
      <c r="DL447" s="307"/>
      <c r="DM447" s="312"/>
      <c r="DN447" s="312"/>
      <c r="DO447" s="307"/>
      <c r="DP447" s="313"/>
      <c r="DQ447" s="311"/>
    </row>
    <row r="448" spans="1:121" x14ac:dyDescent="0.25">
      <c r="A448" s="113" t="s">
        <v>184</v>
      </c>
      <c r="B448" s="291">
        <v>1</v>
      </c>
      <c r="C448" s="114" t="s">
        <v>299</v>
      </c>
      <c r="D448" s="114" t="s">
        <v>203</v>
      </c>
      <c r="E448" s="185">
        <f t="shared" si="6"/>
        <v>8</v>
      </c>
      <c r="F448" s="142">
        <v>2</v>
      </c>
      <c r="G448" s="142">
        <v>3</v>
      </c>
      <c r="H448" s="142">
        <v>3</v>
      </c>
      <c r="I448" s="142">
        <v>2</v>
      </c>
      <c r="J448" s="142">
        <v>3</v>
      </c>
      <c r="K448" s="142">
        <v>3</v>
      </c>
      <c r="L448" s="142">
        <v>2</v>
      </c>
      <c r="M448" s="142">
        <v>2</v>
      </c>
      <c r="N448" s="142">
        <v>2</v>
      </c>
      <c r="O448" s="142">
        <v>2</v>
      </c>
      <c r="P448" s="142">
        <v>0</v>
      </c>
      <c r="Q448" s="290">
        <v>9.5</v>
      </c>
      <c r="R448" s="290">
        <v>9.5</v>
      </c>
      <c r="S448" s="292">
        <v>9.5</v>
      </c>
      <c r="T448" s="290">
        <v>-1E-4</v>
      </c>
      <c r="U448" s="292">
        <v>14.8</v>
      </c>
      <c r="V448" s="290">
        <v>-1E-4</v>
      </c>
      <c r="W448" s="292">
        <v>12.13</v>
      </c>
      <c r="X448" s="290">
        <v>-1E-4</v>
      </c>
      <c r="Y448" s="292">
        <v>36.43</v>
      </c>
      <c r="Z448" s="291">
        <v>1</v>
      </c>
      <c r="AB448" s="142">
        <v>2</v>
      </c>
      <c r="AC448" s="142">
        <v>3</v>
      </c>
      <c r="AD448" s="142">
        <v>2</v>
      </c>
      <c r="AE448" s="142">
        <v>3</v>
      </c>
      <c r="AF448" s="142">
        <v>2</v>
      </c>
      <c r="AG448" s="142">
        <v>3</v>
      </c>
      <c r="AH448" s="142">
        <v>3</v>
      </c>
      <c r="AI448" s="142">
        <v>2</v>
      </c>
      <c r="AJ448" s="142">
        <v>2</v>
      </c>
      <c r="AK448" s="142">
        <v>2</v>
      </c>
      <c r="AL448" s="142">
        <v>0</v>
      </c>
      <c r="AM448" s="290">
        <v>9.6</v>
      </c>
      <c r="AN448" s="290">
        <v>9.6</v>
      </c>
      <c r="AO448" s="292">
        <v>9.6</v>
      </c>
      <c r="AP448" s="290">
        <v>4.2</v>
      </c>
      <c r="AQ448" s="292">
        <v>15</v>
      </c>
      <c r="AR448" s="290">
        <v>-1E-4</v>
      </c>
      <c r="AS448" s="292">
        <v>11.7</v>
      </c>
      <c r="AT448" s="290">
        <v>-1E-4</v>
      </c>
      <c r="AU448" s="292">
        <v>40.5</v>
      </c>
      <c r="AW448" s="293">
        <v>76.930000000000007</v>
      </c>
      <c r="AX448" s="291">
        <v>1</v>
      </c>
      <c r="BK448" s="290"/>
      <c r="BL448" s="290"/>
      <c r="BM448" s="292"/>
      <c r="BN448" s="290"/>
      <c r="BO448" s="292"/>
      <c r="BP448" s="290"/>
      <c r="BQ448" s="292"/>
      <c r="BR448" s="290"/>
      <c r="BS448" s="292"/>
      <c r="BU448" s="292">
        <v>76.930000000000007</v>
      </c>
      <c r="BV448" s="291">
        <v>1</v>
      </c>
      <c r="BX448" s="291">
        <v>-1</v>
      </c>
      <c r="CH448" s="291">
        <v>-1</v>
      </c>
      <c r="CI448" s="117">
        <v>0</v>
      </c>
      <c r="CJ448" s="81">
        <v>-1</v>
      </c>
      <c r="CK448" s="81">
        <v>0</v>
      </c>
      <c r="CL448" s="81">
        <v>-1</v>
      </c>
      <c r="CM448" s="81">
        <v>0</v>
      </c>
      <c r="CN448" s="117">
        <v>0</v>
      </c>
      <c r="CR448" s="291"/>
      <c r="DB448" s="291"/>
      <c r="DH448" s="79" t="s">
        <v>371</v>
      </c>
      <c r="DJ448" s="79" t="s">
        <v>411</v>
      </c>
      <c r="DK448" s="79" t="s">
        <v>458</v>
      </c>
      <c r="DL448" s="83" t="s">
        <v>503</v>
      </c>
      <c r="DM448" s="84" t="s">
        <v>521</v>
      </c>
      <c r="DN448" s="84" t="s">
        <v>505</v>
      </c>
      <c r="DO448" s="83" t="s">
        <v>503</v>
      </c>
    </row>
    <row r="449" spans="1:119" x14ac:dyDescent="0.25">
      <c r="B449" s="291">
        <v>-1</v>
      </c>
      <c r="E449" s="185">
        <f t="shared" si="6"/>
        <v>0</v>
      </c>
      <c r="F449" s="142">
        <v>2</v>
      </c>
      <c r="G449" s="142">
        <v>3</v>
      </c>
      <c r="H449" s="142">
        <v>3</v>
      </c>
      <c r="I449" s="142">
        <v>3</v>
      </c>
      <c r="J449" s="142">
        <v>3</v>
      </c>
      <c r="K449" s="142">
        <v>2</v>
      </c>
      <c r="L449" s="142">
        <v>2</v>
      </c>
      <c r="M449" s="142">
        <v>2</v>
      </c>
      <c r="N449" s="142">
        <v>2</v>
      </c>
      <c r="O449" s="142">
        <v>3</v>
      </c>
      <c r="P449" s="142">
        <v>1</v>
      </c>
      <c r="Q449" s="290">
        <v>-1E-4</v>
      </c>
      <c r="R449" s="290">
        <v>-1E-4</v>
      </c>
      <c r="S449" s="292">
        <v>-1E-4</v>
      </c>
      <c r="T449" s="290">
        <v>-1E-4</v>
      </c>
      <c r="U449" s="292">
        <v>-1E-4</v>
      </c>
      <c r="V449" s="290">
        <v>-1E-4</v>
      </c>
      <c r="W449" s="292">
        <v>-1E-4</v>
      </c>
      <c r="X449" s="290">
        <v>-1E-4</v>
      </c>
      <c r="Y449" s="292">
        <v>-1E-4</v>
      </c>
      <c r="Z449" s="291">
        <v>-1E-4</v>
      </c>
      <c r="AB449" s="142">
        <v>1</v>
      </c>
      <c r="AC449" s="142">
        <v>3</v>
      </c>
      <c r="AD449" s="142">
        <v>4</v>
      </c>
      <c r="AE449" s="142">
        <v>3</v>
      </c>
      <c r="AF449" s="142">
        <v>3</v>
      </c>
      <c r="AG449" s="142">
        <v>3</v>
      </c>
      <c r="AH449" s="142">
        <v>3</v>
      </c>
      <c r="AI449" s="142">
        <v>2</v>
      </c>
      <c r="AJ449" s="142">
        <v>1</v>
      </c>
      <c r="AK449" s="142">
        <v>3</v>
      </c>
      <c r="AL449" s="142">
        <v>0</v>
      </c>
      <c r="AM449" s="290">
        <v>-1E-4</v>
      </c>
      <c r="AN449" s="290">
        <v>-1E-4</v>
      </c>
      <c r="AO449" s="292">
        <v>-1E-4</v>
      </c>
      <c r="AP449" s="290">
        <v>-1E-4</v>
      </c>
      <c r="AQ449" s="292">
        <v>-1E-4</v>
      </c>
      <c r="AR449" s="290">
        <v>-1E-4</v>
      </c>
      <c r="AS449" s="292">
        <v>-1E-4</v>
      </c>
      <c r="AT449" s="290">
        <v>-1E-4</v>
      </c>
      <c r="AU449" s="292">
        <v>-1E-4</v>
      </c>
      <c r="AW449" s="293">
        <v>-1</v>
      </c>
      <c r="AX449" s="291">
        <v>-1</v>
      </c>
      <c r="BK449" s="290"/>
      <c r="BL449" s="290"/>
      <c r="BM449" s="292"/>
      <c r="BN449" s="290"/>
      <c r="BO449" s="292"/>
      <c r="BP449" s="290"/>
      <c r="BQ449" s="292"/>
      <c r="BR449" s="290"/>
      <c r="BS449" s="292"/>
      <c r="BU449" s="292">
        <v>-1</v>
      </c>
      <c r="BV449" s="291">
        <v>-1</v>
      </c>
      <c r="BX449" s="291">
        <v>-1</v>
      </c>
      <c r="CH449" s="291">
        <v>-1</v>
      </c>
      <c r="CI449" s="117">
        <v>0</v>
      </c>
      <c r="CJ449" s="81">
        <v>-1</v>
      </c>
      <c r="CK449" s="81">
        <v>0</v>
      </c>
      <c r="CL449" s="81">
        <v>-1</v>
      </c>
      <c r="CM449" s="81">
        <v>0</v>
      </c>
      <c r="CN449" s="117">
        <v>0</v>
      </c>
      <c r="CR449" s="291"/>
      <c r="DB449" s="291"/>
    </row>
    <row r="450" spans="1:119" x14ac:dyDescent="0.25">
      <c r="B450" s="291">
        <v>-1</v>
      </c>
      <c r="E450" s="185">
        <f t="shared" si="6"/>
        <v>0</v>
      </c>
      <c r="F450" s="142">
        <v>2</v>
      </c>
      <c r="G450" s="142">
        <v>3</v>
      </c>
      <c r="H450" s="142">
        <v>3</v>
      </c>
      <c r="I450" s="142">
        <v>2</v>
      </c>
      <c r="J450" s="142">
        <v>4</v>
      </c>
      <c r="K450" s="142">
        <v>2</v>
      </c>
      <c r="L450" s="142">
        <v>2</v>
      </c>
      <c r="M450" s="142">
        <v>2</v>
      </c>
      <c r="N450" s="142">
        <v>2</v>
      </c>
      <c r="O450" s="142">
        <v>3</v>
      </c>
      <c r="P450" s="142">
        <v>1</v>
      </c>
      <c r="Q450" s="290">
        <v>-1E-4</v>
      </c>
      <c r="R450" s="290">
        <v>-1E-4</v>
      </c>
      <c r="S450" s="292">
        <v>-1E-4</v>
      </c>
      <c r="T450" s="290">
        <v>-1E-4</v>
      </c>
      <c r="U450" s="292">
        <v>-1E-4</v>
      </c>
      <c r="V450" s="290">
        <v>-1E-4</v>
      </c>
      <c r="W450" s="292">
        <v>-1E-4</v>
      </c>
      <c r="X450" s="290">
        <v>-1E-4</v>
      </c>
      <c r="Y450" s="292">
        <v>-1E-4</v>
      </c>
      <c r="Z450" s="291">
        <v>-1E-4</v>
      </c>
      <c r="AB450" s="142">
        <v>2</v>
      </c>
      <c r="AC450" s="142">
        <v>3</v>
      </c>
      <c r="AD450" s="142">
        <v>3</v>
      </c>
      <c r="AE450" s="142">
        <v>2</v>
      </c>
      <c r="AF450" s="142">
        <v>2</v>
      </c>
      <c r="AG450" s="142">
        <v>2</v>
      </c>
      <c r="AH450" s="142">
        <v>2</v>
      </c>
      <c r="AI450" s="142">
        <v>2</v>
      </c>
      <c r="AJ450" s="142">
        <v>2</v>
      </c>
      <c r="AK450" s="142">
        <v>3</v>
      </c>
      <c r="AL450" s="142">
        <v>0</v>
      </c>
      <c r="AM450" s="290">
        <v>-1E-4</v>
      </c>
      <c r="AN450" s="290">
        <v>-1E-4</v>
      </c>
      <c r="AO450" s="292">
        <v>-1E-4</v>
      </c>
      <c r="AP450" s="290">
        <v>-1E-4</v>
      </c>
      <c r="AQ450" s="292">
        <v>-1E-4</v>
      </c>
      <c r="AR450" s="290">
        <v>-1E-4</v>
      </c>
      <c r="AS450" s="292">
        <v>-1E-4</v>
      </c>
      <c r="AT450" s="290">
        <v>-1E-4</v>
      </c>
      <c r="AU450" s="292">
        <v>-1E-4</v>
      </c>
      <c r="AW450" s="293">
        <v>-1</v>
      </c>
      <c r="AX450" s="291">
        <v>-1</v>
      </c>
      <c r="BK450" s="290"/>
      <c r="BL450" s="290"/>
      <c r="BM450" s="292"/>
      <c r="BN450" s="290"/>
      <c r="BO450" s="292"/>
      <c r="BP450" s="290"/>
      <c r="BQ450" s="292"/>
      <c r="BR450" s="290"/>
      <c r="BS450" s="292"/>
      <c r="BU450" s="292">
        <v>-1</v>
      </c>
      <c r="BV450" s="291">
        <v>-1</v>
      </c>
      <c r="BX450" s="291">
        <v>-1</v>
      </c>
      <c r="CH450" s="291">
        <v>-1</v>
      </c>
      <c r="CI450" s="117">
        <v>0</v>
      </c>
      <c r="CJ450" s="81">
        <v>-1</v>
      </c>
      <c r="CK450" s="81">
        <v>0</v>
      </c>
      <c r="CL450" s="81">
        <v>-1</v>
      </c>
      <c r="CM450" s="81">
        <v>0</v>
      </c>
      <c r="CN450" s="117">
        <v>0</v>
      </c>
      <c r="CR450" s="291"/>
      <c r="DB450" s="291"/>
    </row>
    <row r="451" spans="1:119" x14ac:dyDescent="0.25">
      <c r="B451" s="291">
        <v>-1</v>
      </c>
      <c r="E451" s="185">
        <f t="shared" si="6"/>
        <v>0</v>
      </c>
      <c r="F451" s="142">
        <v>2</v>
      </c>
      <c r="G451" s="142">
        <v>2</v>
      </c>
      <c r="H451" s="142">
        <v>3</v>
      </c>
      <c r="I451" s="142">
        <v>3</v>
      </c>
      <c r="J451" s="142">
        <v>3</v>
      </c>
      <c r="K451" s="142">
        <v>3</v>
      </c>
      <c r="L451" s="142">
        <v>3</v>
      </c>
      <c r="M451" s="142">
        <v>3</v>
      </c>
      <c r="N451" s="142">
        <v>2</v>
      </c>
      <c r="O451" s="142">
        <v>3</v>
      </c>
      <c r="P451" s="142">
        <v>1</v>
      </c>
      <c r="Q451" s="290">
        <v>-1E-4</v>
      </c>
      <c r="R451" s="290">
        <v>-1E-4</v>
      </c>
      <c r="S451" s="292">
        <v>-1E-4</v>
      </c>
      <c r="T451" s="290">
        <v>-1E-4</v>
      </c>
      <c r="U451" s="292">
        <v>-1E-4</v>
      </c>
      <c r="V451" s="290">
        <v>-1E-4</v>
      </c>
      <c r="W451" s="292">
        <v>-1E-4</v>
      </c>
      <c r="X451" s="290">
        <v>-1E-4</v>
      </c>
      <c r="Y451" s="292">
        <v>-1E-4</v>
      </c>
      <c r="Z451" s="291">
        <v>-1E-4</v>
      </c>
      <c r="AB451" s="142">
        <v>2</v>
      </c>
      <c r="AC451" s="142">
        <v>3</v>
      </c>
      <c r="AD451" s="142">
        <v>3</v>
      </c>
      <c r="AE451" s="142">
        <v>3</v>
      </c>
      <c r="AF451" s="142">
        <v>3</v>
      </c>
      <c r="AG451" s="142">
        <v>3</v>
      </c>
      <c r="AH451" s="142">
        <v>3</v>
      </c>
      <c r="AI451" s="142">
        <v>3</v>
      </c>
      <c r="AJ451" s="142">
        <v>2</v>
      </c>
      <c r="AK451" s="142">
        <v>2</v>
      </c>
      <c r="AL451" s="142">
        <v>0</v>
      </c>
      <c r="AM451" s="290">
        <v>-1E-4</v>
      </c>
      <c r="AN451" s="290">
        <v>-1E-4</v>
      </c>
      <c r="AO451" s="292">
        <v>-1E-4</v>
      </c>
      <c r="AP451" s="290">
        <v>-1E-4</v>
      </c>
      <c r="AQ451" s="292">
        <v>-1E-4</v>
      </c>
      <c r="AR451" s="290">
        <v>-1E-4</v>
      </c>
      <c r="AS451" s="292">
        <v>-1E-4</v>
      </c>
      <c r="AT451" s="290">
        <v>-1E-4</v>
      </c>
      <c r="AU451" s="292">
        <v>-1E-4</v>
      </c>
      <c r="AW451" s="293">
        <v>-1</v>
      </c>
      <c r="AX451" s="291">
        <v>-1</v>
      </c>
      <c r="BK451" s="290"/>
      <c r="BL451" s="290"/>
      <c r="BM451" s="292"/>
      <c r="BN451" s="290"/>
      <c r="BO451" s="292"/>
      <c r="BP451" s="290"/>
      <c r="BQ451" s="292"/>
      <c r="BR451" s="290"/>
      <c r="BS451" s="292"/>
      <c r="BU451" s="292">
        <v>-1</v>
      </c>
      <c r="BV451" s="291">
        <v>-1</v>
      </c>
      <c r="BX451" s="291">
        <v>-1</v>
      </c>
      <c r="CH451" s="291">
        <v>-1</v>
      </c>
      <c r="CI451" s="117">
        <v>0</v>
      </c>
      <c r="CJ451" s="81">
        <v>-1</v>
      </c>
      <c r="CK451" s="81">
        <v>0</v>
      </c>
      <c r="CL451" s="81">
        <v>-1</v>
      </c>
      <c r="CM451" s="81">
        <v>0</v>
      </c>
      <c r="CN451" s="117">
        <v>0</v>
      </c>
      <c r="CR451" s="291"/>
      <c r="DB451" s="291"/>
    </row>
    <row r="452" spans="1:119" x14ac:dyDescent="0.25">
      <c r="B452" s="291">
        <v>0</v>
      </c>
      <c r="E452" s="185">
        <f t="shared" si="6"/>
        <v>0</v>
      </c>
      <c r="F452" s="142">
        <v>0</v>
      </c>
      <c r="G452" s="142">
        <v>0</v>
      </c>
      <c r="H452" s="142">
        <v>0</v>
      </c>
      <c r="I452" s="142">
        <v>0</v>
      </c>
      <c r="J452" s="142">
        <v>0</v>
      </c>
      <c r="K452" s="142">
        <v>0</v>
      </c>
      <c r="L452" s="142">
        <v>0</v>
      </c>
      <c r="M452" s="142">
        <v>0</v>
      </c>
      <c r="N452" s="142">
        <v>0</v>
      </c>
      <c r="O452" s="142">
        <v>0</v>
      </c>
      <c r="P452" s="142">
        <v>0</v>
      </c>
      <c r="Q452" s="290">
        <v>0</v>
      </c>
      <c r="R452" s="290">
        <v>0</v>
      </c>
      <c r="S452" s="292">
        <v>0</v>
      </c>
      <c r="T452" s="290">
        <v>0</v>
      </c>
      <c r="U452" s="292">
        <v>0</v>
      </c>
      <c r="V452" s="290">
        <v>0</v>
      </c>
      <c r="W452" s="292">
        <v>0</v>
      </c>
      <c r="X452" s="290">
        <v>0</v>
      </c>
      <c r="Y452" s="292">
        <v>0</v>
      </c>
      <c r="Z452" s="291">
        <v>0</v>
      </c>
      <c r="AB452" s="142">
        <v>0</v>
      </c>
      <c r="AC452" s="142">
        <v>0</v>
      </c>
      <c r="AD452" s="142">
        <v>0</v>
      </c>
      <c r="AE452" s="142">
        <v>0</v>
      </c>
      <c r="AF452" s="142">
        <v>0</v>
      </c>
      <c r="AG452" s="142">
        <v>0</v>
      </c>
      <c r="AH452" s="142">
        <v>0</v>
      </c>
      <c r="AI452" s="142">
        <v>0</v>
      </c>
      <c r="AJ452" s="142">
        <v>0</v>
      </c>
      <c r="AK452" s="142">
        <v>0</v>
      </c>
      <c r="AL452" s="142">
        <v>0</v>
      </c>
      <c r="AM452" s="290">
        <v>0</v>
      </c>
      <c r="AN452" s="290">
        <v>0</v>
      </c>
      <c r="AO452" s="292">
        <v>0</v>
      </c>
      <c r="AP452" s="290">
        <v>0</v>
      </c>
      <c r="AQ452" s="292">
        <v>0</v>
      </c>
      <c r="AR452" s="290">
        <v>0</v>
      </c>
      <c r="AS452" s="292">
        <v>0</v>
      </c>
      <c r="AT452" s="290">
        <v>0</v>
      </c>
      <c r="AU452" s="292">
        <v>0</v>
      </c>
      <c r="AW452" s="293">
        <v>0</v>
      </c>
      <c r="AX452" s="291">
        <v>0</v>
      </c>
      <c r="BK452" s="290"/>
      <c r="BL452" s="290"/>
      <c r="BM452" s="292"/>
      <c r="BN452" s="290"/>
      <c r="BO452" s="292"/>
      <c r="BP452" s="290"/>
      <c r="BQ452" s="292"/>
      <c r="BR452" s="290"/>
      <c r="BS452" s="292"/>
      <c r="BU452" s="292">
        <v>0</v>
      </c>
      <c r="BV452" s="291">
        <v>0</v>
      </c>
      <c r="BX452" s="291">
        <v>0</v>
      </c>
      <c r="CH452" s="291">
        <v>0</v>
      </c>
      <c r="CI452" s="117">
        <v>0</v>
      </c>
      <c r="CJ452" s="81">
        <v>0</v>
      </c>
      <c r="CK452" s="81">
        <v>0</v>
      </c>
      <c r="CL452" s="81">
        <v>0</v>
      </c>
      <c r="CM452" s="81">
        <v>0</v>
      </c>
      <c r="CN452" s="117">
        <v>0</v>
      </c>
      <c r="CR452" s="291"/>
      <c r="DB452" s="291"/>
    </row>
    <row r="453" spans="1:119" x14ac:dyDescent="0.25">
      <c r="A453" s="113" t="s">
        <v>184</v>
      </c>
      <c r="B453" s="291">
        <v>2</v>
      </c>
      <c r="C453" s="114" t="s">
        <v>300</v>
      </c>
      <c r="D453" s="114" t="s">
        <v>203</v>
      </c>
      <c r="E453" s="185">
        <f t="shared" si="6"/>
        <v>7</v>
      </c>
      <c r="F453" s="142">
        <v>2</v>
      </c>
      <c r="G453" s="142">
        <v>2</v>
      </c>
      <c r="H453" s="142">
        <v>3</v>
      </c>
      <c r="I453" s="142">
        <v>3</v>
      </c>
      <c r="J453" s="142">
        <v>2</v>
      </c>
      <c r="K453" s="142">
        <v>2</v>
      </c>
      <c r="L453" s="142">
        <v>3</v>
      </c>
      <c r="M453" s="142">
        <v>2</v>
      </c>
      <c r="N453" s="142">
        <v>3</v>
      </c>
      <c r="O453" s="142">
        <v>3</v>
      </c>
      <c r="P453" s="142">
        <v>0</v>
      </c>
      <c r="Q453" s="290">
        <v>9.8000000000000007</v>
      </c>
      <c r="R453" s="290">
        <v>9.8000000000000007</v>
      </c>
      <c r="S453" s="292">
        <v>9.8000000000000007</v>
      </c>
      <c r="T453" s="290">
        <v>-1E-4</v>
      </c>
      <c r="U453" s="292">
        <v>15</v>
      </c>
      <c r="V453" s="290">
        <v>-1E-4</v>
      </c>
      <c r="W453" s="292">
        <v>11.45</v>
      </c>
      <c r="X453" s="290">
        <v>-1E-4</v>
      </c>
      <c r="Y453" s="292">
        <v>36.25</v>
      </c>
      <c r="Z453" s="291">
        <v>2</v>
      </c>
      <c r="AB453" s="142">
        <v>2</v>
      </c>
      <c r="AC453" s="142">
        <v>3</v>
      </c>
      <c r="AD453" s="142">
        <v>3</v>
      </c>
      <c r="AE453" s="142">
        <v>2</v>
      </c>
      <c r="AF453" s="142">
        <v>2</v>
      </c>
      <c r="AG453" s="142">
        <v>3</v>
      </c>
      <c r="AH453" s="142">
        <v>3</v>
      </c>
      <c r="AI453" s="142">
        <v>3</v>
      </c>
      <c r="AJ453" s="142">
        <v>3</v>
      </c>
      <c r="AK453" s="142">
        <v>3</v>
      </c>
      <c r="AL453" s="142">
        <v>0</v>
      </c>
      <c r="AM453" s="290">
        <v>9.5</v>
      </c>
      <c r="AN453" s="290">
        <v>9.5</v>
      </c>
      <c r="AO453" s="292">
        <v>9.5</v>
      </c>
      <c r="AP453" s="290">
        <v>5.0999999999999996</v>
      </c>
      <c r="AQ453" s="292">
        <v>14.4</v>
      </c>
      <c r="AR453" s="290">
        <v>-1E-4</v>
      </c>
      <c r="AS453" s="292">
        <v>11.29</v>
      </c>
      <c r="AT453" s="290">
        <v>-1E-4</v>
      </c>
      <c r="AU453" s="292">
        <v>40.29</v>
      </c>
      <c r="AW453" s="293">
        <v>76.540000000000006</v>
      </c>
      <c r="AX453" s="291">
        <v>2</v>
      </c>
      <c r="BK453" s="290"/>
      <c r="BL453" s="290"/>
      <c r="BM453" s="292"/>
      <c r="BN453" s="290"/>
      <c r="BO453" s="292"/>
      <c r="BP453" s="290"/>
      <c r="BQ453" s="292"/>
      <c r="BR453" s="290"/>
      <c r="BS453" s="292"/>
      <c r="BU453" s="292">
        <v>76.540000000000006</v>
      </c>
      <c r="BV453" s="291">
        <v>2</v>
      </c>
      <c r="BX453" s="291">
        <v>-1</v>
      </c>
      <c r="CH453" s="291">
        <v>-1</v>
      </c>
      <c r="CI453" s="117">
        <v>0</v>
      </c>
      <c r="CJ453" s="81">
        <v>-1</v>
      </c>
      <c r="CK453" s="81">
        <v>0</v>
      </c>
      <c r="CL453" s="81">
        <v>-1</v>
      </c>
      <c r="CM453" s="81">
        <v>0</v>
      </c>
      <c r="CN453" s="117">
        <v>0</v>
      </c>
      <c r="CR453" s="291"/>
      <c r="DB453" s="291"/>
      <c r="DH453" s="79" t="s">
        <v>371</v>
      </c>
      <c r="DJ453" s="79" t="s">
        <v>411</v>
      </c>
      <c r="DK453" s="79" t="s">
        <v>458</v>
      </c>
      <c r="DL453" s="83" t="s">
        <v>503</v>
      </c>
      <c r="DM453" s="84" t="s">
        <v>521</v>
      </c>
      <c r="DN453" s="84" t="s">
        <v>504</v>
      </c>
      <c r="DO453" s="83" t="s">
        <v>503</v>
      </c>
    </row>
    <row r="454" spans="1:119" x14ac:dyDescent="0.25">
      <c r="B454" s="291">
        <v>-1</v>
      </c>
      <c r="E454" s="185">
        <f t="shared" si="6"/>
        <v>0</v>
      </c>
      <c r="F454" s="142">
        <v>2</v>
      </c>
      <c r="G454" s="142">
        <v>2</v>
      </c>
      <c r="H454" s="142">
        <v>2</v>
      </c>
      <c r="I454" s="142">
        <v>3</v>
      </c>
      <c r="J454" s="142">
        <v>2</v>
      </c>
      <c r="K454" s="142">
        <v>3</v>
      </c>
      <c r="L454" s="142">
        <v>4</v>
      </c>
      <c r="M454" s="142">
        <v>2</v>
      </c>
      <c r="N454" s="142">
        <v>2</v>
      </c>
      <c r="O454" s="142">
        <v>3</v>
      </c>
      <c r="P454" s="142">
        <v>0</v>
      </c>
      <c r="Q454" s="290">
        <v>-1E-4</v>
      </c>
      <c r="R454" s="290">
        <v>-1E-4</v>
      </c>
      <c r="S454" s="292">
        <v>-1E-4</v>
      </c>
      <c r="T454" s="290">
        <v>-1E-4</v>
      </c>
      <c r="U454" s="292">
        <v>-1E-4</v>
      </c>
      <c r="V454" s="290">
        <v>-1E-4</v>
      </c>
      <c r="W454" s="292">
        <v>-1E-4</v>
      </c>
      <c r="X454" s="290">
        <v>-1E-4</v>
      </c>
      <c r="Y454" s="292">
        <v>-1E-4</v>
      </c>
      <c r="Z454" s="291">
        <v>-1E-4</v>
      </c>
      <c r="AB454" s="142">
        <v>3</v>
      </c>
      <c r="AC454" s="142">
        <v>4</v>
      </c>
      <c r="AD454" s="142">
        <v>2</v>
      </c>
      <c r="AE454" s="142">
        <v>2</v>
      </c>
      <c r="AF454" s="142">
        <v>3</v>
      </c>
      <c r="AG454" s="142">
        <v>3</v>
      </c>
      <c r="AH454" s="142">
        <v>3</v>
      </c>
      <c r="AI454" s="142">
        <v>3</v>
      </c>
      <c r="AJ454" s="142">
        <v>2</v>
      </c>
      <c r="AK454" s="142">
        <v>3</v>
      </c>
      <c r="AL454" s="142">
        <v>1</v>
      </c>
      <c r="AM454" s="290">
        <v>-1E-4</v>
      </c>
      <c r="AN454" s="290">
        <v>-1E-4</v>
      </c>
      <c r="AO454" s="292">
        <v>-1E-4</v>
      </c>
      <c r="AP454" s="290">
        <v>-1E-4</v>
      </c>
      <c r="AQ454" s="292">
        <v>-1E-4</v>
      </c>
      <c r="AR454" s="290">
        <v>-1E-4</v>
      </c>
      <c r="AS454" s="292">
        <v>-1E-4</v>
      </c>
      <c r="AT454" s="290">
        <v>-1E-4</v>
      </c>
      <c r="AU454" s="292">
        <v>-1E-4</v>
      </c>
      <c r="AW454" s="293">
        <v>-1</v>
      </c>
      <c r="AX454" s="291">
        <v>-1</v>
      </c>
      <c r="BK454" s="290"/>
      <c r="BL454" s="290"/>
      <c r="BM454" s="292"/>
      <c r="BN454" s="290"/>
      <c r="BO454" s="292"/>
      <c r="BP454" s="290"/>
      <c r="BQ454" s="292"/>
      <c r="BR454" s="290"/>
      <c r="BS454" s="292"/>
      <c r="BU454" s="292">
        <v>-1</v>
      </c>
      <c r="BV454" s="291">
        <v>-1</v>
      </c>
      <c r="BX454" s="291">
        <v>-1</v>
      </c>
      <c r="CH454" s="291">
        <v>-1</v>
      </c>
      <c r="CI454" s="117">
        <v>0</v>
      </c>
      <c r="CJ454" s="81">
        <v>-1</v>
      </c>
      <c r="CK454" s="81">
        <v>0</v>
      </c>
      <c r="CL454" s="81">
        <v>-1</v>
      </c>
      <c r="CM454" s="81">
        <v>0</v>
      </c>
      <c r="CN454" s="117">
        <v>0</v>
      </c>
      <c r="CR454" s="291"/>
      <c r="DB454" s="291"/>
    </row>
    <row r="455" spans="1:119" x14ac:dyDescent="0.25">
      <c r="B455" s="291">
        <v>-1</v>
      </c>
      <c r="E455" s="185">
        <f t="shared" si="6"/>
        <v>0</v>
      </c>
      <c r="F455" s="142">
        <v>2</v>
      </c>
      <c r="G455" s="142">
        <v>2</v>
      </c>
      <c r="H455" s="142">
        <v>2</v>
      </c>
      <c r="I455" s="142">
        <v>3</v>
      </c>
      <c r="J455" s="142">
        <v>3</v>
      </c>
      <c r="K455" s="142">
        <v>2</v>
      </c>
      <c r="L455" s="142">
        <v>4</v>
      </c>
      <c r="M455" s="142">
        <v>2</v>
      </c>
      <c r="N455" s="142">
        <v>2</v>
      </c>
      <c r="O455" s="142">
        <v>3</v>
      </c>
      <c r="P455" s="142">
        <v>0</v>
      </c>
      <c r="Q455" s="290">
        <v>-1E-4</v>
      </c>
      <c r="R455" s="290">
        <v>-1E-4</v>
      </c>
      <c r="S455" s="292">
        <v>-1E-4</v>
      </c>
      <c r="T455" s="290">
        <v>-1E-4</v>
      </c>
      <c r="U455" s="292">
        <v>-1E-4</v>
      </c>
      <c r="V455" s="290">
        <v>-1E-4</v>
      </c>
      <c r="W455" s="292">
        <v>-1E-4</v>
      </c>
      <c r="X455" s="290">
        <v>-1E-4</v>
      </c>
      <c r="Y455" s="292">
        <v>-1E-4</v>
      </c>
      <c r="Z455" s="291">
        <v>-1E-4</v>
      </c>
      <c r="AB455" s="142">
        <v>3</v>
      </c>
      <c r="AC455" s="142">
        <v>4</v>
      </c>
      <c r="AD455" s="142">
        <v>3</v>
      </c>
      <c r="AE455" s="142">
        <v>2</v>
      </c>
      <c r="AF455" s="142">
        <v>3</v>
      </c>
      <c r="AG455" s="142">
        <v>3</v>
      </c>
      <c r="AH455" s="142">
        <v>3</v>
      </c>
      <c r="AI455" s="142">
        <v>3</v>
      </c>
      <c r="AJ455" s="142">
        <v>2</v>
      </c>
      <c r="AK455" s="142">
        <v>2</v>
      </c>
      <c r="AL455" s="142">
        <v>1</v>
      </c>
      <c r="AM455" s="290">
        <v>-1E-4</v>
      </c>
      <c r="AN455" s="290">
        <v>-1E-4</v>
      </c>
      <c r="AO455" s="292">
        <v>-1E-4</v>
      </c>
      <c r="AP455" s="290">
        <v>-1E-4</v>
      </c>
      <c r="AQ455" s="292">
        <v>-1E-4</v>
      </c>
      <c r="AR455" s="290">
        <v>-1E-4</v>
      </c>
      <c r="AS455" s="292">
        <v>-1E-4</v>
      </c>
      <c r="AT455" s="290">
        <v>-1E-4</v>
      </c>
      <c r="AU455" s="292">
        <v>-1E-4</v>
      </c>
      <c r="AW455" s="293">
        <v>-1</v>
      </c>
      <c r="AX455" s="291">
        <v>-1</v>
      </c>
      <c r="BK455" s="290"/>
      <c r="BL455" s="290"/>
      <c r="BM455" s="292"/>
      <c r="BN455" s="290"/>
      <c r="BO455" s="292"/>
      <c r="BP455" s="290"/>
      <c r="BQ455" s="292"/>
      <c r="BR455" s="290"/>
      <c r="BS455" s="292"/>
      <c r="BU455" s="292">
        <v>-1</v>
      </c>
      <c r="BV455" s="291">
        <v>-1</v>
      </c>
      <c r="BX455" s="291">
        <v>-1</v>
      </c>
      <c r="CH455" s="291">
        <v>-1</v>
      </c>
      <c r="CI455" s="117">
        <v>0</v>
      </c>
      <c r="CJ455" s="81">
        <v>-1</v>
      </c>
      <c r="CK455" s="81">
        <v>0</v>
      </c>
      <c r="CL455" s="81">
        <v>-1</v>
      </c>
      <c r="CM455" s="81">
        <v>0</v>
      </c>
      <c r="CN455" s="117">
        <v>0</v>
      </c>
      <c r="CR455" s="291"/>
      <c r="DB455" s="291"/>
    </row>
    <row r="456" spans="1:119" x14ac:dyDescent="0.25">
      <c r="B456" s="291">
        <v>-1</v>
      </c>
      <c r="E456" s="185">
        <f t="shared" si="6"/>
        <v>0</v>
      </c>
      <c r="F456" s="142">
        <v>2</v>
      </c>
      <c r="G456" s="142">
        <v>2</v>
      </c>
      <c r="H456" s="142">
        <v>2</v>
      </c>
      <c r="I456" s="142">
        <v>3</v>
      </c>
      <c r="J456" s="142">
        <v>2</v>
      </c>
      <c r="K456" s="142">
        <v>3</v>
      </c>
      <c r="L456" s="142">
        <v>3</v>
      </c>
      <c r="M456" s="142">
        <v>3</v>
      </c>
      <c r="N456" s="142">
        <v>3</v>
      </c>
      <c r="O456" s="142">
        <v>3</v>
      </c>
      <c r="P456" s="142">
        <v>0</v>
      </c>
      <c r="Q456" s="290">
        <v>-1E-4</v>
      </c>
      <c r="R456" s="290">
        <v>-1E-4</v>
      </c>
      <c r="S456" s="292">
        <v>-1E-4</v>
      </c>
      <c r="T456" s="290">
        <v>-1E-4</v>
      </c>
      <c r="U456" s="292">
        <v>-1E-4</v>
      </c>
      <c r="V456" s="290">
        <v>-1E-4</v>
      </c>
      <c r="W456" s="292">
        <v>-1E-4</v>
      </c>
      <c r="X456" s="290">
        <v>-1E-4</v>
      </c>
      <c r="Y456" s="292">
        <v>-1E-4</v>
      </c>
      <c r="Z456" s="291">
        <v>-1E-4</v>
      </c>
      <c r="AB456" s="142">
        <v>2</v>
      </c>
      <c r="AC456" s="142">
        <v>3</v>
      </c>
      <c r="AD456" s="142">
        <v>3</v>
      </c>
      <c r="AE456" s="142">
        <v>2</v>
      </c>
      <c r="AF456" s="142">
        <v>3</v>
      </c>
      <c r="AG456" s="142">
        <v>3</v>
      </c>
      <c r="AH456" s="142">
        <v>2</v>
      </c>
      <c r="AI456" s="142">
        <v>2</v>
      </c>
      <c r="AJ456" s="142">
        <v>3</v>
      </c>
      <c r="AK456" s="142">
        <v>3</v>
      </c>
      <c r="AL456" s="142">
        <v>1</v>
      </c>
      <c r="AM456" s="290">
        <v>-1E-4</v>
      </c>
      <c r="AN456" s="290">
        <v>-1E-4</v>
      </c>
      <c r="AO456" s="292">
        <v>-1E-4</v>
      </c>
      <c r="AP456" s="290">
        <v>-1E-4</v>
      </c>
      <c r="AQ456" s="292">
        <v>-1E-4</v>
      </c>
      <c r="AR456" s="290">
        <v>-1E-4</v>
      </c>
      <c r="AS456" s="292">
        <v>-1E-4</v>
      </c>
      <c r="AT456" s="290">
        <v>-1E-4</v>
      </c>
      <c r="AU456" s="292">
        <v>-1E-4</v>
      </c>
      <c r="AW456" s="293">
        <v>-1</v>
      </c>
      <c r="AX456" s="291">
        <v>-1</v>
      </c>
      <c r="BK456" s="290"/>
      <c r="BL456" s="290"/>
      <c r="BM456" s="292"/>
      <c r="BN456" s="290"/>
      <c r="BO456" s="292"/>
      <c r="BP456" s="290"/>
      <c r="BQ456" s="292"/>
      <c r="BR456" s="290"/>
      <c r="BS456" s="292"/>
      <c r="BU456" s="292">
        <v>-1</v>
      </c>
      <c r="BV456" s="291">
        <v>-1</v>
      </c>
      <c r="BX456" s="291">
        <v>-1</v>
      </c>
      <c r="CH456" s="291">
        <v>-1</v>
      </c>
      <c r="CI456" s="117">
        <v>0</v>
      </c>
      <c r="CJ456" s="81">
        <v>-1</v>
      </c>
      <c r="CK456" s="81">
        <v>0</v>
      </c>
      <c r="CL456" s="81">
        <v>-1</v>
      </c>
      <c r="CM456" s="81">
        <v>0</v>
      </c>
      <c r="CN456" s="117">
        <v>0</v>
      </c>
      <c r="CR456" s="291"/>
      <c r="DB456" s="291"/>
    </row>
    <row r="457" spans="1:119" x14ac:dyDescent="0.25">
      <c r="B457" s="291">
        <v>0</v>
      </c>
      <c r="E457" s="185">
        <f t="shared" si="6"/>
        <v>0</v>
      </c>
      <c r="F457" s="142">
        <v>0</v>
      </c>
      <c r="G457" s="142">
        <v>0</v>
      </c>
      <c r="H457" s="142">
        <v>0</v>
      </c>
      <c r="I457" s="142">
        <v>0</v>
      </c>
      <c r="J457" s="142">
        <v>0</v>
      </c>
      <c r="K457" s="142">
        <v>0</v>
      </c>
      <c r="L457" s="142">
        <v>0</v>
      </c>
      <c r="M457" s="142">
        <v>0</v>
      </c>
      <c r="N457" s="142">
        <v>0</v>
      </c>
      <c r="O457" s="142">
        <v>0</v>
      </c>
      <c r="P457" s="142">
        <v>0</v>
      </c>
      <c r="Q457" s="290">
        <v>0</v>
      </c>
      <c r="R457" s="290">
        <v>0</v>
      </c>
      <c r="S457" s="292">
        <v>0</v>
      </c>
      <c r="T457" s="290">
        <v>0</v>
      </c>
      <c r="U457" s="292">
        <v>0</v>
      </c>
      <c r="V457" s="290">
        <v>0</v>
      </c>
      <c r="W457" s="292">
        <v>0</v>
      </c>
      <c r="X457" s="290">
        <v>0</v>
      </c>
      <c r="Y457" s="292">
        <v>0</v>
      </c>
      <c r="Z457" s="291">
        <v>0</v>
      </c>
      <c r="AB457" s="142">
        <v>0</v>
      </c>
      <c r="AC457" s="142">
        <v>0</v>
      </c>
      <c r="AD457" s="142">
        <v>0</v>
      </c>
      <c r="AE457" s="142">
        <v>0</v>
      </c>
      <c r="AF457" s="142">
        <v>0</v>
      </c>
      <c r="AG457" s="142">
        <v>0</v>
      </c>
      <c r="AH457" s="142">
        <v>0</v>
      </c>
      <c r="AI457" s="142">
        <v>0</v>
      </c>
      <c r="AJ457" s="142">
        <v>0</v>
      </c>
      <c r="AK457" s="142">
        <v>0</v>
      </c>
      <c r="AL457" s="142">
        <v>0</v>
      </c>
      <c r="AM457" s="290">
        <v>0</v>
      </c>
      <c r="AN457" s="290">
        <v>0</v>
      </c>
      <c r="AO457" s="292">
        <v>0</v>
      </c>
      <c r="AP457" s="290">
        <v>0</v>
      </c>
      <c r="AQ457" s="292">
        <v>0</v>
      </c>
      <c r="AR457" s="290">
        <v>0</v>
      </c>
      <c r="AS457" s="292">
        <v>0</v>
      </c>
      <c r="AT457" s="290">
        <v>0</v>
      </c>
      <c r="AU457" s="292">
        <v>0</v>
      </c>
      <c r="AW457" s="293">
        <v>0</v>
      </c>
      <c r="AX457" s="291">
        <v>0</v>
      </c>
      <c r="BK457" s="290"/>
      <c r="BL457" s="290"/>
      <c r="BM457" s="292"/>
      <c r="BN457" s="290"/>
      <c r="BO457" s="292"/>
      <c r="BP457" s="290"/>
      <c r="BQ457" s="292"/>
      <c r="BR457" s="290"/>
      <c r="BS457" s="292"/>
      <c r="BU457" s="292">
        <v>0</v>
      </c>
      <c r="BV457" s="291">
        <v>0</v>
      </c>
      <c r="BX457" s="291">
        <v>0</v>
      </c>
      <c r="CH457" s="291">
        <v>0</v>
      </c>
      <c r="CI457" s="117">
        <v>0</v>
      </c>
      <c r="CJ457" s="81">
        <v>0</v>
      </c>
      <c r="CK457" s="81">
        <v>0</v>
      </c>
      <c r="CL457" s="81">
        <v>0</v>
      </c>
      <c r="CM457" s="81">
        <v>0</v>
      </c>
      <c r="CN457" s="117">
        <v>0</v>
      </c>
      <c r="CR457" s="291"/>
      <c r="DB457" s="291"/>
    </row>
    <row r="458" spans="1:119" x14ac:dyDescent="0.25">
      <c r="A458" s="113" t="s">
        <v>184</v>
      </c>
      <c r="B458" s="291">
        <v>3</v>
      </c>
      <c r="C458" s="114" t="s">
        <v>301</v>
      </c>
      <c r="D458" s="114" t="s">
        <v>248</v>
      </c>
      <c r="E458" s="185">
        <f t="shared" si="6"/>
        <v>6</v>
      </c>
      <c r="F458" s="142">
        <v>3</v>
      </c>
      <c r="G458" s="142">
        <v>2</v>
      </c>
      <c r="H458" s="142">
        <v>2</v>
      </c>
      <c r="I458" s="142">
        <v>3</v>
      </c>
      <c r="J458" s="142">
        <v>3</v>
      </c>
      <c r="K458" s="142">
        <v>2</v>
      </c>
      <c r="L458" s="142">
        <v>3</v>
      </c>
      <c r="M458" s="142">
        <v>3</v>
      </c>
      <c r="N458" s="142">
        <v>3</v>
      </c>
      <c r="O458" s="142">
        <v>3</v>
      </c>
      <c r="P458" s="142">
        <v>0</v>
      </c>
      <c r="Q458" s="290">
        <v>9.6</v>
      </c>
      <c r="R458" s="290">
        <v>9.6</v>
      </c>
      <c r="S458" s="292">
        <v>9.6</v>
      </c>
      <c r="T458" s="290">
        <v>-1E-4</v>
      </c>
      <c r="U458" s="292">
        <v>14.3</v>
      </c>
      <c r="V458" s="290">
        <v>-1E-4</v>
      </c>
      <c r="W458" s="292">
        <v>11.59</v>
      </c>
      <c r="X458" s="290">
        <v>-1E-4</v>
      </c>
      <c r="Y458" s="292">
        <v>35.49</v>
      </c>
      <c r="Z458" s="291">
        <v>3</v>
      </c>
      <c r="AB458" s="142">
        <v>2</v>
      </c>
      <c r="AC458" s="142">
        <v>3</v>
      </c>
      <c r="AD458" s="142">
        <v>3</v>
      </c>
      <c r="AE458" s="142">
        <v>3</v>
      </c>
      <c r="AF458" s="142">
        <v>3</v>
      </c>
      <c r="AG458" s="142">
        <v>2</v>
      </c>
      <c r="AH458" s="142">
        <v>3</v>
      </c>
      <c r="AI458" s="142">
        <v>3</v>
      </c>
      <c r="AJ458" s="142">
        <v>2</v>
      </c>
      <c r="AK458" s="142">
        <v>3</v>
      </c>
      <c r="AL458" s="142">
        <v>0</v>
      </c>
      <c r="AM458" s="290">
        <v>9.4</v>
      </c>
      <c r="AN458" s="290">
        <v>9.4</v>
      </c>
      <c r="AO458" s="292">
        <v>9.4</v>
      </c>
      <c r="AP458" s="290">
        <v>3.8</v>
      </c>
      <c r="AQ458" s="292">
        <v>14.2</v>
      </c>
      <c r="AR458" s="290">
        <v>-1E-4</v>
      </c>
      <c r="AS458" s="292">
        <v>11.17</v>
      </c>
      <c r="AT458" s="290">
        <v>-1E-4</v>
      </c>
      <c r="AU458" s="292">
        <v>38.57</v>
      </c>
      <c r="AW458" s="293">
        <v>74.06</v>
      </c>
      <c r="AX458" s="291">
        <v>3</v>
      </c>
      <c r="BK458" s="290"/>
      <c r="BL458" s="290"/>
      <c r="BM458" s="292"/>
      <c r="BN458" s="290"/>
      <c r="BO458" s="292"/>
      <c r="BP458" s="290"/>
      <c r="BQ458" s="292"/>
      <c r="BR458" s="290"/>
      <c r="BS458" s="292"/>
      <c r="BU458" s="292">
        <v>74.06</v>
      </c>
      <c r="BV458" s="291">
        <v>3</v>
      </c>
      <c r="BX458" s="291">
        <v>-1</v>
      </c>
      <c r="CH458" s="291">
        <v>-1</v>
      </c>
      <c r="CI458" s="117">
        <v>0</v>
      </c>
      <c r="CJ458" s="81">
        <v>-1</v>
      </c>
      <c r="CK458" s="81">
        <v>0</v>
      </c>
      <c r="CL458" s="81">
        <v>-1</v>
      </c>
      <c r="CM458" s="81">
        <v>0</v>
      </c>
      <c r="CN458" s="117">
        <v>0</v>
      </c>
      <c r="CR458" s="291"/>
      <c r="DB458" s="291"/>
      <c r="DH458" s="79" t="s">
        <v>248</v>
      </c>
      <c r="DJ458" s="79" t="s">
        <v>411</v>
      </c>
      <c r="DK458" s="79" t="s">
        <v>458</v>
      </c>
      <c r="DL458" s="83" t="s">
        <v>503</v>
      </c>
      <c r="DM458" s="84" t="s">
        <v>521</v>
      </c>
      <c r="DN458" s="84" t="s">
        <v>503</v>
      </c>
      <c r="DO458" s="83" t="s">
        <v>503</v>
      </c>
    </row>
    <row r="459" spans="1:119" x14ac:dyDescent="0.25">
      <c r="B459" s="291">
        <v>-1</v>
      </c>
      <c r="E459" s="185">
        <f t="shared" si="6"/>
        <v>0</v>
      </c>
      <c r="F459" s="142">
        <v>3</v>
      </c>
      <c r="G459" s="142">
        <v>2</v>
      </c>
      <c r="H459" s="142">
        <v>4</v>
      </c>
      <c r="I459" s="142">
        <v>4</v>
      </c>
      <c r="J459" s="142">
        <v>2</v>
      </c>
      <c r="K459" s="142">
        <v>2</v>
      </c>
      <c r="L459" s="142">
        <v>4</v>
      </c>
      <c r="M459" s="142">
        <v>2</v>
      </c>
      <c r="N459" s="142">
        <v>1</v>
      </c>
      <c r="O459" s="142">
        <v>3</v>
      </c>
      <c r="P459" s="142">
        <v>3</v>
      </c>
      <c r="Q459" s="290">
        <v>-1E-4</v>
      </c>
      <c r="R459" s="290">
        <v>-1E-4</v>
      </c>
      <c r="S459" s="292">
        <v>-1E-4</v>
      </c>
      <c r="T459" s="290">
        <v>-1E-4</v>
      </c>
      <c r="U459" s="292">
        <v>-1E-4</v>
      </c>
      <c r="V459" s="290">
        <v>-1E-4</v>
      </c>
      <c r="W459" s="292">
        <v>-1E-4</v>
      </c>
      <c r="X459" s="290">
        <v>-1E-4</v>
      </c>
      <c r="Y459" s="292">
        <v>-1E-4</v>
      </c>
      <c r="Z459" s="291">
        <v>-1E-4</v>
      </c>
      <c r="AB459" s="142">
        <v>2</v>
      </c>
      <c r="AC459" s="142">
        <v>3</v>
      </c>
      <c r="AD459" s="142">
        <v>3</v>
      </c>
      <c r="AE459" s="142">
        <v>4</v>
      </c>
      <c r="AF459" s="142">
        <v>4</v>
      </c>
      <c r="AG459" s="142">
        <v>3</v>
      </c>
      <c r="AH459" s="142">
        <v>4</v>
      </c>
      <c r="AI459" s="142">
        <v>3</v>
      </c>
      <c r="AJ459" s="142">
        <v>2</v>
      </c>
      <c r="AK459" s="142">
        <v>3</v>
      </c>
      <c r="AL459" s="142">
        <v>0</v>
      </c>
      <c r="AM459" s="290">
        <v>-1E-4</v>
      </c>
      <c r="AN459" s="290">
        <v>-1E-4</v>
      </c>
      <c r="AO459" s="292">
        <v>-1E-4</v>
      </c>
      <c r="AP459" s="290">
        <v>-1E-4</v>
      </c>
      <c r="AQ459" s="292">
        <v>-1E-4</v>
      </c>
      <c r="AR459" s="290">
        <v>-1E-4</v>
      </c>
      <c r="AS459" s="292">
        <v>-1E-4</v>
      </c>
      <c r="AT459" s="290">
        <v>-1E-4</v>
      </c>
      <c r="AU459" s="292">
        <v>-1E-4</v>
      </c>
      <c r="AW459" s="293">
        <v>-1</v>
      </c>
      <c r="AX459" s="291">
        <v>-1</v>
      </c>
      <c r="BK459" s="290"/>
      <c r="BL459" s="290"/>
      <c r="BM459" s="292"/>
      <c r="BN459" s="290"/>
      <c r="BO459" s="292"/>
      <c r="BP459" s="290"/>
      <c r="BQ459" s="292"/>
      <c r="BR459" s="290"/>
      <c r="BS459" s="292"/>
      <c r="BU459" s="292">
        <v>-1</v>
      </c>
      <c r="BV459" s="291">
        <v>-1</v>
      </c>
      <c r="BX459" s="291">
        <v>-1</v>
      </c>
      <c r="CH459" s="291">
        <v>-1</v>
      </c>
      <c r="CI459" s="117">
        <v>0</v>
      </c>
      <c r="CJ459" s="81">
        <v>-1</v>
      </c>
      <c r="CK459" s="81">
        <v>0</v>
      </c>
      <c r="CL459" s="81">
        <v>-1</v>
      </c>
      <c r="CM459" s="81">
        <v>0</v>
      </c>
      <c r="CN459" s="117">
        <v>0</v>
      </c>
      <c r="CR459" s="291"/>
      <c r="DB459" s="291"/>
    </row>
    <row r="460" spans="1:119" x14ac:dyDescent="0.25">
      <c r="B460" s="291">
        <v>-1</v>
      </c>
      <c r="E460" s="185">
        <f t="shared" si="6"/>
        <v>0</v>
      </c>
      <c r="F460" s="142">
        <v>3</v>
      </c>
      <c r="G460" s="142">
        <v>2</v>
      </c>
      <c r="H460" s="142">
        <v>3</v>
      </c>
      <c r="I460" s="142">
        <v>4</v>
      </c>
      <c r="J460" s="142">
        <v>3</v>
      </c>
      <c r="K460" s="142">
        <v>1</v>
      </c>
      <c r="L460" s="142">
        <v>4</v>
      </c>
      <c r="M460" s="142">
        <v>2</v>
      </c>
      <c r="N460" s="142">
        <v>2</v>
      </c>
      <c r="O460" s="142">
        <v>2</v>
      </c>
      <c r="P460" s="142">
        <v>0</v>
      </c>
      <c r="Q460" s="290">
        <v>-1E-4</v>
      </c>
      <c r="R460" s="290">
        <v>-1E-4</v>
      </c>
      <c r="S460" s="292">
        <v>-1E-4</v>
      </c>
      <c r="T460" s="290">
        <v>-1E-4</v>
      </c>
      <c r="U460" s="292">
        <v>-1E-4</v>
      </c>
      <c r="V460" s="290">
        <v>-1E-4</v>
      </c>
      <c r="W460" s="292">
        <v>-1E-4</v>
      </c>
      <c r="X460" s="290">
        <v>-1E-4</v>
      </c>
      <c r="Y460" s="292">
        <v>-1E-4</v>
      </c>
      <c r="Z460" s="291">
        <v>-1E-4</v>
      </c>
      <c r="AB460" s="142">
        <v>3</v>
      </c>
      <c r="AC460" s="142">
        <v>4</v>
      </c>
      <c r="AD460" s="142">
        <v>3</v>
      </c>
      <c r="AE460" s="142">
        <v>3</v>
      </c>
      <c r="AF460" s="142">
        <v>3</v>
      </c>
      <c r="AG460" s="142">
        <v>1</v>
      </c>
      <c r="AH460" s="142">
        <v>3</v>
      </c>
      <c r="AI460" s="142">
        <v>3</v>
      </c>
      <c r="AJ460" s="142">
        <v>3</v>
      </c>
      <c r="AK460" s="142">
        <v>3</v>
      </c>
      <c r="AL460" s="142">
        <v>0</v>
      </c>
      <c r="AM460" s="290">
        <v>-1E-4</v>
      </c>
      <c r="AN460" s="290">
        <v>-1E-4</v>
      </c>
      <c r="AO460" s="292">
        <v>-1E-4</v>
      </c>
      <c r="AP460" s="290">
        <v>-1E-4</v>
      </c>
      <c r="AQ460" s="292">
        <v>-1E-4</v>
      </c>
      <c r="AR460" s="290">
        <v>-1E-4</v>
      </c>
      <c r="AS460" s="292">
        <v>-1E-4</v>
      </c>
      <c r="AT460" s="290">
        <v>-1E-4</v>
      </c>
      <c r="AU460" s="292">
        <v>-1E-4</v>
      </c>
      <c r="AW460" s="293">
        <v>-1</v>
      </c>
      <c r="AX460" s="291">
        <v>-1</v>
      </c>
      <c r="BK460" s="290"/>
      <c r="BL460" s="290"/>
      <c r="BM460" s="292"/>
      <c r="BN460" s="290"/>
      <c r="BO460" s="292"/>
      <c r="BP460" s="290"/>
      <c r="BQ460" s="292"/>
      <c r="BR460" s="290"/>
      <c r="BS460" s="292"/>
      <c r="BU460" s="292">
        <v>-1</v>
      </c>
      <c r="BV460" s="291">
        <v>-1</v>
      </c>
      <c r="BX460" s="291">
        <v>-1</v>
      </c>
      <c r="CH460" s="291">
        <v>-1</v>
      </c>
      <c r="CI460" s="117">
        <v>0</v>
      </c>
      <c r="CJ460" s="81">
        <v>-1</v>
      </c>
      <c r="CK460" s="81">
        <v>0</v>
      </c>
      <c r="CL460" s="81">
        <v>-1</v>
      </c>
      <c r="CM460" s="81">
        <v>0</v>
      </c>
      <c r="CN460" s="117">
        <v>0</v>
      </c>
      <c r="CR460" s="291"/>
      <c r="DB460" s="291"/>
    </row>
    <row r="461" spans="1:119" x14ac:dyDescent="0.25">
      <c r="B461" s="291">
        <v>-1</v>
      </c>
      <c r="E461" s="185">
        <f t="shared" si="6"/>
        <v>0</v>
      </c>
      <c r="F461" s="142">
        <v>2</v>
      </c>
      <c r="G461" s="142">
        <v>3</v>
      </c>
      <c r="H461" s="142">
        <v>3</v>
      </c>
      <c r="I461" s="142">
        <v>4</v>
      </c>
      <c r="J461" s="142">
        <v>3</v>
      </c>
      <c r="K461" s="142">
        <v>3</v>
      </c>
      <c r="L461" s="142">
        <v>3</v>
      </c>
      <c r="M461" s="142">
        <v>3</v>
      </c>
      <c r="N461" s="142">
        <v>2</v>
      </c>
      <c r="O461" s="142">
        <v>3</v>
      </c>
      <c r="P461" s="142">
        <v>1</v>
      </c>
      <c r="Q461" s="290">
        <v>-1E-4</v>
      </c>
      <c r="R461" s="290">
        <v>-1E-4</v>
      </c>
      <c r="S461" s="292">
        <v>-1E-4</v>
      </c>
      <c r="T461" s="290">
        <v>-1E-4</v>
      </c>
      <c r="U461" s="292">
        <v>-1E-4</v>
      </c>
      <c r="V461" s="290">
        <v>-1E-4</v>
      </c>
      <c r="W461" s="292">
        <v>-1E-4</v>
      </c>
      <c r="X461" s="290">
        <v>-1E-4</v>
      </c>
      <c r="Y461" s="292">
        <v>-1E-4</v>
      </c>
      <c r="Z461" s="291">
        <v>-1E-4</v>
      </c>
      <c r="AB461" s="142">
        <v>2</v>
      </c>
      <c r="AC461" s="142">
        <v>3</v>
      </c>
      <c r="AD461" s="142">
        <v>3</v>
      </c>
      <c r="AE461" s="142">
        <v>3</v>
      </c>
      <c r="AF461" s="142">
        <v>3</v>
      </c>
      <c r="AG461" s="142">
        <v>3</v>
      </c>
      <c r="AH461" s="142">
        <v>3</v>
      </c>
      <c r="AI461" s="142">
        <v>3</v>
      </c>
      <c r="AJ461" s="142">
        <v>3</v>
      </c>
      <c r="AK461" s="142">
        <v>3</v>
      </c>
      <c r="AL461" s="142">
        <v>0</v>
      </c>
      <c r="AM461" s="290">
        <v>-1E-4</v>
      </c>
      <c r="AN461" s="290">
        <v>-1E-4</v>
      </c>
      <c r="AO461" s="292">
        <v>-1E-4</v>
      </c>
      <c r="AP461" s="290">
        <v>-1E-4</v>
      </c>
      <c r="AQ461" s="292">
        <v>-1E-4</v>
      </c>
      <c r="AR461" s="290">
        <v>-1E-4</v>
      </c>
      <c r="AS461" s="292">
        <v>-1E-4</v>
      </c>
      <c r="AT461" s="290">
        <v>-1E-4</v>
      </c>
      <c r="AU461" s="292">
        <v>-1E-4</v>
      </c>
      <c r="AW461" s="293">
        <v>-1</v>
      </c>
      <c r="AX461" s="291">
        <v>-1</v>
      </c>
      <c r="BK461" s="290"/>
      <c r="BL461" s="290"/>
      <c r="BM461" s="292"/>
      <c r="BN461" s="290"/>
      <c r="BO461" s="292"/>
      <c r="BP461" s="290"/>
      <c r="BQ461" s="292"/>
      <c r="BR461" s="290"/>
      <c r="BS461" s="292"/>
      <c r="BU461" s="292">
        <v>-1</v>
      </c>
      <c r="BV461" s="291">
        <v>-1</v>
      </c>
      <c r="BX461" s="291">
        <v>-1</v>
      </c>
      <c r="CH461" s="291">
        <v>-1</v>
      </c>
      <c r="CI461" s="117">
        <v>0</v>
      </c>
      <c r="CJ461" s="81">
        <v>-1</v>
      </c>
      <c r="CK461" s="81">
        <v>0</v>
      </c>
      <c r="CL461" s="81">
        <v>-1</v>
      </c>
      <c r="CM461" s="81">
        <v>0</v>
      </c>
      <c r="CN461" s="117">
        <v>0</v>
      </c>
      <c r="CR461" s="291"/>
      <c r="DB461" s="291"/>
    </row>
    <row r="462" spans="1:119" x14ac:dyDescent="0.25">
      <c r="B462" s="291">
        <v>0</v>
      </c>
      <c r="E462" s="185">
        <f t="shared" si="6"/>
        <v>0</v>
      </c>
      <c r="F462" s="142">
        <v>0</v>
      </c>
      <c r="G462" s="142">
        <v>0</v>
      </c>
      <c r="H462" s="142">
        <v>0</v>
      </c>
      <c r="I462" s="142">
        <v>0</v>
      </c>
      <c r="J462" s="142">
        <v>0</v>
      </c>
      <c r="K462" s="142">
        <v>0</v>
      </c>
      <c r="L462" s="142">
        <v>0</v>
      </c>
      <c r="M462" s="142">
        <v>0</v>
      </c>
      <c r="N462" s="142">
        <v>0</v>
      </c>
      <c r="O462" s="142">
        <v>0</v>
      </c>
      <c r="P462" s="142">
        <v>0</v>
      </c>
      <c r="Q462" s="290">
        <v>0</v>
      </c>
      <c r="R462" s="290">
        <v>0</v>
      </c>
      <c r="S462" s="292">
        <v>0</v>
      </c>
      <c r="T462" s="290">
        <v>0</v>
      </c>
      <c r="U462" s="292">
        <v>0</v>
      </c>
      <c r="V462" s="290">
        <v>0</v>
      </c>
      <c r="W462" s="292">
        <v>0</v>
      </c>
      <c r="X462" s="290">
        <v>0</v>
      </c>
      <c r="Y462" s="292">
        <v>0</v>
      </c>
      <c r="Z462" s="291">
        <v>0</v>
      </c>
      <c r="AB462" s="142">
        <v>0</v>
      </c>
      <c r="AC462" s="142">
        <v>0</v>
      </c>
      <c r="AD462" s="142">
        <v>0</v>
      </c>
      <c r="AE462" s="142">
        <v>0</v>
      </c>
      <c r="AF462" s="142">
        <v>0</v>
      </c>
      <c r="AG462" s="142">
        <v>0</v>
      </c>
      <c r="AH462" s="142">
        <v>0</v>
      </c>
      <c r="AI462" s="142">
        <v>0</v>
      </c>
      <c r="AJ462" s="142">
        <v>0</v>
      </c>
      <c r="AK462" s="142">
        <v>0</v>
      </c>
      <c r="AL462" s="142">
        <v>0</v>
      </c>
      <c r="AM462" s="290">
        <v>0</v>
      </c>
      <c r="AN462" s="290">
        <v>0</v>
      </c>
      <c r="AO462" s="292">
        <v>0</v>
      </c>
      <c r="AP462" s="290">
        <v>0</v>
      </c>
      <c r="AQ462" s="292">
        <v>0</v>
      </c>
      <c r="AR462" s="290">
        <v>0</v>
      </c>
      <c r="AS462" s="292">
        <v>0</v>
      </c>
      <c r="AT462" s="290">
        <v>0</v>
      </c>
      <c r="AU462" s="292">
        <v>0</v>
      </c>
      <c r="AW462" s="293">
        <v>0</v>
      </c>
      <c r="AX462" s="291">
        <v>0</v>
      </c>
      <c r="BK462" s="290"/>
      <c r="BL462" s="290"/>
      <c r="BM462" s="292"/>
      <c r="BN462" s="290"/>
      <c r="BO462" s="292"/>
      <c r="BP462" s="290"/>
      <c r="BQ462" s="292"/>
      <c r="BR462" s="290"/>
      <c r="BS462" s="292"/>
      <c r="BU462" s="292">
        <v>0</v>
      </c>
      <c r="BV462" s="291">
        <v>0</v>
      </c>
      <c r="BX462" s="291">
        <v>0</v>
      </c>
      <c r="CH462" s="291">
        <v>0</v>
      </c>
      <c r="CI462" s="117">
        <v>0</v>
      </c>
      <c r="CJ462" s="81">
        <v>0</v>
      </c>
      <c r="CK462" s="81">
        <v>0</v>
      </c>
      <c r="CL462" s="81">
        <v>0</v>
      </c>
      <c r="CM462" s="81">
        <v>0</v>
      </c>
      <c r="CN462" s="117">
        <v>0</v>
      </c>
      <c r="CR462" s="291"/>
      <c r="DB462" s="291"/>
    </row>
    <row r="463" spans="1:119" x14ac:dyDescent="0.25">
      <c r="A463" s="113" t="s">
        <v>184</v>
      </c>
      <c r="B463" s="291">
        <v>4</v>
      </c>
      <c r="C463" s="114" t="s">
        <v>302</v>
      </c>
      <c r="D463" s="114" t="s">
        <v>205</v>
      </c>
      <c r="E463" s="185">
        <f t="shared" si="6"/>
        <v>5</v>
      </c>
      <c r="F463" s="142">
        <v>3</v>
      </c>
      <c r="G463" s="142">
        <v>3</v>
      </c>
      <c r="H463" s="142">
        <v>3</v>
      </c>
      <c r="I463" s="142">
        <v>4</v>
      </c>
      <c r="J463" s="142">
        <v>3</v>
      </c>
      <c r="K463" s="142">
        <v>2</v>
      </c>
      <c r="L463" s="142">
        <v>3</v>
      </c>
      <c r="M463" s="142">
        <v>2</v>
      </c>
      <c r="N463" s="142">
        <v>3</v>
      </c>
      <c r="O463" s="142">
        <v>3</v>
      </c>
      <c r="P463" s="142">
        <v>0</v>
      </c>
      <c r="Q463" s="290">
        <v>9.5</v>
      </c>
      <c r="R463" s="290">
        <v>9.5</v>
      </c>
      <c r="S463" s="292">
        <v>9.5</v>
      </c>
      <c r="T463" s="290">
        <v>-1E-4</v>
      </c>
      <c r="U463" s="292">
        <v>13.9</v>
      </c>
      <c r="V463" s="290">
        <v>-1E-4</v>
      </c>
      <c r="W463" s="292">
        <v>11.14</v>
      </c>
      <c r="X463" s="290">
        <v>-1E-4</v>
      </c>
      <c r="Y463" s="292">
        <v>34.54</v>
      </c>
      <c r="Z463" s="291">
        <v>4</v>
      </c>
      <c r="AB463" s="142">
        <v>3</v>
      </c>
      <c r="AC463" s="142">
        <v>2</v>
      </c>
      <c r="AD463" s="142">
        <v>3</v>
      </c>
      <c r="AE463" s="142">
        <v>4</v>
      </c>
      <c r="AF463" s="142">
        <v>4</v>
      </c>
      <c r="AG463" s="142">
        <v>4</v>
      </c>
      <c r="AH463" s="142">
        <v>3</v>
      </c>
      <c r="AI463" s="142">
        <v>3</v>
      </c>
      <c r="AJ463" s="142">
        <v>3</v>
      </c>
      <c r="AK463" s="142">
        <v>3</v>
      </c>
      <c r="AL463" s="142">
        <v>0</v>
      </c>
      <c r="AM463" s="290">
        <v>9.6999999999999993</v>
      </c>
      <c r="AN463" s="290">
        <v>9.6999999999999993</v>
      </c>
      <c r="AO463" s="292">
        <v>9.6999999999999993</v>
      </c>
      <c r="AP463" s="290">
        <v>3.3</v>
      </c>
      <c r="AQ463" s="292">
        <v>13.7</v>
      </c>
      <c r="AR463" s="290">
        <v>-1E-4</v>
      </c>
      <c r="AS463" s="292">
        <v>10.91</v>
      </c>
      <c r="AT463" s="290">
        <v>-1E-4</v>
      </c>
      <c r="AU463" s="292">
        <v>37.61</v>
      </c>
      <c r="AW463" s="293">
        <v>72.150000000000006</v>
      </c>
      <c r="AX463" s="291">
        <v>4</v>
      </c>
      <c r="BK463" s="290"/>
      <c r="BL463" s="290"/>
      <c r="BM463" s="292"/>
      <c r="BN463" s="290"/>
      <c r="BO463" s="292"/>
      <c r="BP463" s="290"/>
      <c r="BQ463" s="292"/>
      <c r="BR463" s="290"/>
      <c r="BS463" s="292"/>
      <c r="BU463" s="292">
        <v>72.150000000000006</v>
      </c>
      <c r="BV463" s="291">
        <v>4</v>
      </c>
      <c r="BX463" s="291">
        <v>-1</v>
      </c>
      <c r="CH463" s="291">
        <v>-1</v>
      </c>
      <c r="CI463" s="117">
        <v>0</v>
      </c>
      <c r="CJ463" s="81">
        <v>-1</v>
      </c>
      <c r="CK463" s="81">
        <v>0</v>
      </c>
      <c r="CL463" s="81">
        <v>-1</v>
      </c>
      <c r="CM463" s="81">
        <v>0</v>
      </c>
      <c r="CN463" s="117">
        <v>0</v>
      </c>
      <c r="CR463" s="291"/>
      <c r="DB463" s="291"/>
      <c r="DH463" s="79" t="s">
        <v>205</v>
      </c>
      <c r="DJ463" s="79" t="s">
        <v>411</v>
      </c>
      <c r="DK463" s="79" t="s">
        <v>458</v>
      </c>
      <c r="DL463" s="83" t="s">
        <v>503</v>
      </c>
      <c r="DM463" s="84" t="s">
        <v>521</v>
      </c>
      <c r="DN463" s="84" t="s">
        <v>127</v>
      </c>
      <c r="DO463" s="83" t="s">
        <v>503</v>
      </c>
    </row>
    <row r="464" spans="1:119" x14ac:dyDescent="0.25">
      <c r="B464" s="291">
        <v>-1</v>
      </c>
      <c r="E464" s="185">
        <f t="shared" si="6"/>
        <v>0</v>
      </c>
      <c r="F464" s="142">
        <v>3</v>
      </c>
      <c r="G464" s="142">
        <v>2</v>
      </c>
      <c r="H464" s="142">
        <v>3</v>
      </c>
      <c r="I464" s="142">
        <v>4</v>
      </c>
      <c r="J464" s="142">
        <v>2</v>
      </c>
      <c r="K464" s="142">
        <v>2</v>
      </c>
      <c r="L464" s="142">
        <v>4</v>
      </c>
      <c r="M464" s="142">
        <v>2</v>
      </c>
      <c r="N464" s="142">
        <v>3</v>
      </c>
      <c r="O464" s="142">
        <v>3</v>
      </c>
      <c r="P464" s="142">
        <v>2</v>
      </c>
      <c r="Q464" s="290">
        <v>-1E-4</v>
      </c>
      <c r="R464" s="290">
        <v>-1E-4</v>
      </c>
      <c r="S464" s="292">
        <v>-1E-4</v>
      </c>
      <c r="T464" s="290">
        <v>-1E-4</v>
      </c>
      <c r="U464" s="292">
        <v>-1E-4</v>
      </c>
      <c r="V464" s="290">
        <v>-1E-4</v>
      </c>
      <c r="W464" s="292">
        <v>-1E-4</v>
      </c>
      <c r="X464" s="290">
        <v>-1E-4</v>
      </c>
      <c r="Y464" s="292">
        <v>-1E-4</v>
      </c>
      <c r="Z464" s="291">
        <v>-1E-4</v>
      </c>
      <c r="AB464" s="142">
        <v>3</v>
      </c>
      <c r="AC464" s="142">
        <v>2</v>
      </c>
      <c r="AD464" s="142">
        <v>4</v>
      </c>
      <c r="AE464" s="142">
        <v>4</v>
      </c>
      <c r="AF464" s="142">
        <v>3</v>
      </c>
      <c r="AG464" s="142">
        <v>3</v>
      </c>
      <c r="AH464" s="142">
        <v>4</v>
      </c>
      <c r="AI464" s="142">
        <v>2</v>
      </c>
      <c r="AJ464" s="142">
        <v>3</v>
      </c>
      <c r="AK464" s="142">
        <v>3</v>
      </c>
      <c r="AL464" s="142">
        <v>0</v>
      </c>
      <c r="AM464" s="290">
        <v>-1E-4</v>
      </c>
      <c r="AN464" s="290">
        <v>-1E-4</v>
      </c>
      <c r="AO464" s="292">
        <v>-1E-4</v>
      </c>
      <c r="AP464" s="290">
        <v>-1E-4</v>
      </c>
      <c r="AQ464" s="292">
        <v>-1E-4</v>
      </c>
      <c r="AR464" s="290">
        <v>-1E-4</v>
      </c>
      <c r="AS464" s="292">
        <v>-1E-4</v>
      </c>
      <c r="AT464" s="290">
        <v>-1E-4</v>
      </c>
      <c r="AU464" s="292">
        <v>-1E-4</v>
      </c>
      <c r="AW464" s="293">
        <v>-1</v>
      </c>
      <c r="AX464" s="291">
        <v>-1</v>
      </c>
      <c r="BK464" s="290"/>
      <c r="BL464" s="290"/>
      <c r="BM464" s="292"/>
      <c r="BN464" s="290"/>
      <c r="BO464" s="292"/>
      <c r="BP464" s="290"/>
      <c r="BQ464" s="292"/>
      <c r="BR464" s="290"/>
      <c r="BS464" s="292"/>
      <c r="BU464" s="292">
        <v>-1</v>
      </c>
      <c r="BV464" s="291">
        <v>-1</v>
      </c>
      <c r="BX464" s="291">
        <v>-1</v>
      </c>
      <c r="CH464" s="291">
        <v>-1</v>
      </c>
      <c r="CI464" s="117">
        <v>0</v>
      </c>
      <c r="CJ464" s="81">
        <v>-1</v>
      </c>
      <c r="CK464" s="81">
        <v>0</v>
      </c>
      <c r="CL464" s="81">
        <v>-1</v>
      </c>
      <c r="CM464" s="81">
        <v>0</v>
      </c>
      <c r="CN464" s="117">
        <v>0</v>
      </c>
      <c r="CR464" s="291"/>
      <c r="DB464" s="291"/>
    </row>
    <row r="465" spans="1:119" x14ac:dyDescent="0.25">
      <c r="B465" s="291">
        <v>-1</v>
      </c>
      <c r="E465" s="185">
        <f t="shared" si="6"/>
        <v>0</v>
      </c>
      <c r="F465" s="142">
        <v>4</v>
      </c>
      <c r="G465" s="142">
        <v>3</v>
      </c>
      <c r="H465" s="142">
        <v>3</v>
      </c>
      <c r="I465" s="142">
        <v>4</v>
      </c>
      <c r="J465" s="142">
        <v>4</v>
      </c>
      <c r="K465" s="142">
        <v>2</v>
      </c>
      <c r="L465" s="142">
        <v>4</v>
      </c>
      <c r="M465" s="142">
        <v>3</v>
      </c>
      <c r="N465" s="142">
        <v>3</v>
      </c>
      <c r="O465" s="142">
        <v>3</v>
      </c>
      <c r="P465" s="142">
        <v>0</v>
      </c>
      <c r="Q465" s="290">
        <v>-1E-4</v>
      </c>
      <c r="R465" s="290">
        <v>-1E-4</v>
      </c>
      <c r="S465" s="292">
        <v>-1E-4</v>
      </c>
      <c r="T465" s="290">
        <v>-1E-4</v>
      </c>
      <c r="U465" s="292">
        <v>-1E-4</v>
      </c>
      <c r="V465" s="290">
        <v>-1E-4</v>
      </c>
      <c r="W465" s="292">
        <v>-1E-4</v>
      </c>
      <c r="X465" s="290">
        <v>-1E-4</v>
      </c>
      <c r="Y465" s="292">
        <v>-1E-4</v>
      </c>
      <c r="Z465" s="291">
        <v>-1E-4</v>
      </c>
      <c r="AB465" s="142">
        <v>3</v>
      </c>
      <c r="AC465" s="142">
        <v>3</v>
      </c>
      <c r="AD465" s="142">
        <v>4</v>
      </c>
      <c r="AE465" s="142">
        <v>4</v>
      </c>
      <c r="AF465" s="142">
        <v>4</v>
      </c>
      <c r="AG465" s="142">
        <v>2</v>
      </c>
      <c r="AH465" s="142">
        <v>4</v>
      </c>
      <c r="AI465" s="142">
        <v>3</v>
      </c>
      <c r="AJ465" s="142">
        <v>3</v>
      </c>
      <c r="AK465" s="142">
        <v>3</v>
      </c>
      <c r="AL465" s="142">
        <v>0</v>
      </c>
      <c r="AM465" s="290">
        <v>-1E-4</v>
      </c>
      <c r="AN465" s="290">
        <v>-1E-4</v>
      </c>
      <c r="AO465" s="292">
        <v>-1E-4</v>
      </c>
      <c r="AP465" s="290">
        <v>-1E-4</v>
      </c>
      <c r="AQ465" s="292">
        <v>-1E-4</v>
      </c>
      <c r="AR465" s="290">
        <v>-1E-4</v>
      </c>
      <c r="AS465" s="292">
        <v>-1E-4</v>
      </c>
      <c r="AT465" s="290">
        <v>-1E-4</v>
      </c>
      <c r="AU465" s="292">
        <v>-1E-4</v>
      </c>
      <c r="AW465" s="293">
        <v>-1</v>
      </c>
      <c r="AX465" s="291">
        <v>-1</v>
      </c>
      <c r="BK465" s="290"/>
      <c r="BL465" s="290"/>
      <c r="BM465" s="292"/>
      <c r="BN465" s="290"/>
      <c r="BO465" s="292"/>
      <c r="BP465" s="290"/>
      <c r="BQ465" s="292"/>
      <c r="BR465" s="290"/>
      <c r="BS465" s="292"/>
      <c r="BU465" s="292">
        <v>-1</v>
      </c>
      <c r="BV465" s="291">
        <v>-1</v>
      </c>
      <c r="BX465" s="291">
        <v>-1</v>
      </c>
      <c r="CH465" s="291">
        <v>-1</v>
      </c>
      <c r="CI465" s="117">
        <v>0</v>
      </c>
      <c r="CJ465" s="81">
        <v>-1</v>
      </c>
      <c r="CK465" s="81">
        <v>0</v>
      </c>
      <c r="CL465" s="81">
        <v>-1</v>
      </c>
      <c r="CM465" s="81">
        <v>0</v>
      </c>
      <c r="CN465" s="117">
        <v>0</v>
      </c>
      <c r="CR465" s="291"/>
      <c r="DB465" s="291"/>
    </row>
    <row r="466" spans="1:119" x14ac:dyDescent="0.25">
      <c r="B466" s="291">
        <v>-1</v>
      </c>
      <c r="E466" s="185">
        <f t="shared" si="6"/>
        <v>0</v>
      </c>
      <c r="F466" s="142">
        <v>3</v>
      </c>
      <c r="G466" s="142">
        <v>3</v>
      </c>
      <c r="H466" s="142">
        <v>3</v>
      </c>
      <c r="I466" s="142">
        <v>4</v>
      </c>
      <c r="J466" s="142">
        <v>4</v>
      </c>
      <c r="K466" s="142">
        <v>3</v>
      </c>
      <c r="L466" s="142">
        <v>3</v>
      </c>
      <c r="M466" s="142">
        <v>3</v>
      </c>
      <c r="N466" s="142">
        <v>3</v>
      </c>
      <c r="O466" s="142">
        <v>2</v>
      </c>
      <c r="P466" s="142">
        <v>0</v>
      </c>
      <c r="Q466" s="290">
        <v>-1E-4</v>
      </c>
      <c r="R466" s="290">
        <v>-1E-4</v>
      </c>
      <c r="S466" s="292">
        <v>-1E-4</v>
      </c>
      <c r="T466" s="290">
        <v>-1E-4</v>
      </c>
      <c r="U466" s="292">
        <v>-1E-4</v>
      </c>
      <c r="V466" s="290">
        <v>-1E-4</v>
      </c>
      <c r="W466" s="292">
        <v>-1E-4</v>
      </c>
      <c r="X466" s="290">
        <v>-1E-4</v>
      </c>
      <c r="Y466" s="292">
        <v>-1E-4</v>
      </c>
      <c r="Z466" s="291">
        <v>-1E-4</v>
      </c>
      <c r="AB466" s="142">
        <v>3</v>
      </c>
      <c r="AC466" s="142">
        <v>2</v>
      </c>
      <c r="AD466" s="142">
        <v>3</v>
      </c>
      <c r="AE466" s="142">
        <v>4</v>
      </c>
      <c r="AF466" s="142">
        <v>4</v>
      </c>
      <c r="AG466" s="142">
        <v>3</v>
      </c>
      <c r="AH466" s="142">
        <v>3</v>
      </c>
      <c r="AI466" s="142">
        <v>3</v>
      </c>
      <c r="AJ466" s="142">
        <v>3</v>
      </c>
      <c r="AK466" s="142">
        <v>3</v>
      </c>
      <c r="AL466" s="142">
        <v>0</v>
      </c>
      <c r="AM466" s="290">
        <v>-1E-4</v>
      </c>
      <c r="AN466" s="290">
        <v>-1E-4</v>
      </c>
      <c r="AO466" s="292">
        <v>-1E-4</v>
      </c>
      <c r="AP466" s="290">
        <v>-1E-4</v>
      </c>
      <c r="AQ466" s="292">
        <v>-1E-4</v>
      </c>
      <c r="AR466" s="290">
        <v>-1E-4</v>
      </c>
      <c r="AS466" s="292">
        <v>-1E-4</v>
      </c>
      <c r="AT466" s="290">
        <v>-1E-4</v>
      </c>
      <c r="AU466" s="292">
        <v>-1E-4</v>
      </c>
      <c r="AW466" s="293">
        <v>-1</v>
      </c>
      <c r="AX466" s="291">
        <v>-1</v>
      </c>
      <c r="BK466" s="290"/>
      <c r="BL466" s="290"/>
      <c r="BM466" s="292"/>
      <c r="BN466" s="290"/>
      <c r="BO466" s="292"/>
      <c r="BP466" s="290"/>
      <c r="BQ466" s="292"/>
      <c r="BR466" s="290"/>
      <c r="BS466" s="292"/>
      <c r="BU466" s="292">
        <v>-1</v>
      </c>
      <c r="BV466" s="291">
        <v>-1</v>
      </c>
      <c r="BX466" s="291">
        <v>-1</v>
      </c>
      <c r="CH466" s="291">
        <v>-1</v>
      </c>
      <c r="CI466" s="117">
        <v>0</v>
      </c>
      <c r="CJ466" s="81">
        <v>-1</v>
      </c>
      <c r="CK466" s="81">
        <v>0</v>
      </c>
      <c r="CL466" s="81">
        <v>-1</v>
      </c>
      <c r="CM466" s="81">
        <v>0</v>
      </c>
      <c r="CN466" s="117">
        <v>0</v>
      </c>
      <c r="CR466" s="291"/>
      <c r="DB466" s="291"/>
    </row>
    <row r="467" spans="1:119" x14ac:dyDescent="0.25">
      <c r="B467" s="291">
        <v>0</v>
      </c>
      <c r="E467" s="185">
        <f t="shared" si="6"/>
        <v>0</v>
      </c>
      <c r="F467" s="142">
        <v>0</v>
      </c>
      <c r="G467" s="142">
        <v>0</v>
      </c>
      <c r="H467" s="142">
        <v>0</v>
      </c>
      <c r="I467" s="142">
        <v>0</v>
      </c>
      <c r="J467" s="142">
        <v>0</v>
      </c>
      <c r="K467" s="142">
        <v>0</v>
      </c>
      <c r="L467" s="142">
        <v>0</v>
      </c>
      <c r="M467" s="142">
        <v>0</v>
      </c>
      <c r="N467" s="142">
        <v>0</v>
      </c>
      <c r="O467" s="142">
        <v>0</v>
      </c>
      <c r="P467" s="142">
        <v>0</v>
      </c>
      <c r="Q467" s="290">
        <v>0</v>
      </c>
      <c r="R467" s="290">
        <v>0</v>
      </c>
      <c r="S467" s="292">
        <v>0</v>
      </c>
      <c r="T467" s="290">
        <v>0</v>
      </c>
      <c r="U467" s="292">
        <v>0</v>
      </c>
      <c r="V467" s="290">
        <v>0</v>
      </c>
      <c r="W467" s="292">
        <v>0</v>
      </c>
      <c r="X467" s="290">
        <v>0</v>
      </c>
      <c r="Y467" s="292">
        <v>0</v>
      </c>
      <c r="Z467" s="291">
        <v>0</v>
      </c>
      <c r="AB467" s="142">
        <v>0</v>
      </c>
      <c r="AC467" s="142">
        <v>0</v>
      </c>
      <c r="AD467" s="142">
        <v>0</v>
      </c>
      <c r="AE467" s="142">
        <v>0</v>
      </c>
      <c r="AF467" s="142">
        <v>0</v>
      </c>
      <c r="AG467" s="142">
        <v>0</v>
      </c>
      <c r="AH467" s="142">
        <v>0</v>
      </c>
      <c r="AI467" s="142">
        <v>0</v>
      </c>
      <c r="AJ467" s="142">
        <v>0</v>
      </c>
      <c r="AK467" s="142">
        <v>0</v>
      </c>
      <c r="AL467" s="142">
        <v>0</v>
      </c>
      <c r="AM467" s="290">
        <v>0</v>
      </c>
      <c r="AN467" s="290">
        <v>0</v>
      </c>
      <c r="AO467" s="292">
        <v>0</v>
      </c>
      <c r="AP467" s="290">
        <v>0</v>
      </c>
      <c r="AQ467" s="292">
        <v>0</v>
      </c>
      <c r="AR467" s="290">
        <v>0</v>
      </c>
      <c r="AS467" s="292">
        <v>0</v>
      </c>
      <c r="AT467" s="290">
        <v>0</v>
      </c>
      <c r="AU467" s="292">
        <v>0</v>
      </c>
      <c r="AW467" s="293">
        <v>0</v>
      </c>
      <c r="AX467" s="291">
        <v>0</v>
      </c>
      <c r="BK467" s="290"/>
      <c r="BL467" s="290"/>
      <c r="BM467" s="292"/>
      <c r="BN467" s="290"/>
      <c r="BO467" s="292"/>
      <c r="BP467" s="290"/>
      <c r="BQ467" s="292"/>
      <c r="BR467" s="290"/>
      <c r="BS467" s="292"/>
      <c r="BU467" s="292">
        <v>0</v>
      </c>
      <c r="BV467" s="291">
        <v>0</v>
      </c>
      <c r="BX467" s="291">
        <v>0</v>
      </c>
      <c r="CH467" s="291">
        <v>0</v>
      </c>
      <c r="CI467" s="117">
        <v>0</v>
      </c>
      <c r="CJ467" s="81">
        <v>0</v>
      </c>
      <c r="CK467" s="81">
        <v>0</v>
      </c>
      <c r="CL467" s="81">
        <v>0</v>
      </c>
      <c r="CM467" s="81">
        <v>0</v>
      </c>
      <c r="CN467" s="117">
        <v>0</v>
      </c>
      <c r="CR467" s="291"/>
      <c r="DB467" s="291"/>
    </row>
    <row r="468" spans="1:119" x14ac:dyDescent="0.25">
      <c r="A468" s="113" t="s">
        <v>184</v>
      </c>
      <c r="B468" s="291">
        <v>5</v>
      </c>
      <c r="C468" s="114" t="s">
        <v>303</v>
      </c>
      <c r="D468" s="114" t="s">
        <v>273</v>
      </c>
      <c r="E468" s="185">
        <f t="shared" si="6"/>
        <v>4</v>
      </c>
      <c r="F468" s="142">
        <v>4</v>
      </c>
      <c r="G468" s="142">
        <v>3</v>
      </c>
      <c r="H468" s="142">
        <v>3</v>
      </c>
      <c r="I468" s="142">
        <v>3</v>
      </c>
      <c r="J468" s="142">
        <v>3</v>
      </c>
      <c r="K468" s="142">
        <v>3</v>
      </c>
      <c r="L468" s="142">
        <v>4</v>
      </c>
      <c r="M468" s="142">
        <v>3</v>
      </c>
      <c r="N468" s="142">
        <v>3</v>
      </c>
      <c r="O468" s="142">
        <v>3</v>
      </c>
      <c r="P468" s="142">
        <v>0</v>
      </c>
      <c r="Q468" s="290">
        <v>9.6</v>
      </c>
      <c r="R468" s="290">
        <v>9.6</v>
      </c>
      <c r="S468" s="292">
        <v>9.6</v>
      </c>
      <c r="T468" s="290">
        <v>-1E-4</v>
      </c>
      <c r="U468" s="292">
        <v>13.9</v>
      </c>
      <c r="V468" s="290">
        <v>-1E-4</v>
      </c>
      <c r="W468" s="292">
        <v>9.99</v>
      </c>
      <c r="X468" s="290">
        <v>-1E-4</v>
      </c>
      <c r="Y468" s="292">
        <v>33.49</v>
      </c>
      <c r="Z468" s="291">
        <v>5</v>
      </c>
      <c r="AB468" s="142">
        <v>3</v>
      </c>
      <c r="AC468" s="142">
        <v>2</v>
      </c>
      <c r="AD468" s="142">
        <v>3</v>
      </c>
      <c r="AE468" s="142">
        <v>3</v>
      </c>
      <c r="AF468" s="142">
        <v>2</v>
      </c>
      <c r="AG468" s="142">
        <v>2</v>
      </c>
      <c r="AH468" s="142">
        <v>3</v>
      </c>
      <c r="AI468" s="142">
        <v>2</v>
      </c>
      <c r="AJ468" s="142">
        <v>2</v>
      </c>
      <c r="AK468" s="142">
        <v>3</v>
      </c>
      <c r="AL468" s="142">
        <v>0</v>
      </c>
      <c r="AM468" s="290">
        <v>9.6</v>
      </c>
      <c r="AN468" s="290">
        <v>9.6</v>
      </c>
      <c r="AO468" s="292">
        <v>9.6</v>
      </c>
      <c r="AP468" s="290">
        <v>3.3</v>
      </c>
      <c r="AQ468" s="292">
        <v>14.7</v>
      </c>
      <c r="AR468" s="290">
        <v>-1E-4</v>
      </c>
      <c r="AS468" s="292">
        <v>10.050000000000001</v>
      </c>
      <c r="AT468" s="290">
        <v>-1E-4</v>
      </c>
      <c r="AU468" s="292">
        <v>37.65</v>
      </c>
      <c r="AW468" s="293">
        <v>71.14</v>
      </c>
      <c r="AX468" s="291">
        <v>5</v>
      </c>
      <c r="BK468" s="290"/>
      <c r="BL468" s="290"/>
      <c r="BM468" s="292"/>
      <c r="BN468" s="290"/>
      <c r="BO468" s="292"/>
      <c r="BP468" s="290"/>
      <c r="BQ468" s="292"/>
      <c r="BR468" s="290"/>
      <c r="BS468" s="292"/>
      <c r="BU468" s="292">
        <v>71.14</v>
      </c>
      <c r="BV468" s="291">
        <v>5</v>
      </c>
      <c r="BX468" s="291">
        <v>-1</v>
      </c>
      <c r="CH468" s="291">
        <v>-1</v>
      </c>
      <c r="CI468" s="117">
        <v>0</v>
      </c>
      <c r="CJ468" s="81">
        <v>-1</v>
      </c>
      <c r="CK468" s="81">
        <v>0</v>
      </c>
      <c r="CL468" s="81">
        <v>-1</v>
      </c>
      <c r="CM468" s="81">
        <v>0</v>
      </c>
      <c r="CN468" s="117">
        <v>0</v>
      </c>
      <c r="CR468" s="291"/>
      <c r="DB468" s="291"/>
      <c r="DH468" s="79" t="s">
        <v>273</v>
      </c>
      <c r="DJ468" s="79" t="s">
        <v>411</v>
      </c>
      <c r="DK468" s="79" t="s">
        <v>458</v>
      </c>
      <c r="DL468" s="83" t="s">
        <v>503</v>
      </c>
      <c r="DM468" s="84" t="s">
        <v>521</v>
      </c>
      <c r="DN468" s="84" t="s">
        <v>517</v>
      </c>
      <c r="DO468" s="83" t="s">
        <v>503</v>
      </c>
    </row>
    <row r="469" spans="1:119" x14ac:dyDescent="0.25">
      <c r="B469" s="291">
        <v>-1</v>
      </c>
      <c r="E469" s="185">
        <f t="shared" si="6"/>
        <v>0</v>
      </c>
      <c r="F469" s="142">
        <v>3</v>
      </c>
      <c r="G469" s="142">
        <v>2</v>
      </c>
      <c r="H469" s="142">
        <v>4</v>
      </c>
      <c r="I469" s="142">
        <v>3</v>
      </c>
      <c r="J469" s="142">
        <v>2</v>
      </c>
      <c r="K469" s="142">
        <v>2</v>
      </c>
      <c r="L469" s="142">
        <v>4</v>
      </c>
      <c r="M469" s="142">
        <v>2</v>
      </c>
      <c r="N469" s="142">
        <v>3</v>
      </c>
      <c r="O469" s="142">
        <v>3</v>
      </c>
      <c r="P469" s="142">
        <v>0</v>
      </c>
      <c r="Q469" s="290">
        <v>-1E-4</v>
      </c>
      <c r="R469" s="290">
        <v>-1E-4</v>
      </c>
      <c r="S469" s="292">
        <v>-1E-4</v>
      </c>
      <c r="T469" s="290">
        <v>-1E-4</v>
      </c>
      <c r="U469" s="292">
        <v>-1E-4</v>
      </c>
      <c r="V469" s="290">
        <v>-1E-4</v>
      </c>
      <c r="W469" s="292">
        <v>-1E-4</v>
      </c>
      <c r="X469" s="290">
        <v>-1E-4</v>
      </c>
      <c r="Y469" s="292">
        <v>-1E-4</v>
      </c>
      <c r="Z469" s="291">
        <v>-1E-4</v>
      </c>
      <c r="AB469" s="142">
        <v>3</v>
      </c>
      <c r="AC469" s="142">
        <v>2</v>
      </c>
      <c r="AD469" s="142">
        <v>3</v>
      </c>
      <c r="AE469" s="142">
        <v>3</v>
      </c>
      <c r="AF469" s="142">
        <v>2</v>
      </c>
      <c r="AG469" s="142">
        <v>2</v>
      </c>
      <c r="AH469" s="142">
        <v>2</v>
      </c>
      <c r="AI469" s="142">
        <v>4</v>
      </c>
      <c r="AJ469" s="142">
        <v>2</v>
      </c>
      <c r="AK469" s="142">
        <v>3</v>
      </c>
      <c r="AL469" s="142">
        <v>0</v>
      </c>
      <c r="AM469" s="290">
        <v>-1E-4</v>
      </c>
      <c r="AN469" s="290">
        <v>-1E-4</v>
      </c>
      <c r="AO469" s="292">
        <v>-1E-4</v>
      </c>
      <c r="AP469" s="290">
        <v>-1E-4</v>
      </c>
      <c r="AQ469" s="292">
        <v>-1E-4</v>
      </c>
      <c r="AR469" s="290">
        <v>-1E-4</v>
      </c>
      <c r="AS469" s="292">
        <v>-1E-4</v>
      </c>
      <c r="AT469" s="290">
        <v>-1E-4</v>
      </c>
      <c r="AU469" s="292">
        <v>-1E-4</v>
      </c>
      <c r="AW469" s="293">
        <v>-1</v>
      </c>
      <c r="AX469" s="291">
        <v>-1</v>
      </c>
      <c r="BK469" s="290"/>
      <c r="BL469" s="290"/>
      <c r="BM469" s="292"/>
      <c r="BN469" s="290"/>
      <c r="BO469" s="292"/>
      <c r="BP469" s="290"/>
      <c r="BQ469" s="292"/>
      <c r="BR469" s="290"/>
      <c r="BS469" s="292"/>
      <c r="BU469" s="292">
        <v>-1</v>
      </c>
      <c r="BV469" s="291">
        <v>-1</v>
      </c>
      <c r="BX469" s="291">
        <v>-1</v>
      </c>
      <c r="CH469" s="291">
        <v>-1</v>
      </c>
      <c r="CI469" s="117">
        <v>0</v>
      </c>
      <c r="CJ469" s="81">
        <v>-1</v>
      </c>
      <c r="CK469" s="81">
        <v>0</v>
      </c>
      <c r="CL469" s="81">
        <v>-1</v>
      </c>
      <c r="CM469" s="81">
        <v>0</v>
      </c>
      <c r="CN469" s="117">
        <v>0</v>
      </c>
      <c r="CR469" s="291"/>
      <c r="DB469" s="291"/>
    </row>
    <row r="470" spans="1:119" x14ac:dyDescent="0.25">
      <c r="B470" s="291">
        <v>-1</v>
      </c>
      <c r="E470" s="185">
        <f t="shared" si="6"/>
        <v>0</v>
      </c>
      <c r="F470" s="142">
        <v>4</v>
      </c>
      <c r="G470" s="142">
        <v>3</v>
      </c>
      <c r="H470" s="142">
        <v>4</v>
      </c>
      <c r="I470" s="142">
        <v>4</v>
      </c>
      <c r="J470" s="142">
        <v>3</v>
      </c>
      <c r="K470" s="142">
        <v>2</v>
      </c>
      <c r="L470" s="142">
        <v>4</v>
      </c>
      <c r="M470" s="142">
        <v>4</v>
      </c>
      <c r="N470" s="142">
        <v>3</v>
      </c>
      <c r="O470" s="142">
        <v>3</v>
      </c>
      <c r="P470" s="142">
        <v>0</v>
      </c>
      <c r="Q470" s="290">
        <v>-1E-4</v>
      </c>
      <c r="R470" s="290">
        <v>-1E-4</v>
      </c>
      <c r="S470" s="292">
        <v>-1E-4</v>
      </c>
      <c r="T470" s="290">
        <v>-1E-4</v>
      </c>
      <c r="U470" s="292">
        <v>-1E-4</v>
      </c>
      <c r="V470" s="290">
        <v>-1E-4</v>
      </c>
      <c r="W470" s="292">
        <v>-1E-4</v>
      </c>
      <c r="X470" s="290">
        <v>-1E-4</v>
      </c>
      <c r="Y470" s="292">
        <v>-1E-4</v>
      </c>
      <c r="Z470" s="291">
        <v>-1E-4</v>
      </c>
      <c r="AB470" s="142">
        <v>4</v>
      </c>
      <c r="AC470" s="142">
        <v>3</v>
      </c>
      <c r="AD470" s="142">
        <v>4</v>
      </c>
      <c r="AE470" s="142">
        <v>4</v>
      </c>
      <c r="AF470" s="142">
        <v>3</v>
      </c>
      <c r="AG470" s="142">
        <v>2</v>
      </c>
      <c r="AH470" s="142">
        <v>4</v>
      </c>
      <c r="AI470" s="142">
        <v>3</v>
      </c>
      <c r="AJ470" s="142">
        <v>3</v>
      </c>
      <c r="AK470" s="142">
        <v>2</v>
      </c>
      <c r="AL470" s="142">
        <v>0</v>
      </c>
      <c r="AM470" s="290">
        <v>-1E-4</v>
      </c>
      <c r="AN470" s="290">
        <v>-1E-4</v>
      </c>
      <c r="AO470" s="292">
        <v>-1E-4</v>
      </c>
      <c r="AP470" s="290">
        <v>-1E-4</v>
      </c>
      <c r="AQ470" s="292">
        <v>-1E-4</v>
      </c>
      <c r="AR470" s="290">
        <v>-1E-4</v>
      </c>
      <c r="AS470" s="292">
        <v>-1E-4</v>
      </c>
      <c r="AT470" s="290">
        <v>-1E-4</v>
      </c>
      <c r="AU470" s="292">
        <v>-1E-4</v>
      </c>
      <c r="AW470" s="293">
        <v>-1</v>
      </c>
      <c r="AX470" s="291">
        <v>-1</v>
      </c>
      <c r="BK470" s="290"/>
      <c r="BL470" s="290"/>
      <c r="BM470" s="292"/>
      <c r="BN470" s="290"/>
      <c r="BO470" s="292"/>
      <c r="BP470" s="290"/>
      <c r="BQ470" s="292"/>
      <c r="BR470" s="290"/>
      <c r="BS470" s="292"/>
      <c r="BU470" s="292">
        <v>-1</v>
      </c>
      <c r="BV470" s="291">
        <v>-1</v>
      </c>
      <c r="BX470" s="291">
        <v>-1</v>
      </c>
      <c r="CH470" s="291">
        <v>-1</v>
      </c>
      <c r="CI470" s="117">
        <v>0</v>
      </c>
      <c r="CJ470" s="81">
        <v>-1</v>
      </c>
      <c r="CK470" s="81">
        <v>0</v>
      </c>
      <c r="CL470" s="81">
        <v>-1</v>
      </c>
      <c r="CM470" s="81">
        <v>0</v>
      </c>
      <c r="CN470" s="117">
        <v>0</v>
      </c>
      <c r="CR470" s="291"/>
      <c r="DB470" s="291"/>
    </row>
    <row r="471" spans="1:119" x14ac:dyDescent="0.25">
      <c r="B471" s="291">
        <v>-1</v>
      </c>
      <c r="E471" s="185">
        <f t="shared" si="6"/>
        <v>0</v>
      </c>
      <c r="F471" s="142">
        <v>3</v>
      </c>
      <c r="G471" s="142">
        <v>3</v>
      </c>
      <c r="H471" s="142">
        <v>3</v>
      </c>
      <c r="I471" s="142">
        <v>3</v>
      </c>
      <c r="J471" s="142">
        <v>3</v>
      </c>
      <c r="K471" s="142">
        <v>3</v>
      </c>
      <c r="L471" s="142">
        <v>3</v>
      </c>
      <c r="M471" s="142">
        <v>3</v>
      </c>
      <c r="N471" s="142">
        <v>3</v>
      </c>
      <c r="O471" s="142">
        <v>2</v>
      </c>
      <c r="P471" s="142">
        <v>0</v>
      </c>
      <c r="Q471" s="290">
        <v>-1E-4</v>
      </c>
      <c r="R471" s="290">
        <v>-1E-4</v>
      </c>
      <c r="S471" s="292">
        <v>-1E-4</v>
      </c>
      <c r="T471" s="290">
        <v>-1E-4</v>
      </c>
      <c r="U471" s="292">
        <v>-1E-4</v>
      </c>
      <c r="V471" s="290">
        <v>-1E-4</v>
      </c>
      <c r="W471" s="292">
        <v>-1E-4</v>
      </c>
      <c r="X471" s="290">
        <v>-1E-4</v>
      </c>
      <c r="Y471" s="292">
        <v>-1E-4</v>
      </c>
      <c r="Z471" s="291">
        <v>-1E-4</v>
      </c>
      <c r="AB471" s="142">
        <v>3</v>
      </c>
      <c r="AC471" s="142">
        <v>2</v>
      </c>
      <c r="AD471" s="142">
        <v>3</v>
      </c>
      <c r="AE471" s="142">
        <v>3</v>
      </c>
      <c r="AF471" s="142">
        <v>2</v>
      </c>
      <c r="AG471" s="142">
        <v>3</v>
      </c>
      <c r="AH471" s="142">
        <v>3</v>
      </c>
      <c r="AI471" s="142">
        <v>3</v>
      </c>
      <c r="AJ471" s="142">
        <v>3</v>
      </c>
      <c r="AK471" s="142">
        <v>2</v>
      </c>
      <c r="AL471" s="142">
        <v>0</v>
      </c>
      <c r="AM471" s="290">
        <v>-1E-4</v>
      </c>
      <c r="AN471" s="290">
        <v>-1E-4</v>
      </c>
      <c r="AO471" s="292">
        <v>-1E-4</v>
      </c>
      <c r="AP471" s="290">
        <v>-1E-4</v>
      </c>
      <c r="AQ471" s="292">
        <v>-1E-4</v>
      </c>
      <c r="AR471" s="290">
        <v>-1E-4</v>
      </c>
      <c r="AS471" s="292">
        <v>-1E-4</v>
      </c>
      <c r="AT471" s="290">
        <v>-1E-4</v>
      </c>
      <c r="AU471" s="292">
        <v>-1E-4</v>
      </c>
      <c r="AW471" s="293">
        <v>-1</v>
      </c>
      <c r="AX471" s="291">
        <v>-1</v>
      </c>
      <c r="BK471" s="290"/>
      <c r="BL471" s="290"/>
      <c r="BM471" s="292"/>
      <c r="BN471" s="290"/>
      <c r="BO471" s="292"/>
      <c r="BP471" s="290"/>
      <c r="BQ471" s="292"/>
      <c r="BR471" s="290"/>
      <c r="BS471" s="292"/>
      <c r="BU471" s="292">
        <v>-1</v>
      </c>
      <c r="BV471" s="291">
        <v>-1</v>
      </c>
      <c r="BX471" s="291">
        <v>-1</v>
      </c>
      <c r="CH471" s="291">
        <v>-1</v>
      </c>
      <c r="CI471" s="117">
        <v>0</v>
      </c>
      <c r="CJ471" s="81">
        <v>-1</v>
      </c>
      <c r="CK471" s="81">
        <v>0</v>
      </c>
      <c r="CL471" s="81">
        <v>-1</v>
      </c>
      <c r="CM471" s="81">
        <v>0</v>
      </c>
      <c r="CN471" s="117">
        <v>0</v>
      </c>
      <c r="CR471" s="291"/>
      <c r="DB471" s="291"/>
    </row>
    <row r="472" spans="1:119" x14ac:dyDescent="0.25">
      <c r="B472" s="291">
        <v>0</v>
      </c>
      <c r="E472" s="185">
        <f t="shared" si="6"/>
        <v>0</v>
      </c>
      <c r="F472" s="142">
        <v>0</v>
      </c>
      <c r="G472" s="142">
        <v>0</v>
      </c>
      <c r="H472" s="142">
        <v>0</v>
      </c>
      <c r="I472" s="142">
        <v>0</v>
      </c>
      <c r="J472" s="142">
        <v>0</v>
      </c>
      <c r="K472" s="142">
        <v>0</v>
      </c>
      <c r="L472" s="142">
        <v>0</v>
      </c>
      <c r="M472" s="142">
        <v>0</v>
      </c>
      <c r="N472" s="142">
        <v>0</v>
      </c>
      <c r="O472" s="142">
        <v>0</v>
      </c>
      <c r="P472" s="142">
        <v>0</v>
      </c>
      <c r="Q472" s="290">
        <v>0</v>
      </c>
      <c r="R472" s="290">
        <v>0</v>
      </c>
      <c r="S472" s="292">
        <v>0</v>
      </c>
      <c r="T472" s="290">
        <v>0</v>
      </c>
      <c r="U472" s="292">
        <v>0</v>
      </c>
      <c r="V472" s="290">
        <v>0</v>
      </c>
      <c r="W472" s="292">
        <v>0</v>
      </c>
      <c r="X472" s="290">
        <v>0</v>
      </c>
      <c r="Y472" s="292">
        <v>0</v>
      </c>
      <c r="Z472" s="291">
        <v>0</v>
      </c>
      <c r="AB472" s="142">
        <v>0</v>
      </c>
      <c r="AC472" s="142">
        <v>0</v>
      </c>
      <c r="AD472" s="142">
        <v>0</v>
      </c>
      <c r="AE472" s="142">
        <v>0</v>
      </c>
      <c r="AF472" s="142">
        <v>0</v>
      </c>
      <c r="AG472" s="142">
        <v>0</v>
      </c>
      <c r="AH472" s="142">
        <v>0</v>
      </c>
      <c r="AI472" s="142">
        <v>0</v>
      </c>
      <c r="AJ472" s="142">
        <v>0</v>
      </c>
      <c r="AK472" s="142">
        <v>0</v>
      </c>
      <c r="AL472" s="142">
        <v>0</v>
      </c>
      <c r="AM472" s="290">
        <v>0</v>
      </c>
      <c r="AN472" s="290">
        <v>0</v>
      </c>
      <c r="AO472" s="292">
        <v>0</v>
      </c>
      <c r="AP472" s="290">
        <v>0</v>
      </c>
      <c r="AQ472" s="292">
        <v>0</v>
      </c>
      <c r="AR472" s="290">
        <v>0</v>
      </c>
      <c r="AS472" s="292">
        <v>0</v>
      </c>
      <c r="AT472" s="290">
        <v>0</v>
      </c>
      <c r="AU472" s="292">
        <v>0</v>
      </c>
      <c r="AW472" s="293">
        <v>0</v>
      </c>
      <c r="AX472" s="291">
        <v>0</v>
      </c>
      <c r="BK472" s="290"/>
      <c r="BL472" s="290"/>
      <c r="BM472" s="292"/>
      <c r="BN472" s="290"/>
      <c r="BO472" s="292"/>
      <c r="BP472" s="290"/>
      <c r="BQ472" s="292"/>
      <c r="BR472" s="290"/>
      <c r="BS472" s="292"/>
      <c r="BU472" s="292">
        <v>0</v>
      </c>
      <c r="BV472" s="291">
        <v>0</v>
      </c>
      <c r="BX472" s="291">
        <v>0</v>
      </c>
      <c r="CH472" s="291">
        <v>0</v>
      </c>
      <c r="CI472" s="117">
        <v>0</v>
      </c>
      <c r="CJ472" s="81">
        <v>0</v>
      </c>
      <c r="CK472" s="81">
        <v>0</v>
      </c>
      <c r="CL472" s="81">
        <v>0</v>
      </c>
      <c r="CM472" s="81">
        <v>0</v>
      </c>
      <c r="CN472" s="117">
        <v>0</v>
      </c>
      <c r="CR472" s="291"/>
      <c r="DB472" s="291"/>
    </row>
    <row r="473" spans="1:119" x14ac:dyDescent="0.25">
      <c r="A473" s="113" t="s">
        <v>184</v>
      </c>
      <c r="B473" s="291">
        <v>6</v>
      </c>
      <c r="C473" s="114" t="s">
        <v>304</v>
      </c>
      <c r="D473" s="114" t="s">
        <v>203</v>
      </c>
      <c r="E473" s="185">
        <f t="shared" si="6"/>
        <v>3</v>
      </c>
      <c r="F473" s="142">
        <v>3</v>
      </c>
      <c r="G473" s="142">
        <v>3</v>
      </c>
      <c r="H473" s="142">
        <v>3</v>
      </c>
      <c r="I473" s="142">
        <v>3</v>
      </c>
      <c r="J473" s="142">
        <v>2</v>
      </c>
      <c r="K473" s="142">
        <v>4</v>
      </c>
      <c r="L473" s="142">
        <v>4</v>
      </c>
      <c r="M473" s="142">
        <v>3</v>
      </c>
      <c r="N473" s="142">
        <v>3</v>
      </c>
      <c r="O473" s="142">
        <v>3</v>
      </c>
      <c r="P473" s="142">
        <v>10</v>
      </c>
      <c r="Q473" s="290">
        <v>9.4</v>
      </c>
      <c r="R473" s="290">
        <v>9.4</v>
      </c>
      <c r="S473" s="292">
        <v>9.4</v>
      </c>
      <c r="T473" s="290">
        <v>-1E-4</v>
      </c>
      <c r="U473" s="292">
        <v>11.7</v>
      </c>
      <c r="V473" s="290">
        <v>-1E-4</v>
      </c>
      <c r="W473" s="292">
        <v>11.01</v>
      </c>
      <c r="X473" s="290">
        <v>-1E-4</v>
      </c>
      <c r="Y473" s="292">
        <v>32.11</v>
      </c>
      <c r="Z473" s="291">
        <v>6</v>
      </c>
      <c r="AB473" s="142">
        <v>3</v>
      </c>
      <c r="AC473" s="142">
        <v>3</v>
      </c>
      <c r="AD473" s="142">
        <v>3</v>
      </c>
      <c r="AE473" s="142">
        <v>3</v>
      </c>
      <c r="AF473" s="142">
        <v>2</v>
      </c>
      <c r="AG473" s="142">
        <v>3</v>
      </c>
      <c r="AH473" s="142">
        <v>4</v>
      </c>
      <c r="AI473" s="142">
        <v>3</v>
      </c>
      <c r="AJ473" s="142">
        <v>4</v>
      </c>
      <c r="AK473" s="142">
        <v>3</v>
      </c>
      <c r="AL473" s="142">
        <v>0</v>
      </c>
      <c r="AM473" s="290">
        <v>9.1999999999999993</v>
      </c>
      <c r="AN473" s="290">
        <v>9.1999999999999993</v>
      </c>
      <c r="AO473" s="292">
        <v>9.1999999999999993</v>
      </c>
      <c r="AP473" s="290">
        <v>4.4000000000000004</v>
      </c>
      <c r="AQ473" s="292">
        <v>13.7</v>
      </c>
      <c r="AR473" s="290">
        <v>-1E-4</v>
      </c>
      <c r="AS473" s="292">
        <v>10.87</v>
      </c>
      <c r="AT473" s="290">
        <v>-1E-4</v>
      </c>
      <c r="AU473" s="292">
        <v>38.17</v>
      </c>
      <c r="AW473" s="293">
        <v>70.28</v>
      </c>
      <c r="AX473" s="291">
        <v>6</v>
      </c>
      <c r="BK473" s="290"/>
      <c r="BL473" s="290"/>
      <c r="BM473" s="292"/>
      <c r="BN473" s="290"/>
      <c r="BO473" s="292"/>
      <c r="BP473" s="290"/>
      <c r="BQ473" s="292"/>
      <c r="BR473" s="290"/>
      <c r="BS473" s="292"/>
      <c r="BU473" s="292">
        <v>70.28</v>
      </c>
      <c r="BV473" s="291">
        <v>6</v>
      </c>
      <c r="BX473" s="291">
        <v>-1</v>
      </c>
      <c r="CH473" s="291">
        <v>-1</v>
      </c>
      <c r="CI473" s="117">
        <v>0</v>
      </c>
      <c r="CJ473" s="81">
        <v>-1</v>
      </c>
      <c r="CK473" s="81">
        <v>0</v>
      </c>
      <c r="CL473" s="81">
        <v>-1</v>
      </c>
      <c r="CM473" s="81">
        <v>0</v>
      </c>
      <c r="CN473" s="117">
        <v>0</v>
      </c>
      <c r="CR473" s="291"/>
      <c r="DB473" s="291"/>
      <c r="DH473" s="79" t="s">
        <v>371</v>
      </c>
      <c r="DJ473" s="79" t="s">
        <v>411</v>
      </c>
      <c r="DK473" s="79" t="s">
        <v>458</v>
      </c>
      <c r="DL473" s="83" t="s">
        <v>503</v>
      </c>
      <c r="DM473" s="84" t="s">
        <v>521</v>
      </c>
      <c r="DN473" s="84" t="s">
        <v>510</v>
      </c>
      <c r="DO473" s="83" t="s">
        <v>503</v>
      </c>
    </row>
    <row r="474" spans="1:119" x14ac:dyDescent="0.25">
      <c r="B474" s="291">
        <v>-1</v>
      </c>
      <c r="E474" s="185">
        <f t="shared" si="6"/>
        <v>0</v>
      </c>
      <c r="F474" s="142">
        <v>2</v>
      </c>
      <c r="G474" s="142">
        <v>3</v>
      </c>
      <c r="H474" s="142">
        <v>4</v>
      </c>
      <c r="I474" s="142">
        <v>3</v>
      </c>
      <c r="J474" s="142">
        <v>2</v>
      </c>
      <c r="K474" s="142">
        <v>4</v>
      </c>
      <c r="L474" s="142">
        <v>4</v>
      </c>
      <c r="M474" s="142">
        <v>3</v>
      </c>
      <c r="N474" s="142">
        <v>3</v>
      </c>
      <c r="O474" s="142">
        <v>4</v>
      </c>
      <c r="P474" s="142">
        <v>10</v>
      </c>
      <c r="Q474" s="290">
        <v>-1E-4</v>
      </c>
      <c r="R474" s="290">
        <v>-1E-4</v>
      </c>
      <c r="S474" s="292">
        <v>-1E-4</v>
      </c>
      <c r="T474" s="290">
        <v>-1E-4</v>
      </c>
      <c r="U474" s="292">
        <v>-1E-4</v>
      </c>
      <c r="V474" s="290">
        <v>-1E-4</v>
      </c>
      <c r="W474" s="292">
        <v>-1E-4</v>
      </c>
      <c r="X474" s="290">
        <v>-1E-4</v>
      </c>
      <c r="Y474" s="292">
        <v>-1E-4</v>
      </c>
      <c r="Z474" s="291">
        <v>-1E-4</v>
      </c>
      <c r="AB474" s="142">
        <v>2</v>
      </c>
      <c r="AC474" s="142">
        <v>3</v>
      </c>
      <c r="AD474" s="142">
        <v>4</v>
      </c>
      <c r="AE474" s="142">
        <v>4</v>
      </c>
      <c r="AF474" s="142">
        <v>3</v>
      </c>
      <c r="AG474" s="142">
        <v>4</v>
      </c>
      <c r="AH474" s="142">
        <v>4</v>
      </c>
      <c r="AI474" s="142">
        <v>2</v>
      </c>
      <c r="AJ474" s="142">
        <v>5</v>
      </c>
      <c r="AK474" s="142">
        <v>4</v>
      </c>
      <c r="AL474" s="142">
        <v>0</v>
      </c>
      <c r="AM474" s="290">
        <v>-1E-4</v>
      </c>
      <c r="AN474" s="290">
        <v>-1E-4</v>
      </c>
      <c r="AO474" s="292">
        <v>-1E-4</v>
      </c>
      <c r="AP474" s="290">
        <v>-1E-4</v>
      </c>
      <c r="AQ474" s="292">
        <v>-1E-4</v>
      </c>
      <c r="AR474" s="290">
        <v>-1E-4</v>
      </c>
      <c r="AS474" s="292">
        <v>-1E-4</v>
      </c>
      <c r="AT474" s="290">
        <v>-1E-4</v>
      </c>
      <c r="AU474" s="292">
        <v>-1E-4</v>
      </c>
      <c r="AW474" s="293">
        <v>-1</v>
      </c>
      <c r="AX474" s="291">
        <v>-1</v>
      </c>
      <c r="BK474" s="290"/>
      <c r="BL474" s="290"/>
      <c r="BM474" s="292"/>
      <c r="BN474" s="290"/>
      <c r="BO474" s="292"/>
      <c r="BP474" s="290"/>
      <c r="BQ474" s="292"/>
      <c r="BR474" s="290"/>
      <c r="BS474" s="292"/>
      <c r="BU474" s="292">
        <v>-1</v>
      </c>
      <c r="BV474" s="291">
        <v>-1</v>
      </c>
      <c r="BX474" s="291">
        <v>-1</v>
      </c>
      <c r="CH474" s="291">
        <v>-1</v>
      </c>
      <c r="CI474" s="117">
        <v>0</v>
      </c>
      <c r="CJ474" s="81">
        <v>-1</v>
      </c>
      <c r="CK474" s="81">
        <v>0</v>
      </c>
      <c r="CL474" s="81">
        <v>-1</v>
      </c>
      <c r="CM474" s="81">
        <v>0</v>
      </c>
      <c r="CN474" s="117">
        <v>0</v>
      </c>
      <c r="CR474" s="291"/>
      <c r="DB474" s="291"/>
    </row>
    <row r="475" spans="1:119" x14ac:dyDescent="0.25">
      <c r="B475" s="291">
        <v>-1</v>
      </c>
      <c r="E475" s="185">
        <f t="shared" si="6"/>
        <v>0</v>
      </c>
      <c r="F475" s="142">
        <v>3</v>
      </c>
      <c r="G475" s="142">
        <v>4</v>
      </c>
      <c r="H475" s="142">
        <v>3</v>
      </c>
      <c r="I475" s="142">
        <v>3</v>
      </c>
      <c r="J475" s="142">
        <v>3</v>
      </c>
      <c r="K475" s="142">
        <v>3</v>
      </c>
      <c r="L475" s="142">
        <v>3</v>
      </c>
      <c r="M475" s="142">
        <v>4</v>
      </c>
      <c r="N475" s="142">
        <v>4</v>
      </c>
      <c r="O475" s="142">
        <v>4</v>
      </c>
      <c r="P475" s="142">
        <v>10</v>
      </c>
      <c r="Q475" s="290">
        <v>-1E-4</v>
      </c>
      <c r="R475" s="290">
        <v>-1E-4</v>
      </c>
      <c r="S475" s="292">
        <v>-1E-4</v>
      </c>
      <c r="T475" s="290">
        <v>-1E-4</v>
      </c>
      <c r="U475" s="292">
        <v>-1E-4</v>
      </c>
      <c r="V475" s="290">
        <v>-1E-4</v>
      </c>
      <c r="W475" s="292">
        <v>-1E-4</v>
      </c>
      <c r="X475" s="290">
        <v>-1E-4</v>
      </c>
      <c r="Y475" s="292">
        <v>-1E-4</v>
      </c>
      <c r="Z475" s="291">
        <v>-1E-4</v>
      </c>
      <c r="AB475" s="142">
        <v>3</v>
      </c>
      <c r="AC475" s="142">
        <v>3</v>
      </c>
      <c r="AD475" s="142">
        <v>3</v>
      </c>
      <c r="AE475" s="142">
        <v>3</v>
      </c>
      <c r="AF475" s="142">
        <v>2</v>
      </c>
      <c r="AG475" s="142">
        <v>3</v>
      </c>
      <c r="AH475" s="142">
        <v>4</v>
      </c>
      <c r="AI475" s="142">
        <v>3</v>
      </c>
      <c r="AJ475" s="142">
        <v>4</v>
      </c>
      <c r="AK475" s="142">
        <v>3</v>
      </c>
      <c r="AL475" s="142">
        <v>0</v>
      </c>
      <c r="AM475" s="290">
        <v>-1E-4</v>
      </c>
      <c r="AN475" s="290">
        <v>-1E-4</v>
      </c>
      <c r="AO475" s="292">
        <v>-1E-4</v>
      </c>
      <c r="AP475" s="290">
        <v>-1E-4</v>
      </c>
      <c r="AQ475" s="292">
        <v>-1E-4</v>
      </c>
      <c r="AR475" s="290">
        <v>-1E-4</v>
      </c>
      <c r="AS475" s="292">
        <v>-1E-4</v>
      </c>
      <c r="AT475" s="290">
        <v>-1E-4</v>
      </c>
      <c r="AU475" s="292">
        <v>-1E-4</v>
      </c>
      <c r="AW475" s="293">
        <v>-1</v>
      </c>
      <c r="AX475" s="291">
        <v>-1</v>
      </c>
      <c r="BK475" s="290"/>
      <c r="BL475" s="290"/>
      <c r="BM475" s="292"/>
      <c r="BN475" s="290"/>
      <c r="BO475" s="292"/>
      <c r="BP475" s="290"/>
      <c r="BQ475" s="292"/>
      <c r="BR475" s="290"/>
      <c r="BS475" s="292"/>
      <c r="BU475" s="292">
        <v>-1</v>
      </c>
      <c r="BV475" s="291">
        <v>-1</v>
      </c>
      <c r="BX475" s="291">
        <v>-1</v>
      </c>
      <c r="CH475" s="291">
        <v>-1</v>
      </c>
      <c r="CI475" s="117">
        <v>0</v>
      </c>
      <c r="CJ475" s="81">
        <v>-1</v>
      </c>
      <c r="CK475" s="81">
        <v>0</v>
      </c>
      <c r="CL475" s="81">
        <v>-1</v>
      </c>
      <c r="CM475" s="81">
        <v>0</v>
      </c>
      <c r="CN475" s="117">
        <v>0</v>
      </c>
      <c r="CR475" s="291"/>
      <c r="DB475" s="291"/>
    </row>
    <row r="476" spans="1:119" x14ac:dyDescent="0.25">
      <c r="B476" s="291">
        <v>-1</v>
      </c>
      <c r="E476" s="185">
        <f t="shared" si="6"/>
        <v>0</v>
      </c>
      <c r="F476" s="142">
        <v>2</v>
      </c>
      <c r="G476" s="142">
        <v>3</v>
      </c>
      <c r="H476" s="142">
        <v>3</v>
      </c>
      <c r="I476" s="142">
        <v>3</v>
      </c>
      <c r="J476" s="142">
        <v>4</v>
      </c>
      <c r="K476" s="142">
        <v>3</v>
      </c>
      <c r="L476" s="142">
        <v>3</v>
      </c>
      <c r="M476" s="142">
        <v>3</v>
      </c>
      <c r="N476" s="142">
        <v>3</v>
      </c>
      <c r="O476" s="142">
        <v>3</v>
      </c>
      <c r="P476" s="142">
        <v>10</v>
      </c>
      <c r="Q476" s="290">
        <v>-1E-4</v>
      </c>
      <c r="R476" s="290">
        <v>-1E-4</v>
      </c>
      <c r="S476" s="292">
        <v>-1E-4</v>
      </c>
      <c r="T476" s="290">
        <v>-1E-4</v>
      </c>
      <c r="U476" s="292">
        <v>-1E-4</v>
      </c>
      <c r="V476" s="290">
        <v>-1E-4</v>
      </c>
      <c r="W476" s="292">
        <v>-1E-4</v>
      </c>
      <c r="X476" s="290">
        <v>-1E-4</v>
      </c>
      <c r="Y476" s="292">
        <v>-1E-4</v>
      </c>
      <c r="Z476" s="291">
        <v>-1E-4</v>
      </c>
      <c r="AB476" s="142">
        <v>2</v>
      </c>
      <c r="AC476" s="142">
        <v>3</v>
      </c>
      <c r="AD476" s="142">
        <v>3</v>
      </c>
      <c r="AE476" s="142">
        <v>3</v>
      </c>
      <c r="AF476" s="142">
        <v>3</v>
      </c>
      <c r="AG476" s="142">
        <v>3</v>
      </c>
      <c r="AH476" s="142">
        <v>4</v>
      </c>
      <c r="AI476" s="142">
        <v>3</v>
      </c>
      <c r="AJ476" s="142">
        <v>4</v>
      </c>
      <c r="AK476" s="142">
        <v>3</v>
      </c>
      <c r="AL476" s="142">
        <v>1</v>
      </c>
      <c r="AM476" s="290">
        <v>-1E-4</v>
      </c>
      <c r="AN476" s="290">
        <v>-1E-4</v>
      </c>
      <c r="AO476" s="292">
        <v>-1E-4</v>
      </c>
      <c r="AP476" s="290">
        <v>-1E-4</v>
      </c>
      <c r="AQ476" s="292">
        <v>-1E-4</v>
      </c>
      <c r="AR476" s="290">
        <v>-1E-4</v>
      </c>
      <c r="AS476" s="292">
        <v>-1E-4</v>
      </c>
      <c r="AT476" s="290">
        <v>-1E-4</v>
      </c>
      <c r="AU476" s="292">
        <v>-1E-4</v>
      </c>
      <c r="AW476" s="293">
        <v>-1</v>
      </c>
      <c r="AX476" s="291">
        <v>-1</v>
      </c>
      <c r="BK476" s="290"/>
      <c r="BL476" s="290"/>
      <c r="BM476" s="292"/>
      <c r="BN476" s="290"/>
      <c r="BO476" s="292"/>
      <c r="BP476" s="290"/>
      <c r="BQ476" s="292"/>
      <c r="BR476" s="290"/>
      <c r="BS476" s="292"/>
      <c r="BU476" s="292">
        <v>-1</v>
      </c>
      <c r="BV476" s="291">
        <v>-1</v>
      </c>
      <c r="BX476" s="291">
        <v>-1</v>
      </c>
      <c r="CH476" s="291">
        <v>-1</v>
      </c>
      <c r="CI476" s="117">
        <v>0</v>
      </c>
      <c r="CJ476" s="81">
        <v>-1</v>
      </c>
      <c r="CK476" s="81">
        <v>0</v>
      </c>
      <c r="CL476" s="81">
        <v>-1</v>
      </c>
      <c r="CM476" s="81">
        <v>0</v>
      </c>
      <c r="CN476" s="117">
        <v>0</v>
      </c>
      <c r="CR476" s="291"/>
      <c r="DB476" s="291"/>
    </row>
    <row r="477" spans="1:119" x14ac:dyDescent="0.25">
      <c r="B477" s="291">
        <v>0</v>
      </c>
      <c r="E477" s="185">
        <f t="shared" si="6"/>
        <v>0</v>
      </c>
      <c r="F477" s="142">
        <v>0</v>
      </c>
      <c r="G477" s="142">
        <v>0</v>
      </c>
      <c r="H477" s="142">
        <v>0</v>
      </c>
      <c r="I477" s="142">
        <v>0</v>
      </c>
      <c r="J477" s="142">
        <v>0</v>
      </c>
      <c r="K477" s="142">
        <v>0</v>
      </c>
      <c r="L477" s="142">
        <v>0</v>
      </c>
      <c r="M477" s="142">
        <v>0</v>
      </c>
      <c r="N477" s="142">
        <v>0</v>
      </c>
      <c r="O477" s="142">
        <v>0</v>
      </c>
      <c r="P477" s="142">
        <v>0</v>
      </c>
      <c r="Q477" s="290">
        <v>0</v>
      </c>
      <c r="R477" s="290">
        <v>0</v>
      </c>
      <c r="S477" s="292">
        <v>0</v>
      </c>
      <c r="T477" s="290">
        <v>0</v>
      </c>
      <c r="U477" s="292">
        <v>0</v>
      </c>
      <c r="V477" s="290">
        <v>0</v>
      </c>
      <c r="W477" s="292">
        <v>0</v>
      </c>
      <c r="X477" s="290">
        <v>0</v>
      </c>
      <c r="Y477" s="292">
        <v>0</v>
      </c>
      <c r="Z477" s="291">
        <v>0</v>
      </c>
      <c r="AB477" s="142">
        <v>0</v>
      </c>
      <c r="AC477" s="142">
        <v>0</v>
      </c>
      <c r="AD477" s="142">
        <v>0</v>
      </c>
      <c r="AE477" s="142">
        <v>0</v>
      </c>
      <c r="AF477" s="142">
        <v>0</v>
      </c>
      <c r="AG477" s="142">
        <v>0</v>
      </c>
      <c r="AH477" s="142">
        <v>0</v>
      </c>
      <c r="AI477" s="142">
        <v>0</v>
      </c>
      <c r="AJ477" s="142">
        <v>0</v>
      </c>
      <c r="AK477" s="142">
        <v>0</v>
      </c>
      <c r="AL477" s="142">
        <v>0</v>
      </c>
      <c r="AM477" s="290">
        <v>0</v>
      </c>
      <c r="AN477" s="290">
        <v>0</v>
      </c>
      <c r="AO477" s="292">
        <v>0</v>
      </c>
      <c r="AP477" s="290">
        <v>0</v>
      </c>
      <c r="AQ477" s="292">
        <v>0</v>
      </c>
      <c r="AR477" s="290">
        <v>0</v>
      </c>
      <c r="AS477" s="292">
        <v>0</v>
      </c>
      <c r="AT477" s="290">
        <v>0</v>
      </c>
      <c r="AU477" s="292">
        <v>0</v>
      </c>
      <c r="AW477" s="293">
        <v>0</v>
      </c>
      <c r="AX477" s="291">
        <v>0</v>
      </c>
      <c r="BK477" s="290"/>
      <c r="BL477" s="290"/>
      <c r="BM477" s="292"/>
      <c r="BN477" s="290"/>
      <c r="BO477" s="292"/>
      <c r="BP477" s="290"/>
      <c r="BQ477" s="292"/>
      <c r="BR477" s="290"/>
      <c r="BS477" s="292"/>
      <c r="BU477" s="292">
        <v>0</v>
      </c>
      <c r="BV477" s="291">
        <v>0</v>
      </c>
      <c r="BX477" s="291">
        <v>0</v>
      </c>
      <c r="CH477" s="291">
        <v>0</v>
      </c>
      <c r="CI477" s="117">
        <v>0</v>
      </c>
      <c r="CJ477" s="81">
        <v>0</v>
      </c>
      <c r="CK477" s="81">
        <v>0</v>
      </c>
      <c r="CL477" s="81">
        <v>0</v>
      </c>
      <c r="CM477" s="81">
        <v>0</v>
      </c>
      <c r="CN477" s="117">
        <v>0</v>
      </c>
      <c r="CR477" s="291"/>
      <c r="DB477" s="291"/>
    </row>
    <row r="478" spans="1:119" x14ac:dyDescent="0.25">
      <c r="A478" s="113" t="s">
        <v>184</v>
      </c>
      <c r="B478" s="291">
        <v>7</v>
      </c>
      <c r="C478" s="114" t="s">
        <v>305</v>
      </c>
      <c r="D478" s="114" t="s">
        <v>266</v>
      </c>
      <c r="E478" s="185">
        <f t="shared" si="6"/>
        <v>2</v>
      </c>
      <c r="F478" s="142">
        <v>2</v>
      </c>
      <c r="G478" s="142">
        <v>1</v>
      </c>
      <c r="H478" s="142">
        <v>2</v>
      </c>
      <c r="I478" s="142">
        <v>2</v>
      </c>
      <c r="J478" s="142">
        <v>3</v>
      </c>
      <c r="K478" s="142">
        <v>2</v>
      </c>
      <c r="L478" s="142">
        <v>2</v>
      </c>
      <c r="M478" s="142">
        <v>-1</v>
      </c>
      <c r="N478" s="142">
        <v>-1</v>
      </c>
      <c r="O478" s="142">
        <v>-1</v>
      </c>
      <c r="P478" s="142">
        <v>0</v>
      </c>
      <c r="Q478" s="290">
        <v>6.4</v>
      </c>
      <c r="R478" s="290">
        <v>6.4</v>
      </c>
      <c r="S478" s="292">
        <v>6.4</v>
      </c>
      <c r="T478" s="290">
        <v>-1E-4</v>
      </c>
      <c r="U478" s="292">
        <v>11.2</v>
      </c>
      <c r="V478" s="290">
        <v>-1E-4</v>
      </c>
      <c r="W478" s="292">
        <v>8.68</v>
      </c>
      <c r="X478" s="290">
        <v>-1E-4</v>
      </c>
      <c r="Y478" s="292">
        <v>26.28</v>
      </c>
      <c r="Z478" s="291">
        <v>7</v>
      </c>
      <c r="AB478" s="142">
        <v>2</v>
      </c>
      <c r="AC478" s="142">
        <v>2</v>
      </c>
      <c r="AD478" s="142">
        <v>2</v>
      </c>
      <c r="AE478" s="142">
        <v>2</v>
      </c>
      <c r="AF478" s="142">
        <v>3</v>
      </c>
      <c r="AG478" s="142">
        <v>4</v>
      </c>
      <c r="AH478" s="142">
        <v>4</v>
      </c>
      <c r="AI478" s="142">
        <v>3</v>
      </c>
      <c r="AJ478" s="142">
        <v>3</v>
      </c>
      <c r="AK478" s="142">
        <v>3</v>
      </c>
      <c r="AL478" s="142">
        <v>0</v>
      </c>
      <c r="AM478" s="290">
        <v>9.3000000000000007</v>
      </c>
      <c r="AN478" s="290">
        <v>9.3000000000000007</v>
      </c>
      <c r="AO478" s="292">
        <v>9.3000000000000007</v>
      </c>
      <c r="AP478" s="290">
        <v>5.0999999999999996</v>
      </c>
      <c r="AQ478" s="292">
        <v>14</v>
      </c>
      <c r="AR478" s="290">
        <v>-1E-4</v>
      </c>
      <c r="AS478" s="292">
        <v>11.12</v>
      </c>
      <c r="AT478" s="290">
        <v>-1E-4</v>
      </c>
      <c r="AU478" s="292">
        <v>39.520000000000003</v>
      </c>
      <c r="AW478" s="293">
        <v>65.8</v>
      </c>
      <c r="AX478" s="291">
        <v>7</v>
      </c>
      <c r="BK478" s="290"/>
      <c r="BL478" s="290"/>
      <c r="BM478" s="292"/>
      <c r="BN478" s="290"/>
      <c r="BO478" s="292"/>
      <c r="BP478" s="290"/>
      <c r="BQ478" s="292"/>
      <c r="BR478" s="290"/>
      <c r="BS478" s="292"/>
      <c r="BU478" s="292">
        <v>65.8</v>
      </c>
      <c r="BV478" s="291">
        <v>7</v>
      </c>
      <c r="BX478" s="291">
        <v>-1</v>
      </c>
      <c r="CH478" s="291">
        <v>7</v>
      </c>
      <c r="CI478" s="117">
        <v>0</v>
      </c>
      <c r="CJ478" s="81">
        <v>-1</v>
      </c>
      <c r="CK478" s="81">
        <v>0</v>
      </c>
      <c r="CL478" s="81">
        <v>-1</v>
      </c>
      <c r="CM478" s="81">
        <v>0</v>
      </c>
      <c r="CN478" s="117">
        <v>0</v>
      </c>
      <c r="CR478" s="291"/>
      <c r="DB478" s="291"/>
      <c r="DH478" s="79" t="s">
        <v>368</v>
      </c>
      <c r="DJ478" s="79" t="s">
        <v>411</v>
      </c>
      <c r="DK478" s="79" t="s">
        <v>458</v>
      </c>
      <c r="DL478" s="83" t="s">
        <v>503</v>
      </c>
      <c r="DM478" s="84" t="s">
        <v>521</v>
      </c>
      <c r="DN478" s="84" t="s">
        <v>119</v>
      </c>
      <c r="DO478" s="83" t="s">
        <v>503</v>
      </c>
    </row>
    <row r="479" spans="1:119" x14ac:dyDescent="0.25">
      <c r="B479" s="291">
        <v>-1</v>
      </c>
      <c r="E479" s="185">
        <f t="shared" si="6"/>
        <v>0</v>
      </c>
      <c r="F479" s="142">
        <v>2</v>
      </c>
      <c r="G479" s="142">
        <v>1</v>
      </c>
      <c r="H479" s="142">
        <v>1</v>
      </c>
      <c r="I479" s="142">
        <v>2</v>
      </c>
      <c r="J479" s="142">
        <v>3</v>
      </c>
      <c r="K479" s="142">
        <v>2</v>
      </c>
      <c r="L479" s="142">
        <v>3</v>
      </c>
      <c r="M479" s="142">
        <v>-1</v>
      </c>
      <c r="N479" s="142">
        <v>-1</v>
      </c>
      <c r="O479" s="142">
        <v>-1</v>
      </c>
      <c r="P479" s="142">
        <v>0</v>
      </c>
      <c r="Q479" s="290">
        <v>-1E-4</v>
      </c>
      <c r="R479" s="290">
        <v>-1E-4</v>
      </c>
      <c r="S479" s="292">
        <v>-1E-4</v>
      </c>
      <c r="T479" s="290">
        <v>-1E-4</v>
      </c>
      <c r="U479" s="292">
        <v>-1E-4</v>
      </c>
      <c r="V479" s="290">
        <v>-1E-4</v>
      </c>
      <c r="W479" s="292">
        <v>-1E-4</v>
      </c>
      <c r="X479" s="290">
        <v>-1E-4</v>
      </c>
      <c r="Y479" s="292">
        <v>-1E-4</v>
      </c>
      <c r="Z479" s="291">
        <v>-1E-4</v>
      </c>
      <c r="AB479" s="142">
        <v>2</v>
      </c>
      <c r="AC479" s="142">
        <v>1</v>
      </c>
      <c r="AD479" s="142">
        <v>3</v>
      </c>
      <c r="AE479" s="142">
        <v>3</v>
      </c>
      <c r="AF479" s="142">
        <v>3</v>
      </c>
      <c r="AG479" s="142">
        <v>4</v>
      </c>
      <c r="AH479" s="142">
        <v>3</v>
      </c>
      <c r="AI479" s="142">
        <v>3</v>
      </c>
      <c r="AJ479" s="142">
        <v>3</v>
      </c>
      <c r="AK479" s="142">
        <v>3</v>
      </c>
      <c r="AL479" s="142">
        <v>2</v>
      </c>
      <c r="AM479" s="290">
        <v>-1E-4</v>
      </c>
      <c r="AN479" s="290">
        <v>-1E-4</v>
      </c>
      <c r="AO479" s="292">
        <v>-1E-4</v>
      </c>
      <c r="AP479" s="290">
        <v>-1E-4</v>
      </c>
      <c r="AQ479" s="292">
        <v>-1E-4</v>
      </c>
      <c r="AR479" s="290">
        <v>-1E-4</v>
      </c>
      <c r="AS479" s="292">
        <v>-1E-4</v>
      </c>
      <c r="AT479" s="290">
        <v>-1E-4</v>
      </c>
      <c r="AU479" s="292">
        <v>-1E-4</v>
      </c>
      <c r="AW479" s="293">
        <v>-1</v>
      </c>
      <c r="AX479" s="291">
        <v>-1</v>
      </c>
      <c r="BK479" s="290"/>
      <c r="BL479" s="290"/>
      <c r="BM479" s="292"/>
      <c r="BN479" s="290"/>
      <c r="BO479" s="292"/>
      <c r="BP479" s="290"/>
      <c r="BQ479" s="292"/>
      <c r="BR479" s="290"/>
      <c r="BS479" s="292"/>
      <c r="BU479" s="292">
        <v>-1</v>
      </c>
      <c r="BV479" s="291">
        <v>-1</v>
      </c>
      <c r="BX479" s="291">
        <v>-1</v>
      </c>
      <c r="CH479" s="291">
        <v>-1</v>
      </c>
      <c r="CI479" s="117">
        <v>0</v>
      </c>
      <c r="CJ479" s="81">
        <v>-1</v>
      </c>
      <c r="CK479" s="81">
        <v>0</v>
      </c>
      <c r="CL479" s="81">
        <v>-1</v>
      </c>
      <c r="CM479" s="81">
        <v>0</v>
      </c>
      <c r="CN479" s="117">
        <v>0</v>
      </c>
      <c r="CR479" s="291"/>
      <c r="DB479" s="291"/>
    </row>
    <row r="480" spans="1:119" x14ac:dyDescent="0.25">
      <c r="B480" s="291">
        <v>-1</v>
      </c>
      <c r="E480" s="185">
        <f t="shared" si="6"/>
        <v>0</v>
      </c>
      <c r="F480" s="142">
        <v>2</v>
      </c>
      <c r="G480" s="142">
        <v>1</v>
      </c>
      <c r="H480" s="142">
        <v>2</v>
      </c>
      <c r="I480" s="142">
        <v>3</v>
      </c>
      <c r="J480" s="142">
        <v>3</v>
      </c>
      <c r="K480" s="142">
        <v>1</v>
      </c>
      <c r="L480" s="142">
        <v>2</v>
      </c>
      <c r="M480" s="142">
        <v>-1</v>
      </c>
      <c r="N480" s="142">
        <v>-1</v>
      </c>
      <c r="O480" s="142">
        <v>-1</v>
      </c>
      <c r="P480" s="142">
        <v>0</v>
      </c>
      <c r="Q480" s="290">
        <v>-1E-4</v>
      </c>
      <c r="R480" s="290">
        <v>-1E-4</v>
      </c>
      <c r="S480" s="292">
        <v>-1E-4</v>
      </c>
      <c r="T480" s="290">
        <v>-1E-4</v>
      </c>
      <c r="U480" s="292">
        <v>-1E-4</v>
      </c>
      <c r="V480" s="290">
        <v>-1E-4</v>
      </c>
      <c r="W480" s="292">
        <v>-1E-4</v>
      </c>
      <c r="X480" s="290">
        <v>-1E-4</v>
      </c>
      <c r="Y480" s="292">
        <v>-1E-4</v>
      </c>
      <c r="Z480" s="291">
        <v>-1E-4</v>
      </c>
      <c r="AB480" s="142">
        <v>3</v>
      </c>
      <c r="AC480" s="142">
        <v>2</v>
      </c>
      <c r="AD480" s="142">
        <v>2</v>
      </c>
      <c r="AE480" s="142">
        <v>3</v>
      </c>
      <c r="AF480" s="142">
        <v>4</v>
      </c>
      <c r="AG480" s="142">
        <v>4</v>
      </c>
      <c r="AH480" s="142">
        <v>4</v>
      </c>
      <c r="AI480" s="142">
        <v>4</v>
      </c>
      <c r="AJ480" s="142">
        <v>3</v>
      </c>
      <c r="AK480" s="142">
        <v>3</v>
      </c>
      <c r="AL480" s="142">
        <v>0</v>
      </c>
      <c r="AM480" s="290">
        <v>-1E-4</v>
      </c>
      <c r="AN480" s="290">
        <v>-1E-4</v>
      </c>
      <c r="AO480" s="292">
        <v>-1E-4</v>
      </c>
      <c r="AP480" s="290">
        <v>-1E-4</v>
      </c>
      <c r="AQ480" s="292">
        <v>-1E-4</v>
      </c>
      <c r="AR480" s="290">
        <v>-1E-4</v>
      </c>
      <c r="AS480" s="292">
        <v>-1E-4</v>
      </c>
      <c r="AT480" s="290">
        <v>-1E-4</v>
      </c>
      <c r="AU480" s="292">
        <v>-1E-4</v>
      </c>
      <c r="AW480" s="293">
        <v>-1</v>
      </c>
      <c r="AX480" s="291">
        <v>-1</v>
      </c>
      <c r="BK480" s="290"/>
      <c r="BL480" s="290"/>
      <c r="BM480" s="292"/>
      <c r="BN480" s="290"/>
      <c r="BO480" s="292"/>
      <c r="BP480" s="290"/>
      <c r="BQ480" s="292"/>
      <c r="BR480" s="290"/>
      <c r="BS480" s="292"/>
      <c r="BU480" s="292">
        <v>-1</v>
      </c>
      <c r="BV480" s="291">
        <v>-1</v>
      </c>
      <c r="BX480" s="291">
        <v>-1</v>
      </c>
      <c r="CH480" s="291">
        <v>-1</v>
      </c>
      <c r="CI480" s="117">
        <v>0</v>
      </c>
      <c r="CJ480" s="81">
        <v>-1</v>
      </c>
      <c r="CK480" s="81">
        <v>0</v>
      </c>
      <c r="CL480" s="81">
        <v>-1</v>
      </c>
      <c r="CM480" s="81">
        <v>0</v>
      </c>
      <c r="CN480" s="117">
        <v>0</v>
      </c>
      <c r="CR480" s="291"/>
      <c r="DB480" s="291"/>
    </row>
    <row r="481" spans="1:121" x14ac:dyDescent="0.25">
      <c r="B481" s="291">
        <v>-1</v>
      </c>
      <c r="E481" s="185">
        <f t="shared" si="6"/>
        <v>0</v>
      </c>
      <c r="F481" s="142">
        <v>2</v>
      </c>
      <c r="G481" s="142">
        <v>1</v>
      </c>
      <c r="H481" s="142">
        <v>1</v>
      </c>
      <c r="I481" s="142">
        <v>2</v>
      </c>
      <c r="J481" s="142">
        <v>3</v>
      </c>
      <c r="K481" s="142">
        <v>3</v>
      </c>
      <c r="L481" s="142">
        <v>4</v>
      </c>
      <c r="M481" s="142">
        <v>-1</v>
      </c>
      <c r="N481" s="142">
        <v>-1</v>
      </c>
      <c r="O481" s="142">
        <v>-1</v>
      </c>
      <c r="P481" s="142">
        <v>0</v>
      </c>
      <c r="Q481" s="290">
        <v>-1E-4</v>
      </c>
      <c r="R481" s="290">
        <v>-1E-4</v>
      </c>
      <c r="S481" s="292">
        <v>-1E-4</v>
      </c>
      <c r="T481" s="290">
        <v>-1E-4</v>
      </c>
      <c r="U481" s="292">
        <v>-1E-4</v>
      </c>
      <c r="V481" s="290">
        <v>-1E-4</v>
      </c>
      <c r="W481" s="292">
        <v>-1E-4</v>
      </c>
      <c r="X481" s="290">
        <v>-1E-4</v>
      </c>
      <c r="Y481" s="292">
        <v>-1E-4</v>
      </c>
      <c r="Z481" s="291">
        <v>-1E-4</v>
      </c>
      <c r="AB481" s="142">
        <v>3</v>
      </c>
      <c r="AC481" s="142">
        <v>2</v>
      </c>
      <c r="AD481" s="142">
        <v>3</v>
      </c>
      <c r="AE481" s="142">
        <v>3</v>
      </c>
      <c r="AF481" s="142">
        <v>3</v>
      </c>
      <c r="AG481" s="142">
        <v>4</v>
      </c>
      <c r="AH481" s="142">
        <v>3</v>
      </c>
      <c r="AI481" s="142">
        <v>3</v>
      </c>
      <c r="AJ481" s="142">
        <v>3</v>
      </c>
      <c r="AK481" s="142">
        <v>3</v>
      </c>
      <c r="AL481" s="142">
        <v>0</v>
      </c>
      <c r="AM481" s="290">
        <v>-1E-4</v>
      </c>
      <c r="AN481" s="290">
        <v>-1E-4</v>
      </c>
      <c r="AO481" s="292">
        <v>-1E-4</v>
      </c>
      <c r="AP481" s="290">
        <v>-1E-4</v>
      </c>
      <c r="AQ481" s="292">
        <v>-1E-4</v>
      </c>
      <c r="AR481" s="290">
        <v>-1E-4</v>
      </c>
      <c r="AS481" s="292">
        <v>-1E-4</v>
      </c>
      <c r="AT481" s="290">
        <v>-1E-4</v>
      </c>
      <c r="AU481" s="292">
        <v>-1E-4</v>
      </c>
      <c r="AW481" s="293">
        <v>-1</v>
      </c>
      <c r="AX481" s="291">
        <v>-1</v>
      </c>
      <c r="BK481" s="290"/>
      <c r="BL481" s="290"/>
      <c r="BM481" s="292"/>
      <c r="BN481" s="290"/>
      <c r="BO481" s="292"/>
      <c r="BP481" s="290"/>
      <c r="BQ481" s="292"/>
      <c r="BR481" s="290"/>
      <c r="BS481" s="292"/>
      <c r="BU481" s="292">
        <v>-1</v>
      </c>
      <c r="BV481" s="291">
        <v>-1</v>
      </c>
      <c r="BX481" s="291">
        <v>-1</v>
      </c>
      <c r="CH481" s="291">
        <v>-1</v>
      </c>
      <c r="CI481" s="117">
        <v>0</v>
      </c>
      <c r="CJ481" s="81">
        <v>-1</v>
      </c>
      <c r="CK481" s="81">
        <v>0</v>
      </c>
      <c r="CL481" s="81">
        <v>-1</v>
      </c>
      <c r="CM481" s="81">
        <v>0</v>
      </c>
      <c r="CN481" s="117">
        <v>0</v>
      </c>
      <c r="CR481" s="291"/>
      <c r="DB481" s="291"/>
    </row>
    <row r="482" spans="1:121" x14ac:dyDescent="0.25">
      <c r="B482" s="291"/>
      <c r="Q482" s="290"/>
      <c r="R482" s="290"/>
      <c r="S482" s="292"/>
      <c r="T482" s="290"/>
      <c r="U482" s="292"/>
      <c r="V482" s="290"/>
      <c r="W482" s="292"/>
      <c r="X482" s="290"/>
      <c r="Y482" s="292"/>
      <c r="Z482" s="291"/>
      <c r="AM482" s="290"/>
      <c r="AN482" s="290"/>
      <c r="AO482" s="292"/>
      <c r="AP482" s="290"/>
      <c r="AQ482" s="292"/>
      <c r="AR482" s="290"/>
      <c r="AS482" s="292"/>
      <c r="AT482" s="290"/>
      <c r="AU482" s="292"/>
      <c r="AW482" s="293"/>
      <c r="AX482" s="291"/>
      <c r="BK482" s="290"/>
      <c r="BL482" s="290"/>
      <c r="BM482" s="292"/>
      <c r="BN482" s="290"/>
      <c r="BO482" s="292"/>
      <c r="BP482" s="290"/>
      <c r="BQ482" s="292"/>
      <c r="BR482" s="290"/>
      <c r="BS482" s="292"/>
      <c r="BU482" s="292"/>
      <c r="BV482" s="291"/>
      <c r="BX482" s="291"/>
      <c r="CH482" s="291"/>
      <c r="CR482" s="291"/>
      <c r="DB482" s="291"/>
    </row>
    <row r="483" spans="1:121" s="310" customFormat="1" x14ac:dyDescent="0.25">
      <c r="A483" s="297"/>
      <c r="B483" s="298">
        <v>0</v>
      </c>
      <c r="C483" s="299"/>
      <c r="D483" s="299"/>
      <c r="E483" s="300">
        <f t="shared" si="6"/>
        <v>0</v>
      </c>
      <c r="F483" s="301">
        <v>0</v>
      </c>
      <c r="G483" s="301">
        <v>0</v>
      </c>
      <c r="H483" s="301">
        <v>0</v>
      </c>
      <c r="I483" s="301">
        <v>0</v>
      </c>
      <c r="J483" s="301">
        <v>0</v>
      </c>
      <c r="K483" s="301">
        <v>0</v>
      </c>
      <c r="L483" s="301">
        <v>0</v>
      </c>
      <c r="M483" s="301">
        <v>0</v>
      </c>
      <c r="N483" s="301">
        <v>0</v>
      </c>
      <c r="O483" s="301">
        <v>0</v>
      </c>
      <c r="P483" s="301">
        <v>0</v>
      </c>
      <c r="Q483" s="302">
        <v>0</v>
      </c>
      <c r="R483" s="302">
        <v>0</v>
      </c>
      <c r="S483" s="303">
        <v>0</v>
      </c>
      <c r="T483" s="302">
        <v>0</v>
      </c>
      <c r="U483" s="303">
        <v>0</v>
      </c>
      <c r="V483" s="302">
        <v>0</v>
      </c>
      <c r="W483" s="303">
        <v>0</v>
      </c>
      <c r="X483" s="302">
        <v>0</v>
      </c>
      <c r="Y483" s="303">
        <v>0</v>
      </c>
      <c r="Z483" s="298">
        <v>0</v>
      </c>
      <c r="AA483" s="304"/>
      <c r="AB483" s="301">
        <v>0</v>
      </c>
      <c r="AC483" s="301">
        <v>0</v>
      </c>
      <c r="AD483" s="301">
        <v>0</v>
      </c>
      <c r="AE483" s="301">
        <v>0</v>
      </c>
      <c r="AF483" s="301">
        <v>0</v>
      </c>
      <c r="AG483" s="301">
        <v>0</v>
      </c>
      <c r="AH483" s="301">
        <v>0</v>
      </c>
      <c r="AI483" s="301">
        <v>0</v>
      </c>
      <c r="AJ483" s="301">
        <v>0</v>
      </c>
      <c r="AK483" s="301">
        <v>0</v>
      </c>
      <c r="AL483" s="301">
        <v>0</v>
      </c>
      <c r="AM483" s="302">
        <v>0</v>
      </c>
      <c r="AN483" s="302">
        <v>0</v>
      </c>
      <c r="AO483" s="303">
        <v>0</v>
      </c>
      <c r="AP483" s="302">
        <v>0</v>
      </c>
      <c r="AQ483" s="303">
        <v>0</v>
      </c>
      <c r="AR483" s="302">
        <v>0</v>
      </c>
      <c r="AS483" s="303">
        <v>0</v>
      </c>
      <c r="AT483" s="302">
        <v>0</v>
      </c>
      <c r="AU483" s="303">
        <v>0</v>
      </c>
      <c r="AV483" s="304"/>
      <c r="AW483" s="305">
        <v>0</v>
      </c>
      <c r="AX483" s="298">
        <v>0</v>
      </c>
      <c r="AY483" s="306"/>
      <c r="AZ483" s="301"/>
      <c r="BA483" s="301"/>
      <c r="BB483" s="301"/>
      <c r="BC483" s="301"/>
      <c r="BD483" s="301"/>
      <c r="BE483" s="301"/>
      <c r="BF483" s="301"/>
      <c r="BG483" s="301"/>
      <c r="BH483" s="301"/>
      <c r="BI483" s="301"/>
      <c r="BJ483" s="301"/>
      <c r="BK483" s="302"/>
      <c r="BL483" s="302"/>
      <c r="BM483" s="303"/>
      <c r="BN483" s="302"/>
      <c r="BO483" s="303"/>
      <c r="BP483" s="302"/>
      <c r="BQ483" s="303"/>
      <c r="BR483" s="302"/>
      <c r="BS483" s="303"/>
      <c r="BT483" s="306"/>
      <c r="BU483" s="303">
        <v>0</v>
      </c>
      <c r="BV483" s="298">
        <v>0</v>
      </c>
      <c r="BW483" s="306"/>
      <c r="BX483" s="298">
        <v>0</v>
      </c>
      <c r="BY483" s="307"/>
      <c r="BZ483" s="308"/>
      <c r="CA483" s="308"/>
      <c r="CB483" s="308"/>
      <c r="CC483" s="308"/>
      <c r="CD483" s="309"/>
      <c r="CG483" s="307"/>
      <c r="CH483" s="298">
        <v>0</v>
      </c>
      <c r="CI483" s="309">
        <v>0</v>
      </c>
      <c r="CJ483" s="308">
        <v>0</v>
      </c>
      <c r="CK483" s="308">
        <v>0</v>
      </c>
      <c r="CL483" s="308">
        <v>0</v>
      </c>
      <c r="CM483" s="308">
        <v>0</v>
      </c>
      <c r="CN483" s="309">
        <v>0</v>
      </c>
      <c r="CQ483" s="307"/>
      <c r="CR483" s="298"/>
      <c r="CS483" s="309"/>
      <c r="CT483" s="308"/>
      <c r="CU483" s="308"/>
      <c r="CV483" s="308"/>
      <c r="CW483" s="308"/>
      <c r="CX483" s="309"/>
      <c r="DA483" s="307"/>
      <c r="DB483" s="298"/>
      <c r="DC483" s="306"/>
      <c r="DI483" s="311"/>
      <c r="DL483" s="307"/>
      <c r="DM483" s="312"/>
      <c r="DN483" s="312"/>
      <c r="DO483" s="307"/>
      <c r="DP483" s="313"/>
      <c r="DQ483" s="311"/>
    </row>
    <row r="484" spans="1:121" x14ac:dyDescent="0.25">
      <c r="A484" s="113" t="s">
        <v>185</v>
      </c>
      <c r="B484" s="291">
        <v>1</v>
      </c>
      <c r="C484" s="114" t="s">
        <v>306</v>
      </c>
      <c r="D484" s="114" t="s">
        <v>203</v>
      </c>
      <c r="E484" s="185">
        <f t="shared" ref="E484:E552" si="7">IF(AND($B484&lt;9,$B484&gt;0),9-$B484,0)</f>
        <v>8</v>
      </c>
      <c r="F484" s="142">
        <v>3</v>
      </c>
      <c r="G484" s="142">
        <v>2</v>
      </c>
      <c r="H484" s="142">
        <v>3</v>
      </c>
      <c r="I484" s="142">
        <v>4</v>
      </c>
      <c r="J484" s="142">
        <v>2</v>
      </c>
      <c r="K484" s="142">
        <v>2</v>
      </c>
      <c r="L484" s="142">
        <v>3</v>
      </c>
      <c r="M484" s="142">
        <v>2</v>
      </c>
      <c r="N484" s="142">
        <v>3</v>
      </c>
      <c r="O484" s="142">
        <v>3</v>
      </c>
      <c r="P484" s="142">
        <v>0</v>
      </c>
      <c r="Q484" s="290">
        <v>9.6999999999999993</v>
      </c>
      <c r="R484" s="290">
        <v>9.6999999999999993</v>
      </c>
      <c r="S484" s="292">
        <v>9.6999999999999993</v>
      </c>
      <c r="T484" s="290">
        <v>-1E-4</v>
      </c>
      <c r="U484" s="292">
        <v>14.6</v>
      </c>
      <c r="V484" s="290">
        <v>-1E-4</v>
      </c>
      <c r="W484" s="292">
        <v>9.94</v>
      </c>
      <c r="X484" s="290">
        <v>-1E-4</v>
      </c>
      <c r="Y484" s="292">
        <v>34.24</v>
      </c>
      <c r="Z484" s="291">
        <v>2</v>
      </c>
      <c r="AB484" s="142">
        <v>2</v>
      </c>
      <c r="AC484" s="142">
        <v>2</v>
      </c>
      <c r="AD484" s="142">
        <v>2</v>
      </c>
      <c r="AE484" s="142">
        <v>3</v>
      </c>
      <c r="AF484" s="142">
        <v>3</v>
      </c>
      <c r="AG484" s="142">
        <v>3</v>
      </c>
      <c r="AH484" s="142">
        <v>3</v>
      </c>
      <c r="AI484" s="142">
        <v>3</v>
      </c>
      <c r="AJ484" s="142">
        <v>3</v>
      </c>
      <c r="AK484" s="142">
        <v>3</v>
      </c>
      <c r="AL484" s="142">
        <v>0</v>
      </c>
      <c r="AM484" s="290">
        <v>9.8000000000000007</v>
      </c>
      <c r="AN484" s="290">
        <v>9.8000000000000007</v>
      </c>
      <c r="AO484" s="292">
        <v>9.8000000000000007</v>
      </c>
      <c r="AP484" s="290">
        <v>4.4000000000000004</v>
      </c>
      <c r="AQ484" s="292">
        <v>14.5</v>
      </c>
      <c r="AR484" s="290">
        <v>-1E-4</v>
      </c>
      <c r="AS484" s="292">
        <v>9.5399999999999991</v>
      </c>
      <c r="AT484" s="290">
        <v>-1E-4</v>
      </c>
      <c r="AU484" s="292">
        <v>38.24</v>
      </c>
      <c r="AW484" s="293">
        <v>72.48</v>
      </c>
      <c r="AX484" s="291">
        <v>1</v>
      </c>
      <c r="BK484" s="290"/>
      <c r="BL484" s="290"/>
      <c r="BM484" s="292"/>
      <c r="BN484" s="290"/>
      <c r="BO484" s="292"/>
      <c r="BP484" s="290"/>
      <c r="BQ484" s="292"/>
      <c r="BR484" s="290"/>
      <c r="BS484" s="292"/>
      <c r="BU484" s="292">
        <v>72.48</v>
      </c>
      <c r="BV484" s="291">
        <v>1</v>
      </c>
      <c r="BX484" s="291">
        <v>-1</v>
      </c>
      <c r="CH484" s="291">
        <v>-1</v>
      </c>
      <c r="CI484" s="117">
        <v>0</v>
      </c>
      <c r="CJ484" s="81">
        <v>-1</v>
      </c>
      <c r="CK484" s="81">
        <v>0</v>
      </c>
      <c r="CL484" s="81">
        <v>-1</v>
      </c>
      <c r="CM484" s="81">
        <v>0</v>
      </c>
      <c r="CN484" s="117">
        <v>0</v>
      </c>
      <c r="CR484" s="291"/>
      <c r="DB484" s="291"/>
      <c r="DH484" s="79" t="s">
        <v>203</v>
      </c>
      <c r="DJ484" s="79" t="s">
        <v>412</v>
      </c>
      <c r="DK484" s="79" t="s">
        <v>459</v>
      </c>
      <c r="DL484" s="83" t="s">
        <v>503</v>
      </c>
      <c r="DM484" s="84" t="s">
        <v>513</v>
      </c>
      <c r="DN484" s="84" t="s">
        <v>504</v>
      </c>
      <c r="DO484" s="83" t="s">
        <v>503</v>
      </c>
    </row>
    <row r="485" spans="1:121" x14ac:dyDescent="0.25">
      <c r="B485" s="291">
        <v>-1</v>
      </c>
      <c r="E485" s="185">
        <f t="shared" si="7"/>
        <v>0</v>
      </c>
      <c r="F485" s="142">
        <v>2</v>
      </c>
      <c r="G485" s="142">
        <v>3</v>
      </c>
      <c r="H485" s="142">
        <v>3</v>
      </c>
      <c r="I485" s="142">
        <v>3</v>
      </c>
      <c r="J485" s="142">
        <v>2</v>
      </c>
      <c r="K485" s="142">
        <v>3</v>
      </c>
      <c r="L485" s="142">
        <v>4</v>
      </c>
      <c r="M485" s="142">
        <v>2</v>
      </c>
      <c r="N485" s="142">
        <v>2</v>
      </c>
      <c r="O485" s="142">
        <v>3</v>
      </c>
      <c r="P485" s="142">
        <v>0</v>
      </c>
      <c r="Q485" s="290">
        <v>-1E-4</v>
      </c>
      <c r="R485" s="290">
        <v>-1E-4</v>
      </c>
      <c r="S485" s="292">
        <v>-1E-4</v>
      </c>
      <c r="T485" s="290">
        <v>-1E-4</v>
      </c>
      <c r="U485" s="292">
        <v>-1E-4</v>
      </c>
      <c r="V485" s="290">
        <v>-1E-4</v>
      </c>
      <c r="W485" s="292">
        <v>-1E-4</v>
      </c>
      <c r="X485" s="290">
        <v>-1E-4</v>
      </c>
      <c r="Y485" s="292">
        <v>-1E-4</v>
      </c>
      <c r="Z485" s="291">
        <v>-1E-4</v>
      </c>
      <c r="AB485" s="142">
        <v>3</v>
      </c>
      <c r="AC485" s="142">
        <v>3</v>
      </c>
      <c r="AD485" s="142">
        <v>2</v>
      </c>
      <c r="AE485" s="142">
        <v>3</v>
      </c>
      <c r="AF485" s="142">
        <v>3</v>
      </c>
      <c r="AG485" s="142">
        <v>2</v>
      </c>
      <c r="AH485" s="142">
        <v>3</v>
      </c>
      <c r="AI485" s="142">
        <v>4</v>
      </c>
      <c r="AJ485" s="142">
        <v>2</v>
      </c>
      <c r="AK485" s="142">
        <v>3</v>
      </c>
      <c r="AL485" s="142">
        <v>0</v>
      </c>
      <c r="AM485" s="290">
        <v>-1E-4</v>
      </c>
      <c r="AN485" s="290">
        <v>-1E-4</v>
      </c>
      <c r="AO485" s="292">
        <v>-1E-4</v>
      </c>
      <c r="AP485" s="290">
        <v>-1E-4</v>
      </c>
      <c r="AQ485" s="292">
        <v>-1E-4</v>
      </c>
      <c r="AR485" s="290">
        <v>-1E-4</v>
      </c>
      <c r="AS485" s="292">
        <v>-1E-4</v>
      </c>
      <c r="AT485" s="290">
        <v>-1E-4</v>
      </c>
      <c r="AU485" s="292">
        <v>-1E-4</v>
      </c>
      <c r="AW485" s="293">
        <v>-1</v>
      </c>
      <c r="AX485" s="291">
        <v>-1</v>
      </c>
      <c r="BK485" s="290"/>
      <c r="BL485" s="290"/>
      <c r="BM485" s="292"/>
      <c r="BN485" s="290"/>
      <c r="BO485" s="292"/>
      <c r="BP485" s="290"/>
      <c r="BQ485" s="292"/>
      <c r="BR485" s="290"/>
      <c r="BS485" s="292"/>
      <c r="BU485" s="292">
        <v>-1</v>
      </c>
      <c r="BV485" s="291">
        <v>-1</v>
      </c>
      <c r="BX485" s="291">
        <v>-1</v>
      </c>
      <c r="CH485" s="291">
        <v>-1</v>
      </c>
      <c r="CI485" s="117">
        <v>0</v>
      </c>
      <c r="CJ485" s="81">
        <v>-1</v>
      </c>
      <c r="CK485" s="81">
        <v>0</v>
      </c>
      <c r="CL485" s="81">
        <v>-1</v>
      </c>
      <c r="CM485" s="81">
        <v>0</v>
      </c>
      <c r="CN485" s="117">
        <v>0</v>
      </c>
      <c r="CR485" s="291"/>
      <c r="DB485" s="291"/>
    </row>
    <row r="486" spans="1:121" x14ac:dyDescent="0.25">
      <c r="B486" s="291">
        <v>-1</v>
      </c>
      <c r="E486" s="185">
        <f t="shared" si="7"/>
        <v>0</v>
      </c>
      <c r="F486" s="142">
        <v>2</v>
      </c>
      <c r="G486" s="142">
        <v>3</v>
      </c>
      <c r="H486" s="142">
        <v>3</v>
      </c>
      <c r="I486" s="142">
        <v>3</v>
      </c>
      <c r="J486" s="142">
        <v>3</v>
      </c>
      <c r="K486" s="142">
        <v>3</v>
      </c>
      <c r="L486" s="142">
        <v>3</v>
      </c>
      <c r="M486" s="142">
        <v>2</v>
      </c>
      <c r="N486" s="142">
        <v>2</v>
      </c>
      <c r="O486" s="142">
        <v>3</v>
      </c>
      <c r="P486" s="142">
        <v>0</v>
      </c>
      <c r="Q486" s="290">
        <v>-1E-4</v>
      </c>
      <c r="R486" s="290">
        <v>-1E-4</v>
      </c>
      <c r="S486" s="292">
        <v>-1E-4</v>
      </c>
      <c r="T486" s="290">
        <v>-1E-4</v>
      </c>
      <c r="U486" s="292">
        <v>-1E-4</v>
      </c>
      <c r="V486" s="290">
        <v>-1E-4</v>
      </c>
      <c r="W486" s="292">
        <v>-1E-4</v>
      </c>
      <c r="X486" s="290">
        <v>-1E-4</v>
      </c>
      <c r="Y486" s="292">
        <v>-1E-4</v>
      </c>
      <c r="Z486" s="291">
        <v>-1E-4</v>
      </c>
      <c r="AB486" s="142">
        <v>2</v>
      </c>
      <c r="AC486" s="142">
        <v>3</v>
      </c>
      <c r="AD486" s="142">
        <v>3</v>
      </c>
      <c r="AE486" s="142">
        <v>3</v>
      </c>
      <c r="AF486" s="142">
        <v>3</v>
      </c>
      <c r="AG486" s="142">
        <v>4</v>
      </c>
      <c r="AH486" s="142">
        <v>3</v>
      </c>
      <c r="AI486" s="142">
        <v>2</v>
      </c>
      <c r="AJ486" s="142">
        <v>3</v>
      </c>
      <c r="AK486" s="142">
        <v>3</v>
      </c>
      <c r="AL486" s="142">
        <v>3</v>
      </c>
      <c r="AM486" s="290">
        <v>-1E-4</v>
      </c>
      <c r="AN486" s="290">
        <v>-1E-4</v>
      </c>
      <c r="AO486" s="292">
        <v>-1E-4</v>
      </c>
      <c r="AP486" s="290">
        <v>-1E-4</v>
      </c>
      <c r="AQ486" s="292">
        <v>-1E-4</v>
      </c>
      <c r="AR486" s="290">
        <v>-1E-4</v>
      </c>
      <c r="AS486" s="292">
        <v>-1E-4</v>
      </c>
      <c r="AT486" s="290">
        <v>-1E-4</v>
      </c>
      <c r="AU486" s="292">
        <v>-1E-4</v>
      </c>
      <c r="AW486" s="293">
        <v>-1</v>
      </c>
      <c r="AX486" s="291">
        <v>-1</v>
      </c>
      <c r="BK486" s="290"/>
      <c r="BL486" s="290"/>
      <c r="BM486" s="292"/>
      <c r="BN486" s="290"/>
      <c r="BO486" s="292"/>
      <c r="BP486" s="290"/>
      <c r="BQ486" s="292"/>
      <c r="BR486" s="290"/>
      <c r="BS486" s="292"/>
      <c r="BU486" s="292">
        <v>-1</v>
      </c>
      <c r="BV486" s="291">
        <v>-1</v>
      </c>
      <c r="BX486" s="291">
        <v>-1</v>
      </c>
      <c r="CH486" s="291">
        <v>-1</v>
      </c>
      <c r="CI486" s="117">
        <v>0</v>
      </c>
      <c r="CJ486" s="81">
        <v>-1</v>
      </c>
      <c r="CK486" s="81">
        <v>0</v>
      </c>
      <c r="CL486" s="81">
        <v>-1</v>
      </c>
      <c r="CM486" s="81">
        <v>0</v>
      </c>
      <c r="CN486" s="117">
        <v>0</v>
      </c>
      <c r="CR486" s="291"/>
      <c r="DB486" s="291"/>
    </row>
    <row r="487" spans="1:121" x14ac:dyDescent="0.25">
      <c r="B487" s="291">
        <v>-1</v>
      </c>
      <c r="E487" s="185">
        <f t="shared" si="7"/>
        <v>0</v>
      </c>
      <c r="F487" s="142">
        <v>2</v>
      </c>
      <c r="G487" s="142">
        <v>2</v>
      </c>
      <c r="H487" s="142">
        <v>3</v>
      </c>
      <c r="I487" s="142">
        <v>3</v>
      </c>
      <c r="J487" s="142">
        <v>3</v>
      </c>
      <c r="K487" s="142">
        <v>3</v>
      </c>
      <c r="L487" s="142">
        <v>3</v>
      </c>
      <c r="M487" s="142">
        <v>3</v>
      </c>
      <c r="N487" s="142">
        <v>2</v>
      </c>
      <c r="O487" s="142">
        <v>2</v>
      </c>
      <c r="P487" s="142">
        <v>0</v>
      </c>
      <c r="Q487" s="290">
        <v>-1E-4</v>
      </c>
      <c r="R487" s="290">
        <v>-1E-4</v>
      </c>
      <c r="S487" s="292">
        <v>-1E-4</v>
      </c>
      <c r="T487" s="290">
        <v>-1E-4</v>
      </c>
      <c r="U487" s="292">
        <v>-1E-4</v>
      </c>
      <c r="V487" s="290">
        <v>-1E-4</v>
      </c>
      <c r="W487" s="292">
        <v>-1E-4</v>
      </c>
      <c r="X487" s="290">
        <v>-1E-4</v>
      </c>
      <c r="Y487" s="292">
        <v>-1E-4</v>
      </c>
      <c r="Z487" s="291">
        <v>-1E-4</v>
      </c>
      <c r="AB487" s="142">
        <v>2</v>
      </c>
      <c r="AC487" s="142">
        <v>2</v>
      </c>
      <c r="AD487" s="142">
        <v>2</v>
      </c>
      <c r="AE487" s="142">
        <v>2</v>
      </c>
      <c r="AF487" s="142">
        <v>3</v>
      </c>
      <c r="AG487" s="142">
        <v>3</v>
      </c>
      <c r="AH487" s="142">
        <v>3</v>
      </c>
      <c r="AI487" s="142">
        <v>2</v>
      </c>
      <c r="AJ487" s="142">
        <v>3</v>
      </c>
      <c r="AK487" s="142">
        <v>2</v>
      </c>
      <c r="AL487" s="142">
        <v>0</v>
      </c>
      <c r="AM487" s="290">
        <v>-1E-4</v>
      </c>
      <c r="AN487" s="290">
        <v>-1E-4</v>
      </c>
      <c r="AO487" s="292">
        <v>-1E-4</v>
      </c>
      <c r="AP487" s="290">
        <v>-1E-4</v>
      </c>
      <c r="AQ487" s="292">
        <v>-1E-4</v>
      </c>
      <c r="AR487" s="290">
        <v>-1E-4</v>
      </c>
      <c r="AS487" s="292">
        <v>-1E-4</v>
      </c>
      <c r="AT487" s="290">
        <v>-1E-4</v>
      </c>
      <c r="AU487" s="292">
        <v>-1E-4</v>
      </c>
      <c r="AW487" s="293">
        <v>-1</v>
      </c>
      <c r="AX487" s="291">
        <v>-1</v>
      </c>
      <c r="BK487" s="290"/>
      <c r="BL487" s="290"/>
      <c r="BM487" s="292"/>
      <c r="BN487" s="290"/>
      <c r="BO487" s="292"/>
      <c r="BP487" s="290"/>
      <c r="BQ487" s="292"/>
      <c r="BR487" s="290"/>
      <c r="BS487" s="292"/>
      <c r="BU487" s="292">
        <v>-1</v>
      </c>
      <c r="BV487" s="291">
        <v>-1</v>
      </c>
      <c r="BX487" s="291">
        <v>-1</v>
      </c>
      <c r="CH487" s="291">
        <v>-1</v>
      </c>
      <c r="CI487" s="117">
        <v>0</v>
      </c>
      <c r="CJ487" s="81">
        <v>-1</v>
      </c>
      <c r="CK487" s="81">
        <v>0</v>
      </c>
      <c r="CL487" s="81">
        <v>-1</v>
      </c>
      <c r="CM487" s="81">
        <v>0</v>
      </c>
      <c r="CN487" s="117">
        <v>0</v>
      </c>
      <c r="CR487" s="291"/>
      <c r="DB487" s="291"/>
    </row>
    <row r="488" spans="1:121" x14ac:dyDescent="0.25">
      <c r="B488" s="291">
        <v>0</v>
      </c>
      <c r="E488" s="185">
        <f t="shared" si="7"/>
        <v>0</v>
      </c>
      <c r="F488" s="142">
        <v>0</v>
      </c>
      <c r="G488" s="142">
        <v>0</v>
      </c>
      <c r="H488" s="142">
        <v>0</v>
      </c>
      <c r="I488" s="142">
        <v>0</v>
      </c>
      <c r="J488" s="142">
        <v>0</v>
      </c>
      <c r="K488" s="142">
        <v>0</v>
      </c>
      <c r="L488" s="142">
        <v>0</v>
      </c>
      <c r="M488" s="142">
        <v>0</v>
      </c>
      <c r="N488" s="142">
        <v>0</v>
      </c>
      <c r="O488" s="142">
        <v>0</v>
      </c>
      <c r="P488" s="142">
        <v>0</v>
      </c>
      <c r="Q488" s="290">
        <v>0</v>
      </c>
      <c r="R488" s="290">
        <v>0</v>
      </c>
      <c r="S488" s="292">
        <v>0</v>
      </c>
      <c r="T488" s="290">
        <v>0</v>
      </c>
      <c r="U488" s="292">
        <v>0</v>
      </c>
      <c r="V488" s="290">
        <v>0</v>
      </c>
      <c r="W488" s="292">
        <v>0</v>
      </c>
      <c r="X488" s="290">
        <v>0</v>
      </c>
      <c r="Y488" s="292">
        <v>0</v>
      </c>
      <c r="Z488" s="291">
        <v>0</v>
      </c>
      <c r="AB488" s="142">
        <v>0</v>
      </c>
      <c r="AC488" s="142">
        <v>0</v>
      </c>
      <c r="AD488" s="142">
        <v>0</v>
      </c>
      <c r="AE488" s="142">
        <v>0</v>
      </c>
      <c r="AF488" s="142">
        <v>0</v>
      </c>
      <c r="AG488" s="142">
        <v>0</v>
      </c>
      <c r="AH488" s="142">
        <v>0</v>
      </c>
      <c r="AI488" s="142">
        <v>0</v>
      </c>
      <c r="AJ488" s="142">
        <v>0</v>
      </c>
      <c r="AK488" s="142">
        <v>0</v>
      </c>
      <c r="AL488" s="142">
        <v>0</v>
      </c>
      <c r="AM488" s="290">
        <v>0</v>
      </c>
      <c r="AN488" s="290">
        <v>0</v>
      </c>
      <c r="AO488" s="292">
        <v>0</v>
      </c>
      <c r="AP488" s="290">
        <v>0</v>
      </c>
      <c r="AQ488" s="292">
        <v>0</v>
      </c>
      <c r="AR488" s="290">
        <v>0</v>
      </c>
      <c r="AS488" s="292">
        <v>0</v>
      </c>
      <c r="AT488" s="290">
        <v>0</v>
      </c>
      <c r="AU488" s="292">
        <v>0</v>
      </c>
      <c r="AW488" s="293">
        <v>0</v>
      </c>
      <c r="AX488" s="291">
        <v>0</v>
      </c>
      <c r="BK488" s="290"/>
      <c r="BL488" s="290"/>
      <c r="BM488" s="292"/>
      <c r="BN488" s="290"/>
      <c r="BO488" s="292"/>
      <c r="BP488" s="290"/>
      <c r="BQ488" s="292"/>
      <c r="BR488" s="290"/>
      <c r="BS488" s="292"/>
      <c r="BU488" s="292">
        <v>0</v>
      </c>
      <c r="BV488" s="291">
        <v>0</v>
      </c>
      <c r="BX488" s="291">
        <v>0</v>
      </c>
      <c r="CH488" s="291">
        <v>0</v>
      </c>
      <c r="CI488" s="117">
        <v>0</v>
      </c>
      <c r="CJ488" s="81">
        <v>0</v>
      </c>
      <c r="CK488" s="81">
        <v>0</v>
      </c>
      <c r="CL488" s="81">
        <v>0</v>
      </c>
      <c r="CM488" s="81">
        <v>0</v>
      </c>
      <c r="CN488" s="117">
        <v>0</v>
      </c>
      <c r="CR488" s="291"/>
      <c r="DB488" s="291"/>
    </row>
    <row r="489" spans="1:121" x14ac:dyDescent="0.25">
      <c r="A489" s="113" t="s">
        <v>185</v>
      </c>
      <c r="B489" s="291">
        <v>2</v>
      </c>
      <c r="C489" s="114" t="s">
        <v>307</v>
      </c>
      <c r="D489" s="114" t="s">
        <v>208</v>
      </c>
      <c r="E489" s="185">
        <f t="shared" si="7"/>
        <v>7</v>
      </c>
      <c r="F489" s="142">
        <v>3</v>
      </c>
      <c r="G489" s="142">
        <v>2</v>
      </c>
      <c r="H489" s="142">
        <v>3</v>
      </c>
      <c r="I489" s="142">
        <v>3</v>
      </c>
      <c r="J489" s="142">
        <v>3</v>
      </c>
      <c r="K489" s="142">
        <v>2</v>
      </c>
      <c r="L489" s="142">
        <v>3</v>
      </c>
      <c r="M489" s="142">
        <v>3</v>
      </c>
      <c r="N489" s="142">
        <v>3</v>
      </c>
      <c r="O489" s="142">
        <v>3</v>
      </c>
      <c r="P489" s="142">
        <v>0</v>
      </c>
      <c r="Q489" s="290">
        <v>9.6</v>
      </c>
      <c r="R489" s="290">
        <v>9.6</v>
      </c>
      <c r="S489" s="292">
        <v>9.6</v>
      </c>
      <c r="T489" s="290">
        <v>-1E-4</v>
      </c>
      <c r="U489" s="292">
        <v>14.7</v>
      </c>
      <c r="V489" s="290">
        <v>-1E-4</v>
      </c>
      <c r="W489" s="292">
        <v>10.199999999999999</v>
      </c>
      <c r="X489" s="290">
        <v>-1E-4</v>
      </c>
      <c r="Y489" s="292">
        <v>34.5</v>
      </c>
      <c r="Z489" s="291">
        <v>1</v>
      </c>
      <c r="AB489" s="142">
        <v>3</v>
      </c>
      <c r="AC489" s="142">
        <v>2</v>
      </c>
      <c r="AD489" s="142">
        <v>2</v>
      </c>
      <c r="AE489" s="142">
        <v>3</v>
      </c>
      <c r="AF489" s="142">
        <v>3</v>
      </c>
      <c r="AG489" s="142">
        <v>2</v>
      </c>
      <c r="AH489" s="142">
        <v>3</v>
      </c>
      <c r="AI489" s="142">
        <v>3</v>
      </c>
      <c r="AJ489" s="142">
        <v>3</v>
      </c>
      <c r="AK489" s="142">
        <v>4</v>
      </c>
      <c r="AL489" s="142">
        <v>0</v>
      </c>
      <c r="AM489" s="290">
        <v>9.5</v>
      </c>
      <c r="AN489" s="290">
        <v>9.5</v>
      </c>
      <c r="AO489" s="292">
        <v>9.5</v>
      </c>
      <c r="AP489" s="290">
        <v>3.8</v>
      </c>
      <c r="AQ489" s="292">
        <v>14.9</v>
      </c>
      <c r="AR489" s="290">
        <v>-1E-4</v>
      </c>
      <c r="AS489" s="292">
        <v>9.7100000000000009</v>
      </c>
      <c r="AT489" s="290">
        <v>-1E-4</v>
      </c>
      <c r="AU489" s="292">
        <v>37.909999999999997</v>
      </c>
      <c r="AW489" s="293">
        <v>72.41</v>
      </c>
      <c r="AX489" s="291">
        <v>2</v>
      </c>
      <c r="BK489" s="290"/>
      <c r="BL489" s="290"/>
      <c r="BM489" s="292"/>
      <c r="BN489" s="290"/>
      <c r="BO489" s="292"/>
      <c r="BP489" s="290"/>
      <c r="BQ489" s="292"/>
      <c r="BR489" s="290"/>
      <c r="BS489" s="292"/>
      <c r="BU489" s="292">
        <v>72.41</v>
      </c>
      <c r="BV489" s="291">
        <v>2</v>
      </c>
      <c r="BX489" s="291">
        <v>-1</v>
      </c>
      <c r="CH489" s="291">
        <v>-1</v>
      </c>
      <c r="CI489" s="117">
        <v>0</v>
      </c>
      <c r="CJ489" s="81">
        <v>-1</v>
      </c>
      <c r="CK489" s="81">
        <v>0</v>
      </c>
      <c r="CL489" s="81">
        <v>-1</v>
      </c>
      <c r="CM489" s="81">
        <v>0</v>
      </c>
      <c r="CN489" s="117">
        <v>0</v>
      </c>
      <c r="CR489" s="291"/>
      <c r="DB489" s="291"/>
      <c r="DH489" s="79" t="s">
        <v>208</v>
      </c>
      <c r="DJ489" s="79" t="s">
        <v>412</v>
      </c>
      <c r="DK489" s="79" t="s">
        <v>459</v>
      </c>
      <c r="DL489" s="83" t="s">
        <v>503</v>
      </c>
      <c r="DM489" s="84" t="s">
        <v>513</v>
      </c>
      <c r="DN489" s="84" t="s">
        <v>119</v>
      </c>
      <c r="DO489" s="83" t="s">
        <v>503</v>
      </c>
    </row>
    <row r="490" spans="1:121" x14ac:dyDescent="0.25">
      <c r="B490" s="291">
        <v>-1</v>
      </c>
      <c r="E490" s="185">
        <f t="shared" si="7"/>
        <v>0</v>
      </c>
      <c r="F490" s="142">
        <v>3</v>
      </c>
      <c r="G490" s="142">
        <v>2</v>
      </c>
      <c r="H490" s="142">
        <v>2</v>
      </c>
      <c r="I490" s="142">
        <v>3</v>
      </c>
      <c r="J490" s="142">
        <v>2</v>
      </c>
      <c r="K490" s="142">
        <v>2</v>
      </c>
      <c r="L490" s="142">
        <v>3</v>
      </c>
      <c r="M490" s="142">
        <v>2</v>
      </c>
      <c r="N490" s="142">
        <v>2</v>
      </c>
      <c r="O490" s="142">
        <v>3</v>
      </c>
      <c r="P490" s="142">
        <v>0</v>
      </c>
      <c r="Q490" s="290">
        <v>-1E-4</v>
      </c>
      <c r="R490" s="290">
        <v>-1E-4</v>
      </c>
      <c r="S490" s="292">
        <v>-1E-4</v>
      </c>
      <c r="T490" s="290">
        <v>-1E-4</v>
      </c>
      <c r="U490" s="292">
        <v>-1E-4</v>
      </c>
      <c r="V490" s="290">
        <v>-1E-4</v>
      </c>
      <c r="W490" s="292">
        <v>-1E-4</v>
      </c>
      <c r="X490" s="290">
        <v>-1E-4</v>
      </c>
      <c r="Y490" s="292">
        <v>-1E-4</v>
      </c>
      <c r="Z490" s="291">
        <v>-1E-4</v>
      </c>
      <c r="AB490" s="142">
        <v>2</v>
      </c>
      <c r="AC490" s="142">
        <v>3</v>
      </c>
      <c r="AD490" s="142">
        <v>2</v>
      </c>
      <c r="AE490" s="142">
        <v>3</v>
      </c>
      <c r="AF490" s="142">
        <v>3</v>
      </c>
      <c r="AG490" s="142">
        <v>2</v>
      </c>
      <c r="AH490" s="142">
        <v>3</v>
      </c>
      <c r="AI490" s="142">
        <v>2</v>
      </c>
      <c r="AJ490" s="142">
        <v>3</v>
      </c>
      <c r="AK490" s="142">
        <v>2</v>
      </c>
      <c r="AL490" s="142">
        <v>0</v>
      </c>
      <c r="AM490" s="290">
        <v>-1E-4</v>
      </c>
      <c r="AN490" s="290">
        <v>-1E-4</v>
      </c>
      <c r="AO490" s="292">
        <v>-1E-4</v>
      </c>
      <c r="AP490" s="290">
        <v>-1E-4</v>
      </c>
      <c r="AQ490" s="292">
        <v>-1E-4</v>
      </c>
      <c r="AR490" s="290">
        <v>-1E-4</v>
      </c>
      <c r="AS490" s="292">
        <v>-1E-4</v>
      </c>
      <c r="AT490" s="290">
        <v>-1E-4</v>
      </c>
      <c r="AU490" s="292">
        <v>-1E-4</v>
      </c>
      <c r="AW490" s="293">
        <v>-1</v>
      </c>
      <c r="AX490" s="291">
        <v>-1</v>
      </c>
      <c r="BK490" s="290"/>
      <c r="BL490" s="290"/>
      <c r="BM490" s="292"/>
      <c r="BN490" s="290"/>
      <c r="BO490" s="292"/>
      <c r="BP490" s="290"/>
      <c r="BQ490" s="292"/>
      <c r="BR490" s="290"/>
      <c r="BS490" s="292"/>
      <c r="BU490" s="292">
        <v>-1</v>
      </c>
      <c r="BV490" s="291">
        <v>-1</v>
      </c>
      <c r="BX490" s="291">
        <v>-1</v>
      </c>
      <c r="CH490" s="291">
        <v>-1</v>
      </c>
      <c r="CI490" s="117">
        <v>0</v>
      </c>
      <c r="CJ490" s="81">
        <v>-1</v>
      </c>
      <c r="CK490" s="81">
        <v>0</v>
      </c>
      <c r="CL490" s="81">
        <v>-1</v>
      </c>
      <c r="CM490" s="81">
        <v>0</v>
      </c>
      <c r="CN490" s="117">
        <v>0</v>
      </c>
      <c r="CR490" s="291"/>
      <c r="DB490" s="291"/>
    </row>
    <row r="491" spans="1:121" x14ac:dyDescent="0.25">
      <c r="B491" s="291">
        <v>-1</v>
      </c>
      <c r="E491" s="185">
        <f t="shared" si="7"/>
        <v>0</v>
      </c>
      <c r="F491" s="142">
        <v>3</v>
      </c>
      <c r="G491" s="142">
        <v>3</v>
      </c>
      <c r="H491" s="142">
        <v>2</v>
      </c>
      <c r="I491" s="142">
        <v>3</v>
      </c>
      <c r="J491" s="142">
        <v>3</v>
      </c>
      <c r="K491" s="142">
        <v>2</v>
      </c>
      <c r="L491" s="142">
        <v>2</v>
      </c>
      <c r="M491" s="142">
        <v>3</v>
      </c>
      <c r="N491" s="142">
        <v>3</v>
      </c>
      <c r="O491" s="142">
        <v>3</v>
      </c>
      <c r="P491" s="142">
        <v>0</v>
      </c>
      <c r="Q491" s="290">
        <v>-1E-4</v>
      </c>
      <c r="R491" s="290">
        <v>-1E-4</v>
      </c>
      <c r="S491" s="292">
        <v>-1E-4</v>
      </c>
      <c r="T491" s="290">
        <v>-1E-4</v>
      </c>
      <c r="U491" s="292">
        <v>-1E-4</v>
      </c>
      <c r="V491" s="290">
        <v>-1E-4</v>
      </c>
      <c r="W491" s="292">
        <v>-1E-4</v>
      </c>
      <c r="X491" s="290">
        <v>-1E-4</v>
      </c>
      <c r="Y491" s="292">
        <v>-1E-4</v>
      </c>
      <c r="Z491" s="291">
        <v>-1E-4</v>
      </c>
      <c r="AB491" s="142">
        <v>2</v>
      </c>
      <c r="AC491" s="142">
        <v>3</v>
      </c>
      <c r="AD491" s="142">
        <v>2</v>
      </c>
      <c r="AE491" s="142">
        <v>3</v>
      </c>
      <c r="AF491" s="142">
        <v>3</v>
      </c>
      <c r="AG491" s="142">
        <v>2</v>
      </c>
      <c r="AH491" s="142">
        <v>2</v>
      </c>
      <c r="AI491" s="142">
        <v>3</v>
      </c>
      <c r="AJ491" s="142">
        <v>3</v>
      </c>
      <c r="AK491" s="142">
        <v>2</v>
      </c>
      <c r="AL491" s="142">
        <v>0</v>
      </c>
      <c r="AM491" s="290">
        <v>-1E-4</v>
      </c>
      <c r="AN491" s="290">
        <v>-1E-4</v>
      </c>
      <c r="AO491" s="292">
        <v>-1E-4</v>
      </c>
      <c r="AP491" s="290">
        <v>-1E-4</v>
      </c>
      <c r="AQ491" s="292">
        <v>-1E-4</v>
      </c>
      <c r="AR491" s="290">
        <v>-1E-4</v>
      </c>
      <c r="AS491" s="292">
        <v>-1E-4</v>
      </c>
      <c r="AT491" s="290">
        <v>-1E-4</v>
      </c>
      <c r="AU491" s="292">
        <v>-1E-4</v>
      </c>
      <c r="AW491" s="293">
        <v>-1</v>
      </c>
      <c r="AX491" s="291">
        <v>-1</v>
      </c>
      <c r="BK491" s="290"/>
      <c r="BL491" s="290"/>
      <c r="BM491" s="292"/>
      <c r="BN491" s="290"/>
      <c r="BO491" s="292"/>
      <c r="BP491" s="290"/>
      <c r="BQ491" s="292"/>
      <c r="BR491" s="290"/>
      <c r="BS491" s="292"/>
      <c r="BU491" s="292">
        <v>-1</v>
      </c>
      <c r="BV491" s="291">
        <v>-1</v>
      </c>
      <c r="BX491" s="291">
        <v>-1</v>
      </c>
      <c r="CH491" s="291">
        <v>-1</v>
      </c>
      <c r="CI491" s="117">
        <v>0</v>
      </c>
      <c r="CJ491" s="81">
        <v>-1</v>
      </c>
      <c r="CK491" s="81">
        <v>0</v>
      </c>
      <c r="CL491" s="81">
        <v>-1</v>
      </c>
      <c r="CM491" s="81">
        <v>0</v>
      </c>
      <c r="CN491" s="117">
        <v>0</v>
      </c>
      <c r="CR491" s="291"/>
      <c r="DB491" s="291"/>
    </row>
    <row r="492" spans="1:121" x14ac:dyDescent="0.25">
      <c r="B492" s="291">
        <v>-1</v>
      </c>
      <c r="E492" s="185">
        <f t="shared" si="7"/>
        <v>0</v>
      </c>
      <c r="F492" s="142">
        <v>3</v>
      </c>
      <c r="G492" s="142">
        <v>2</v>
      </c>
      <c r="H492" s="142">
        <v>3</v>
      </c>
      <c r="I492" s="142">
        <v>3</v>
      </c>
      <c r="J492" s="142">
        <v>2</v>
      </c>
      <c r="K492" s="142">
        <v>2</v>
      </c>
      <c r="L492" s="142">
        <v>3</v>
      </c>
      <c r="M492" s="142">
        <v>3</v>
      </c>
      <c r="N492" s="142">
        <v>2</v>
      </c>
      <c r="O492" s="142">
        <v>3</v>
      </c>
      <c r="P492" s="142">
        <v>0</v>
      </c>
      <c r="Q492" s="290">
        <v>-1E-4</v>
      </c>
      <c r="R492" s="290">
        <v>-1E-4</v>
      </c>
      <c r="S492" s="292">
        <v>-1E-4</v>
      </c>
      <c r="T492" s="290">
        <v>-1E-4</v>
      </c>
      <c r="U492" s="292">
        <v>-1E-4</v>
      </c>
      <c r="V492" s="290">
        <v>-1E-4</v>
      </c>
      <c r="W492" s="292">
        <v>-1E-4</v>
      </c>
      <c r="X492" s="290">
        <v>-1E-4</v>
      </c>
      <c r="Y492" s="292">
        <v>-1E-4</v>
      </c>
      <c r="Z492" s="291">
        <v>-1E-4</v>
      </c>
      <c r="AB492" s="142">
        <v>2</v>
      </c>
      <c r="AC492" s="142">
        <v>3</v>
      </c>
      <c r="AD492" s="142">
        <v>2</v>
      </c>
      <c r="AE492" s="142">
        <v>2</v>
      </c>
      <c r="AF492" s="142">
        <v>2</v>
      </c>
      <c r="AG492" s="142">
        <v>3</v>
      </c>
      <c r="AH492" s="142">
        <v>3</v>
      </c>
      <c r="AI492" s="142">
        <v>3</v>
      </c>
      <c r="AJ492" s="142">
        <v>3</v>
      </c>
      <c r="AK492" s="142">
        <v>3</v>
      </c>
      <c r="AL492" s="142">
        <v>0</v>
      </c>
      <c r="AM492" s="290">
        <v>-1E-4</v>
      </c>
      <c r="AN492" s="290">
        <v>-1E-4</v>
      </c>
      <c r="AO492" s="292">
        <v>-1E-4</v>
      </c>
      <c r="AP492" s="290">
        <v>-1E-4</v>
      </c>
      <c r="AQ492" s="292">
        <v>-1E-4</v>
      </c>
      <c r="AR492" s="290">
        <v>-1E-4</v>
      </c>
      <c r="AS492" s="292">
        <v>-1E-4</v>
      </c>
      <c r="AT492" s="290">
        <v>-1E-4</v>
      </c>
      <c r="AU492" s="292">
        <v>-1E-4</v>
      </c>
      <c r="AW492" s="293">
        <v>-1</v>
      </c>
      <c r="AX492" s="291">
        <v>-1</v>
      </c>
      <c r="BK492" s="290"/>
      <c r="BL492" s="290"/>
      <c r="BM492" s="292"/>
      <c r="BN492" s="290"/>
      <c r="BO492" s="292"/>
      <c r="BP492" s="290"/>
      <c r="BQ492" s="292"/>
      <c r="BR492" s="290"/>
      <c r="BS492" s="292"/>
      <c r="BU492" s="292">
        <v>-1</v>
      </c>
      <c r="BV492" s="291">
        <v>-1</v>
      </c>
      <c r="BX492" s="291">
        <v>-1</v>
      </c>
      <c r="CH492" s="291">
        <v>-1</v>
      </c>
      <c r="CI492" s="117">
        <v>0</v>
      </c>
      <c r="CJ492" s="81">
        <v>-1</v>
      </c>
      <c r="CK492" s="81">
        <v>0</v>
      </c>
      <c r="CL492" s="81">
        <v>-1</v>
      </c>
      <c r="CM492" s="81">
        <v>0</v>
      </c>
      <c r="CN492" s="117">
        <v>0</v>
      </c>
      <c r="CR492" s="291"/>
      <c r="DB492" s="291"/>
    </row>
    <row r="493" spans="1:121" x14ac:dyDescent="0.25">
      <c r="B493" s="291">
        <v>0</v>
      </c>
      <c r="E493" s="185">
        <f t="shared" si="7"/>
        <v>0</v>
      </c>
      <c r="F493" s="142">
        <v>0</v>
      </c>
      <c r="G493" s="142">
        <v>0</v>
      </c>
      <c r="H493" s="142">
        <v>0</v>
      </c>
      <c r="I493" s="142">
        <v>0</v>
      </c>
      <c r="J493" s="142">
        <v>0</v>
      </c>
      <c r="K493" s="142">
        <v>0</v>
      </c>
      <c r="L493" s="142">
        <v>0</v>
      </c>
      <c r="M493" s="142">
        <v>0</v>
      </c>
      <c r="N493" s="142">
        <v>0</v>
      </c>
      <c r="O493" s="142">
        <v>0</v>
      </c>
      <c r="P493" s="142">
        <v>0</v>
      </c>
      <c r="Q493" s="290">
        <v>0</v>
      </c>
      <c r="R493" s="290">
        <v>0</v>
      </c>
      <c r="S493" s="292">
        <v>0</v>
      </c>
      <c r="T493" s="290">
        <v>0</v>
      </c>
      <c r="U493" s="292">
        <v>0</v>
      </c>
      <c r="V493" s="290">
        <v>0</v>
      </c>
      <c r="W493" s="292">
        <v>0</v>
      </c>
      <c r="X493" s="290">
        <v>0</v>
      </c>
      <c r="Y493" s="292">
        <v>0</v>
      </c>
      <c r="Z493" s="291">
        <v>0</v>
      </c>
      <c r="AB493" s="142">
        <v>0</v>
      </c>
      <c r="AC493" s="142">
        <v>0</v>
      </c>
      <c r="AD493" s="142">
        <v>0</v>
      </c>
      <c r="AE493" s="142">
        <v>0</v>
      </c>
      <c r="AF493" s="142">
        <v>0</v>
      </c>
      <c r="AG493" s="142">
        <v>0</v>
      </c>
      <c r="AH493" s="142">
        <v>0</v>
      </c>
      <c r="AI493" s="142">
        <v>0</v>
      </c>
      <c r="AJ493" s="142">
        <v>0</v>
      </c>
      <c r="AK493" s="142">
        <v>0</v>
      </c>
      <c r="AL493" s="142">
        <v>0</v>
      </c>
      <c r="AM493" s="290">
        <v>0</v>
      </c>
      <c r="AN493" s="290">
        <v>0</v>
      </c>
      <c r="AO493" s="292">
        <v>0</v>
      </c>
      <c r="AP493" s="290">
        <v>0</v>
      </c>
      <c r="AQ493" s="292">
        <v>0</v>
      </c>
      <c r="AR493" s="290">
        <v>0</v>
      </c>
      <c r="AS493" s="292">
        <v>0</v>
      </c>
      <c r="AT493" s="290">
        <v>0</v>
      </c>
      <c r="AU493" s="292">
        <v>0</v>
      </c>
      <c r="AW493" s="293">
        <v>0</v>
      </c>
      <c r="AX493" s="291">
        <v>0</v>
      </c>
      <c r="BK493" s="290"/>
      <c r="BL493" s="290"/>
      <c r="BM493" s="292"/>
      <c r="BN493" s="290"/>
      <c r="BO493" s="292"/>
      <c r="BP493" s="290"/>
      <c r="BQ493" s="292"/>
      <c r="BR493" s="290"/>
      <c r="BS493" s="292"/>
      <c r="BU493" s="292">
        <v>0</v>
      </c>
      <c r="BV493" s="291">
        <v>0</v>
      </c>
      <c r="BX493" s="291">
        <v>0</v>
      </c>
      <c r="CH493" s="291">
        <v>0</v>
      </c>
      <c r="CI493" s="117">
        <v>0</v>
      </c>
      <c r="CJ493" s="81">
        <v>0</v>
      </c>
      <c r="CK493" s="81">
        <v>0</v>
      </c>
      <c r="CL493" s="81">
        <v>0</v>
      </c>
      <c r="CM493" s="81">
        <v>0</v>
      </c>
      <c r="CN493" s="117">
        <v>0</v>
      </c>
      <c r="CR493" s="291"/>
      <c r="DB493" s="291"/>
    </row>
    <row r="494" spans="1:121" x14ac:dyDescent="0.25">
      <c r="A494" s="113" t="s">
        <v>185</v>
      </c>
      <c r="B494" s="291">
        <v>3</v>
      </c>
      <c r="C494" s="114" t="s">
        <v>308</v>
      </c>
      <c r="D494" s="114" t="s">
        <v>205</v>
      </c>
      <c r="E494" s="185">
        <f t="shared" si="7"/>
        <v>6</v>
      </c>
      <c r="F494" s="142">
        <v>3</v>
      </c>
      <c r="G494" s="142">
        <v>1</v>
      </c>
      <c r="H494" s="142">
        <v>3</v>
      </c>
      <c r="I494" s="142">
        <v>2</v>
      </c>
      <c r="J494" s="142">
        <v>2</v>
      </c>
      <c r="K494" s="142">
        <v>1</v>
      </c>
      <c r="L494" s="142">
        <v>3</v>
      </c>
      <c r="M494" s="142">
        <v>2</v>
      </c>
      <c r="N494" s="142">
        <v>2</v>
      </c>
      <c r="O494" s="142">
        <v>2</v>
      </c>
      <c r="P494" s="142">
        <v>0</v>
      </c>
      <c r="Q494" s="290">
        <v>9.1</v>
      </c>
      <c r="R494" s="290">
        <v>9.1</v>
      </c>
      <c r="S494" s="292">
        <v>9.1</v>
      </c>
      <c r="T494" s="290">
        <v>-1E-4</v>
      </c>
      <c r="U494" s="292">
        <v>15.1</v>
      </c>
      <c r="V494" s="290">
        <v>-1E-4</v>
      </c>
      <c r="W494" s="292">
        <v>8.9499999999999993</v>
      </c>
      <c r="X494" s="290">
        <v>-1E-4</v>
      </c>
      <c r="Y494" s="292">
        <v>33.15</v>
      </c>
      <c r="Z494" s="291">
        <v>3</v>
      </c>
      <c r="AB494" s="142">
        <v>2</v>
      </c>
      <c r="AC494" s="142">
        <v>2</v>
      </c>
      <c r="AD494" s="142">
        <v>2</v>
      </c>
      <c r="AE494" s="142">
        <v>3</v>
      </c>
      <c r="AF494" s="142">
        <v>2</v>
      </c>
      <c r="AG494" s="142">
        <v>2</v>
      </c>
      <c r="AH494" s="142">
        <v>3</v>
      </c>
      <c r="AI494" s="142">
        <v>3</v>
      </c>
      <c r="AJ494" s="142">
        <v>2</v>
      </c>
      <c r="AK494" s="142">
        <v>2</v>
      </c>
      <c r="AL494" s="142">
        <v>0</v>
      </c>
      <c r="AM494" s="290">
        <v>9.1</v>
      </c>
      <c r="AN494" s="290">
        <v>9.1</v>
      </c>
      <c r="AO494" s="292">
        <v>9.1</v>
      </c>
      <c r="AP494" s="290">
        <v>3.3</v>
      </c>
      <c r="AQ494" s="292">
        <v>15.3</v>
      </c>
      <c r="AR494" s="290">
        <v>-1E-4</v>
      </c>
      <c r="AS494" s="292">
        <v>9.01</v>
      </c>
      <c r="AT494" s="290">
        <v>-1E-4</v>
      </c>
      <c r="AU494" s="292">
        <v>36.71</v>
      </c>
      <c r="AW494" s="293">
        <v>69.86</v>
      </c>
      <c r="AX494" s="291">
        <v>3</v>
      </c>
      <c r="BK494" s="290"/>
      <c r="BL494" s="290"/>
      <c r="BM494" s="292"/>
      <c r="BN494" s="290"/>
      <c r="BO494" s="292"/>
      <c r="BP494" s="290"/>
      <c r="BQ494" s="292"/>
      <c r="BR494" s="290"/>
      <c r="BS494" s="292"/>
      <c r="BU494" s="292">
        <v>69.86</v>
      </c>
      <c r="BV494" s="291">
        <v>3</v>
      </c>
      <c r="BX494" s="291">
        <v>-1</v>
      </c>
      <c r="CH494" s="291">
        <v>-1</v>
      </c>
      <c r="CI494" s="117">
        <v>0</v>
      </c>
      <c r="CJ494" s="81">
        <v>-1</v>
      </c>
      <c r="CK494" s="81">
        <v>0</v>
      </c>
      <c r="CL494" s="81">
        <v>-1</v>
      </c>
      <c r="CM494" s="81">
        <v>0</v>
      </c>
      <c r="CN494" s="117">
        <v>0</v>
      </c>
      <c r="CR494" s="291"/>
      <c r="DB494" s="291"/>
      <c r="DH494" s="79" t="s">
        <v>205</v>
      </c>
      <c r="DJ494" s="79" t="s">
        <v>412</v>
      </c>
      <c r="DK494" s="79" t="s">
        <v>459</v>
      </c>
      <c r="DL494" s="83" t="s">
        <v>503</v>
      </c>
      <c r="DM494" s="84" t="s">
        <v>513</v>
      </c>
      <c r="DN494" s="84" t="s">
        <v>503</v>
      </c>
      <c r="DO494" s="83" t="s">
        <v>503</v>
      </c>
    </row>
    <row r="495" spans="1:121" x14ac:dyDescent="0.25">
      <c r="B495" s="291">
        <v>-1</v>
      </c>
      <c r="E495" s="185">
        <f t="shared" si="7"/>
        <v>0</v>
      </c>
      <c r="F495" s="142">
        <v>3</v>
      </c>
      <c r="G495" s="142">
        <v>2</v>
      </c>
      <c r="H495" s="142">
        <v>4</v>
      </c>
      <c r="I495" s="142">
        <v>3</v>
      </c>
      <c r="J495" s="142">
        <v>2</v>
      </c>
      <c r="K495" s="142">
        <v>2</v>
      </c>
      <c r="L495" s="142">
        <v>3</v>
      </c>
      <c r="M495" s="142">
        <v>2</v>
      </c>
      <c r="N495" s="142">
        <v>1</v>
      </c>
      <c r="O495" s="142">
        <v>3</v>
      </c>
      <c r="P495" s="142">
        <v>0</v>
      </c>
      <c r="Q495" s="290">
        <v>-1E-4</v>
      </c>
      <c r="R495" s="290">
        <v>-1E-4</v>
      </c>
      <c r="S495" s="292">
        <v>-1E-4</v>
      </c>
      <c r="T495" s="290">
        <v>-1E-4</v>
      </c>
      <c r="U495" s="292">
        <v>-1E-4</v>
      </c>
      <c r="V495" s="290">
        <v>-1E-4</v>
      </c>
      <c r="W495" s="292">
        <v>-1E-4</v>
      </c>
      <c r="X495" s="290">
        <v>-1E-4</v>
      </c>
      <c r="Y495" s="292">
        <v>-1E-4</v>
      </c>
      <c r="Z495" s="291">
        <v>-1E-4</v>
      </c>
      <c r="AB495" s="142">
        <v>2</v>
      </c>
      <c r="AC495" s="142">
        <v>2</v>
      </c>
      <c r="AD495" s="142">
        <v>4</v>
      </c>
      <c r="AE495" s="142">
        <v>4</v>
      </c>
      <c r="AF495" s="142">
        <v>2</v>
      </c>
      <c r="AG495" s="142">
        <v>2</v>
      </c>
      <c r="AH495" s="142">
        <v>3</v>
      </c>
      <c r="AI495" s="142">
        <v>2</v>
      </c>
      <c r="AJ495" s="142">
        <v>1</v>
      </c>
      <c r="AK495" s="142">
        <v>3</v>
      </c>
      <c r="AL495" s="142">
        <v>0</v>
      </c>
      <c r="AM495" s="290">
        <v>-1E-4</v>
      </c>
      <c r="AN495" s="290">
        <v>-1E-4</v>
      </c>
      <c r="AO495" s="292">
        <v>-1E-4</v>
      </c>
      <c r="AP495" s="290">
        <v>-1E-4</v>
      </c>
      <c r="AQ495" s="292">
        <v>-1E-4</v>
      </c>
      <c r="AR495" s="290">
        <v>-1E-4</v>
      </c>
      <c r="AS495" s="292">
        <v>-1E-4</v>
      </c>
      <c r="AT495" s="290">
        <v>-1E-4</v>
      </c>
      <c r="AU495" s="292">
        <v>-1E-4</v>
      </c>
      <c r="AW495" s="293">
        <v>-1</v>
      </c>
      <c r="AX495" s="291">
        <v>-1</v>
      </c>
      <c r="BK495" s="290"/>
      <c r="BL495" s="290"/>
      <c r="BM495" s="292"/>
      <c r="BN495" s="290"/>
      <c r="BO495" s="292"/>
      <c r="BP495" s="290"/>
      <c r="BQ495" s="292"/>
      <c r="BR495" s="290"/>
      <c r="BS495" s="292"/>
      <c r="BU495" s="292">
        <v>-1</v>
      </c>
      <c r="BV495" s="291">
        <v>-1</v>
      </c>
      <c r="BX495" s="291">
        <v>-1</v>
      </c>
      <c r="CH495" s="291">
        <v>-1</v>
      </c>
      <c r="CI495" s="117">
        <v>0</v>
      </c>
      <c r="CJ495" s="81">
        <v>-1</v>
      </c>
      <c r="CK495" s="81">
        <v>0</v>
      </c>
      <c r="CL495" s="81">
        <v>-1</v>
      </c>
      <c r="CM495" s="81">
        <v>0</v>
      </c>
      <c r="CN495" s="117">
        <v>0</v>
      </c>
      <c r="CR495" s="291"/>
      <c r="DB495" s="291"/>
    </row>
    <row r="496" spans="1:121" x14ac:dyDescent="0.25">
      <c r="B496" s="291">
        <v>-1</v>
      </c>
      <c r="E496" s="185">
        <f t="shared" si="7"/>
        <v>0</v>
      </c>
      <c r="F496" s="142">
        <v>3</v>
      </c>
      <c r="G496" s="142">
        <v>2</v>
      </c>
      <c r="H496" s="142">
        <v>3</v>
      </c>
      <c r="I496" s="142">
        <v>3</v>
      </c>
      <c r="J496" s="142">
        <v>3</v>
      </c>
      <c r="K496" s="142">
        <v>2</v>
      </c>
      <c r="L496" s="142">
        <v>3</v>
      </c>
      <c r="M496" s="142">
        <v>2</v>
      </c>
      <c r="N496" s="142">
        <v>2</v>
      </c>
      <c r="O496" s="142">
        <v>2</v>
      </c>
      <c r="P496" s="142">
        <v>0</v>
      </c>
      <c r="Q496" s="290">
        <v>-1E-4</v>
      </c>
      <c r="R496" s="290">
        <v>-1E-4</v>
      </c>
      <c r="S496" s="292">
        <v>-1E-4</v>
      </c>
      <c r="T496" s="290">
        <v>-1E-4</v>
      </c>
      <c r="U496" s="292">
        <v>-1E-4</v>
      </c>
      <c r="V496" s="290">
        <v>-1E-4</v>
      </c>
      <c r="W496" s="292">
        <v>-1E-4</v>
      </c>
      <c r="X496" s="290">
        <v>-1E-4</v>
      </c>
      <c r="Y496" s="292">
        <v>-1E-4</v>
      </c>
      <c r="Z496" s="291">
        <v>-1E-4</v>
      </c>
      <c r="AB496" s="142">
        <v>2</v>
      </c>
      <c r="AC496" s="142">
        <v>1</v>
      </c>
      <c r="AD496" s="142">
        <v>2</v>
      </c>
      <c r="AE496" s="142">
        <v>2</v>
      </c>
      <c r="AF496" s="142">
        <v>2</v>
      </c>
      <c r="AG496" s="142">
        <v>2</v>
      </c>
      <c r="AH496" s="142">
        <v>3</v>
      </c>
      <c r="AI496" s="142">
        <v>1</v>
      </c>
      <c r="AJ496" s="142">
        <v>2</v>
      </c>
      <c r="AK496" s="142">
        <v>2</v>
      </c>
      <c r="AL496" s="142">
        <v>1</v>
      </c>
      <c r="AM496" s="290">
        <v>-1E-4</v>
      </c>
      <c r="AN496" s="290">
        <v>-1E-4</v>
      </c>
      <c r="AO496" s="292">
        <v>-1E-4</v>
      </c>
      <c r="AP496" s="290">
        <v>-1E-4</v>
      </c>
      <c r="AQ496" s="292">
        <v>-1E-4</v>
      </c>
      <c r="AR496" s="290">
        <v>-1E-4</v>
      </c>
      <c r="AS496" s="292">
        <v>-1E-4</v>
      </c>
      <c r="AT496" s="290">
        <v>-1E-4</v>
      </c>
      <c r="AU496" s="292">
        <v>-1E-4</v>
      </c>
      <c r="AW496" s="293">
        <v>-1</v>
      </c>
      <c r="AX496" s="291">
        <v>-1</v>
      </c>
      <c r="BK496" s="290"/>
      <c r="BL496" s="290"/>
      <c r="BM496" s="292"/>
      <c r="BN496" s="290"/>
      <c r="BO496" s="292"/>
      <c r="BP496" s="290"/>
      <c r="BQ496" s="292"/>
      <c r="BR496" s="290"/>
      <c r="BS496" s="292"/>
      <c r="BU496" s="292">
        <v>-1</v>
      </c>
      <c r="BV496" s="291">
        <v>-1</v>
      </c>
      <c r="BX496" s="291">
        <v>-1</v>
      </c>
      <c r="CH496" s="291">
        <v>-1</v>
      </c>
      <c r="CI496" s="117">
        <v>0</v>
      </c>
      <c r="CJ496" s="81">
        <v>-1</v>
      </c>
      <c r="CK496" s="81">
        <v>0</v>
      </c>
      <c r="CL496" s="81">
        <v>-1</v>
      </c>
      <c r="CM496" s="81">
        <v>0</v>
      </c>
      <c r="CN496" s="117">
        <v>0</v>
      </c>
      <c r="CR496" s="291"/>
      <c r="DB496" s="291"/>
    </row>
    <row r="497" spans="1:121" x14ac:dyDescent="0.25">
      <c r="B497" s="291">
        <v>-1</v>
      </c>
      <c r="E497" s="185">
        <f t="shared" si="7"/>
        <v>0</v>
      </c>
      <c r="F497" s="142">
        <v>3</v>
      </c>
      <c r="G497" s="142">
        <v>2</v>
      </c>
      <c r="H497" s="142">
        <v>3</v>
      </c>
      <c r="I497" s="142">
        <v>3</v>
      </c>
      <c r="J497" s="142">
        <v>2</v>
      </c>
      <c r="K497" s="142">
        <v>2</v>
      </c>
      <c r="L497" s="142">
        <v>3</v>
      </c>
      <c r="M497" s="142">
        <v>2</v>
      </c>
      <c r="N497" s="142">
        <v>2</v>
      </c>
      <c r="O497" s="142">
        <v>2</v>
      </c>
      <c r="P497" s="142">
        <v>0</v>
      </c>
      <c r="Q497" s="290">
        <v>-1E-4</v>
      </c>
      <c r="R497" s="290">
        <v>-1E-4</v>
      </c>
      <c r="S497" s="292">
        <v>-1E-4</v>
      </c>
      <c r="T497" s="290">
        <v>-1E-4</v>
      </c>
      <c r="U497" s="292">
        <v>-1E-4</v>
      </c>
      <c r="V497" s="290">
        <v>-1E-4</v>
      </c>
      <c r="W497" s="292">
        <v>-1E-4</v>
      </c>
      <c r="X497" s="290">
        <v>-1E-4</v>
      </c>
      <c r="Y497" s="292">
        <v>-1E-4</v>
      </c>
      <c r="Z497" s="291">
        <v>-1E-4</v>
      </c>
      <c r="AB497" s="142">
        <v>2</v>
      </c>
      <c r="AC497" s="142">
        <v>2</v>
      </c>
      <c r="AD497" s="142">
        <v>3</v>
      </c>
      <c r="AE497" s="142">
        <v>2</v>
      </c>
      <c r="AF497" s="142">
        <v>2</v>
      </c>
      <c r="AG497" s="142">
        <v>2</v>
      </c>
      <c r="AH497" s="142">
        <v>2</v>
      </c>
      <c r="AI497" s="142">
        <v>3</v>
      </c>
      <c r="AJ497" s="142">
        <v>1</v>
      </c>
      <c r="AK497" s="142">
        <v>2</v>
      </c>
      <c r="AL497" s="142">
        <v>3</v>
      </c>
      <c r="AM497" s="290">
        <v>-1E-4</v>
      </c>
      <c r="AN497" s="290">
        <v>-1E-4</v>
      </c>
      <c r="AO497" s="292">
        <v>-1E-4</v>
      </c>
      <c r="AP497" s="290">
        <v>-1E-4</v>
      </c>
      <c r="AQ497" s="292">
        <v>-1E-4</v>
      </c>
      <c r="AR497" s="290">
        <v>-1E-4</v>
      </c>
      <c r="AS497" s="292">
        <v>-1E-4</v>
      </c>
      <c r="AT497" s="290">
        <v>-1E-4</v>
      </c>
      <c r="AU497" s="292">
        <v>-1E-4</v>
      </c>
      <c r="AW497" s="293">
        <v>-1</v>
      </c>
      <c r="AX497" s="291">
        <v>-1</v>
      </c>
      <c r="BK497" s="290"/>
      <c r="BL497" s="290"/>
      <c r="BM497" s="292"/>
      <c r="BN497" s="290"/>
      <c r="BO497" s="292"/>
      <c r="BP497" s="290"/>
      <c r="BQ497" s="292"/>
      <c r="BR497" s="290"/>
      <c r="BS497" s="292"/>
      <c r="BU497" s="292">
        <v>-1</v>
      </c>
      <c r="BV497" s="291">
        <v>-1</v>
      </c>
      <c r="BX497" s="291">
        <v>-1</v>
      </c>
      <c r="CH497" s="291">
        <v>-1</v>
      </c>
      <c r="CI497" s="117">
        <v>0</v>
      </c>
      <c r="CJ497" s="81">
        <v>-1</v>
      </c>
      <c r="CK497" s="81">
        <v>0</v>
      </c>
      <c r="CL497" s="81">
        <v>-1</v>
      </c>
      <c r="CM497" s="81">
        <v>0</v>
      </c>
      <c r="CN497" s="117">
        <v>0</v>
      </c>
      <c r="CR497" s="291"/>
      <c r="DB497" s="291"/>
    </row>
    <row r="498" spans="1:121" x14ac:dyDescent="0.25">
      <c r="B498" s="291">
        <v>0</v>
      </c>
      <c r="E498" s="185">
        <f t="shared" si="7"/>
        <v>0</v>
      </c>
      <c r="F498" s="142">
        <v>0</v>
      </c>
      <c r="G498" s="142">
        <v>0</v>
      </c>
      <c r="H498" s="142">
        <v>0</v>
      </c>
      <c r="I498" s="142">
        <v>0</v>
      </c>
      <c r="J498" s="142">
        <v>0</v>
      </c>
      <c r="K498" s="142">
        <v>0</v>
      </c>
      <c r="L498" s="142">
        <v>0</v>
      </c>
      <c r="M498" s="142">
        <v>0</v>
      </c>
      <c r="N498" s="142">
        <v>0</v>
      </c>
      <c r="O498" s="142">
        <v>0</v>
      </c>
      <c r="P498" s="142">
        <v>0</v>
      </c>
      <c r="Q498" s="290">
        <v>0</v>
      </c>
      <c r="R498" s="290">
        <v>0</v>
      </c>
      <c r="S498" s="292">
        <v>0</v>
      </c>
      <c r="T498" s="290">
        <v>0</v>
      </c>
      <c r="U498" s="292">
        <v>0</v>
      </c>
      <c r="V498" s="290">
        <v>0</v>
      </c>
      <c r="W498" s="292">
        <v>0</v>
      </c>
      <c r="X498" s="290">
        <v>0</v>
      </c>
      <c r="Y498" s="292">
        <v>0</v>
      </c>
      <c r="Z498" s="291">
        <v>0</v>
      </c>
      <c r="AB498" s="142">
        <v>0</v>
      </c>
      <c r="AC498" s="142">
        <v>0</v>
      </c>
      <c r="AD498" s="142">
        <v>0</v>
      </c>
      <c r="AE498" s="142">
        <v>0</v>
      </c>
      <c r="AF498" s="142">
        <v>0</v>
      </c>
      <c r="AG498" s="142">
        <v>0</v>
      </c>
      <c r="AH498" s="142">
        <v>0</v>
      </c>
      <c r="AI498" s="142">
        <v>0</v>
      </c>
      <c r="AJ498" s="142">
        <v>0</v>
      </c>
      <c r="AK498" s="142">
        <v>0</v>
      </c>
      <c r="AL498" s="142">
        <v>0</v>
      </c>
      <c r="AM498" s="290">
        <v>0</v>
      </c>
      <c r="AN498" s="290">
        <v>0</v>
      </c>
      <c r="AO498" s="292">
        <v>0</v>
      </c>
      <c r="AP498" s="290">
        <v>0</v>
      </c>
      <c r="AQ498" s="292">
        <v>0</v>
      </c>
      <c r="AR498" s="290">
        <v>0</v>
      </c>
      <c r="AS498" s="292">
        <v>0</v>
      </c>
      <c r="AT498" s="290">
        <v>0</v>
      </c>
      <c r="AU498" s="292">
        <v>0</v>
      </c>
      <c r="AW498" s="293">
        <v>0</v>
      </c>
      <c r="AX498" s="291">
        <v>0</v>
      </c>
      <c r="BK498" s="290"/>
      <c r="BL498" s="290"/>
      <c r="BM498" s="292"/>
      <c r="BN498" s="290"/>
      <c r="BO498" s="292"/>
      <c r="BP498" s="290"/>
      <c r="BQ498" s="292"/>
      <c r="BR498" s="290"/>
      <c r="BS498" s="292"/>
      <c r="BU498" s="292">
        <v>0</v>
      </c>
      <c r="BV498" s="291">
        <v>0</v>
      </c>
      <c r="BX498" s="291">
        <v>0</v>
      </c>
      <c r="CH498" s="291">
        <v>0</v>
      </c>
      <c r="CI498" s="117">
        <v>0</v>
      </c>
      <c r="CJ498" s="81">
        <v>0</v>
      </c>
      <c r="CK498" s="81">
        <v>0</v>
      </c>
      <c r="CL498" s="81">
        <v>0</v>
      </c>
      <c r="CM498" s="81">
        <v>0</v>
      </c>
      <c r="CN498" s="117">
        <v>0</v>
      </c>
      <c r="CR498" s="291"/>
      <c r="DB498" s="291"/>
    </row>
    <row r="499" spans="1:121" x14ac:dyDescent="0.25">
      <c r="A499" s="113" t="s">
        <v>185</v>
      </c>
      <c r="B499" s="291">
        <v>4</v>
      </c>
      <c r="C499" s="114" t="s">
        <v>309</v>
      </c>
      <c r="D499" s="114" t="s">
        <v>208</v>
      </c>
      <c r="E499" s="185">
        <f t="shared" si="7"/>
        <v>5</v>
      </c>
      <c r="F499" s="142">
        <v>3</v>
      </c>
      <c r="G499" s="142">
        <v>2</v>
      </c>
      <c r="H499" s="142">
        <v>3</v>
      </c>
      <c r="I499" s="142">
        <v>3</v>
      </c>
      <c r="J499" s="142">
        <v>2</v>
      </c>
      <c r="K499" s="142">
        <v>2</v>
      </c>
      <c r="L499" s="142">
        <v>3</v>
      </c>
      <c r="M499" s="142">
        <v>3</v>
      </c>
      <c r="N499" s="142">
        <v>3</v>
      </c>
      <c r="O499" s="142">
        <v>3</v>
      </c>
      <c r="P499" s="142">
        <v>0</v>
      </c>
      <c r="Q499" s="290">
        <v>9.5</v>
      </c>
      <c r="R499" s="290">
        <v>9.5</v>
      </c>
      <c r="S499" s="292">
        <v>9.5</v>
      </c>
      <c r="T499" s="290">
        <v>-1E-4</v>
      </c>
      <c r="U499" s="292">
        <v>14.6</v>
      </c>
      <c r="V499" s="290">
        <v>-1E-4</v>
      </c>
      <c r="W499" s="292">
        <v>9.0500000000000007</v>
      </c>
      <c r="X499" s="290">
        <v>-1E-4</v>
      </c>
      <c r="Y499" s="292">
        <v>33.15</v>
      </c>
      <c r="Z499" s="291">
        <v>3</v>
      </c>
      <c r="AB499" s="142">
        <v>4</v>
      </c>
      <c r="AC499" s="142">
        <v>3</v>
      </c>
      <c r="AD499" s="142">
        <v>3</v>
      </c>
      <c r="AE499" s="142">
        <v>4</v>
      </c>
      <c r="AF499" s="142">
        <v>3</v>
      </c>
      <c r="AG499" s="142">
        <v>3</v>
      </c>
      <c r="AH499" s="142">
        <v>3</v>
      </c>
      <c r="AI499" s="142">
        <v>3</v>
      </c>
      <c r="AJ499" s="142">
        <v>3</v>
      </c>
      <c r="AK499" s="142">
        <v>3</v>
      </c>
      <c r="AL499" s="142">
        <v>0</v>
      </c>
      <c r="AM499" s="290">
        <v>8.9</v>
      </c>
      <c r="AN499" s="290">
        <v>8.9</v>
      </c>
      <c r="AO499" s="292">
        <v>8.9</v>
      </c>
      <c r="AP499" s="290">
        <v>3.8</v>
      </c>
      <c r="AQ499" s="292">
        <v>13.5</v>
      </c>
      <c r="AR499" s="290">
        <v>-1E-4</v>
      </c>
      <c r="AS499" s="292">
        <v>8.51</v>
      </c>
      <c r="AT499" s="290">
        <v>-1E-4</v>
      </c>
      <c r="AU499" s="292">
        <v>34.71</v>
      </c>
      <c r="AW499" s="293">
        <v>67.86</v>
      </c>
      <c r="AX499" s="291">
        <v>4</v>
      </c>
      <c r="BK499" s="290"/>
      <c r="BL499" s="290"/>
      <c r="BM499" s="292"/>
      <c r="BN499" s="290"/>
      <c r="BO499" s="292"/>
      <c r="BP499" s="290"/>
      <c r="BQ499" s="292"/>
      <c r="BR499" s="290"/>
      <c r="BS499" s="292"/>
      <c r="BU499" s="292">
        <v>67.86</v>
      </c>
      <c r="BV499" s="291">
        <v>4</v>
      </c>
      <c r="BX499" s="291">
        <v>-1</v>
      </c>
      <c r="CH499" s="291">
        <v>-1</v>
      </c>
      <c r="CI499" s="117">
        <v>0</v>
      </c>
      <c r="CJ499" s="81">
        <v>-1</v>
      </c>
      <c r="CK499" s="81">
        <v>0</v>
      </c>
      <c r="CL499" s="81">
        <v>-1</v>
      </c>
      <c r="CM499" s="81">
        <v>0</v>
      </c>
      <c r="CN499" s="117">
        <v>0</v>
      </c>
      <c r="CR499" s="291"/>
      <c r="DB499" s="291"/>
      <c r="DH499" s="79" t="s">
        <v>208</v>
      </c>
      <c r="DJ499" s="79" t="s">
        <v>412</v>
      </c>
      <c r="DK499" s="79" t="s">
        <v>459</v>
      </c>
      <c r="DL499" s="83" t="s">
        <v>503</v>
      </c>
      <c r="DM499" s="84" t="s">
        <v>513</v>
      </c>
      <c r="DN499" s="84" t="s">
        <v>505</v>
      </c>
      <c r="DO499" s="83" t="s">
        <v>503</v>
      </c>
    </row>
    <row r="500" spans="1:121" x14ac:dyDescent="0.25">
      <c r="B500" s="291">
        <v>-1</v>
      </c>
      <c r="E500" s="185">
        <f t="shared" si="7"/>
        <v>0</v>
      </c>
      <c r="F500" s="142">
        <v>3</v>
      </c>
      <c r="G500" s="142">
        <v>2</v>
      </c>
      <c r="H500" s="142">
        <v>3</v>
      </c>
      <c r="I500" s="142">
        <v>3</v>
      </c>
      <c r="J500" s="142">
        <v>2</v>
      </c>
      <c r="K500" s="142">
        <v>2</v>
      </c>
      <c r="L500" s="142">
        <v>4</v>
      </c>
      <c r="M500" s="142">
        <v>2</v>
      </c>
      <c r="N500" s="142">
        <v>3</v>
      </c>
      <c r="O500" s="142">
        <v>3</v>
      </c>
      <c r="P500" s="142">
        <v>0</v>
      </c>
      <c r="Q500" s="290">
        <v>-1E-4</v>
      </c>
      <c r="R500" s="290">
        <v>-1E-4</v>
      </c>
      <c r="S500" s="292">
        <v>-1E-4</v>
      </c>
      <c r="T500" s="290">
        <v>-1E-4</v>
      </c>
      <c r="U500" s="292">
        <v>-1E-4</v>
      </c>
      <c r="V500" s="290">
        <v>-1E-4</v>
      </c>
      <c r="W500" s="292">
        <v>-1E-4</v>
      </c>
      <c r="X500" s="290">
        <v>-1E-4</v>
      </c>
      <c r="Y500" s="292">
        <v>-1E-4</v>
      </c>
      <c r="Z500" s="291">
        <v>-1E-4</v>
      </c>
      <c r="AB500" s="142">
        <v>3</v>
      </c>
      <c r="AC500" s="142">
        <v>3</v>
      </c>
      <c r="AD500" s="142">
        <v>2</v>
      </c>
      <c r="AE500" s="142">
        <v>3</v>
      </c>
      <c r="AF500" s="142">
        <v>4</v>
      </c>
      <c r="AG500" s="142">
        <v>3</v>
      </c>
      <c r="AH500" s="142">
        <v>3</v>
      </c>
      <c r="AI500" s="142">
        <v>4</v>
      </c>
      <c r="AJ500" s="142">
        <v>3</v>
      </c>
      <c r="AK500" s="142">
        <v>4</v>
      </c>
      <c r="AL500" s="142">
        <v>0</v>
      </c>
      <c r="AM500" s="290">
        <v>-1E-4</v>
      </c>
      <c r="AN500" s="290">
        <v>-1E-4</v>
      </c>
      <c r="AO500" s="292">
        <v>-1E-4</v>
      </c>
      <c r="AP500" s="290">
        <v>-1E-4</v>
      </c>
      <c r="AQ500" s="292">
        <v>-1E-4</v>
      </c>
      <c r="AR500" s="290">
        <v>-1E-4</v>
      </c>
      <c r="AS500" s="292">
        <v>-1E-4</v>
      </c>
      <c r="AT500" s="290">
        <v>-1E-4</v>
      </c>
      <c r="AU500" s="292">
        <v>-1E-4</v>
      </c>
      <c r="AW500" s="293">
        <v>-1</v>
      </c>
      <c r="AX500" s="291">
        <v>-1</v>
      </c>
      <c r="BK500" s="290"/>
      <c r="BL500" s="290"/>
      <c r="BM500" s="292"/>
      <c r="BN500" s="290"/>
      <c r="BO500" s="292"/>
      <c r="BP500" s="290"/>
      <c r="BQ500" s="292"/>
      <c r="BR500" s="290"/>
      <c r="BS500" s="292"/>
      <c r="BU500" s="292">
        <v>-1</v>
      </c>
      <c r="BV500" s="291">
        <v>-1</v>
      </c>
      <c r="BX500" s="291">
        <v>-1</v>
      </c>
      <c r="CH500" s="291">
        <v>-1</v>
      </c>
      <c r="CI500" s="117">
        <v>0</v>
      </c>
      <c r="CJ500" s="81">
        <v>-1</v>
      </c>
      <c r="CK500" s="81">
        <v>0</v>
      </c>
      <c r="CL500" s="81">
        <v>-1</v>
      </c>
      <c r="CM500" s="81">
        <v>0</v>
      </c>
      <c r="CN500" s="117">
        <v>0</v>
      </c>
      <c r="CR500" s="291"/>
      <c r="DB500" s="291"/>
    </row>
    <row r="501" spans="1:121" x14ac:dyDescent="0.25">
      <c r="B501" s="291">
        <v>-1</v>
      </c>
      <c r="E501" s="185">
        <f t="shared" si="7"/>
        <v>0</v>
      </c>
      <c r="F501" s="142">
        <v>3</v>
      </c>
      <c r="G501" s="142">
        <v>3</v>
      </c>
      <c r="H501" s="142">
        <v>3</v>
      </c>
      <c r="I501" s="142">
        <v>3</v>
      </c>
      <c r="J501" s="142">
        <v>3</v>
      </c>
      <c r="K501" s="142">
        <v>4</v>
      </c>
      <c r="L501" s="142">
        <v>3</v>
      </c>
      <c r="M501" s="142">
        <v>3</v>
      </c>
      <c r="N501" s="142">
        <v>3</v>
      </c>
      <c r="O501" s="142">
        <v>3</v>
      </c>
      <c r="P501" s="142">
        <v>0</v>
      </c>
      <c r="Q501" s="290">
        <v>-1E-4</v>
      </c>
      <c r="R501" s="290">
        <v>-1E-4</v>
      </c>
      <c r="S501" s="292">
        <v>-1E-4</v>
      </c>
      <c r="T501" s="290">
        <v>-1E-4</v>
      </c>
      <c r="U501" s="292">
        <v>-1E-4</v>
      </c>
      <c r="V501" s="290">
        <v>-1E-4</v>
      </c>
      <c r="W501" s="292">
        <v>-1E-4</v>
      </c>
      <c r="X501" s="290">
        <v>-1E-4</v>
      </c>
      <c r="Y501" s="292">
        <v>-1E-4</v>
      </c>
      <c r="Z501" s="291">
        <v>-1E-4</v>
      </c>
      <c r="AB501" s="142">
        <v>4</v>
      </c>
      <c r="AC501" s="142">
        <v>4</v>
      </c>
      <c r="AD501" s="142">
        <v>3</v>
      </c>
      <c r="AE501" s="142">
        <v>4</v>
      </c>
      <c r="AF501" s="142">
        <v>4</v>
      </c>
      <c r="AG501" s="142">
        <v>4</v>
      </c>
      <c r="AH501" s="142">
        <v>3</v>
      </c>
      <c r="AI501" s="142">
        <v>3</v>
      </c>
      <c r="AJ501" s="142">
        <v>4</v>
      </c>
      <c r="AK501" s="142">
        <v>4</v>
      </c>
      <c r="AL501" s="142">
        <v>2</v>
      </c>
      <c r="AM501" s="290">
        <v>-1E-4</v>
      </c>
      <c r="AN501" s="290">
        <v>-1E-4</v>
      </c>
      <c r="AO501" s="292">
        <v>-1E-4</v>
      </c>
      <c r="AP501" s="290">
        <v>-1E-4</v>
      </c>
      <c r="AQ501" s="292">
        <v>-1E-4</v>
      </c>
      <c r="AR501" s="290">
        <v>-1E-4</v>
      </c>
      <c r="AS501" s="292">
        <v>-1E-4</v>
      </c>
      <c r="AT501" s="290">
        <v>-1E-4</v>
      </c>
      <c r="AU501" s="292">
        <v>-1E-4</v>
      </c>
      <c r="AW501" s="293">
        <v>-1</v>
      </c>
      <c r="AX501" s="291">
        <v>-1</v>
      </c>
      <c r="BK501" s="290"/>
      <c r="BL501" s="290"/>
      <c r="BM501" s="292"/>
      <c r="BN501" s="290"/>
      <c r="BO501" s="292"/>
      <c r="BP501" s="290"/>
      <c r="BQ501" s="292"/>
      <c r="BR501" s="290"/>
      <c r="BS501" s="292"/>
      <c r="BU501" s="292">
        <v>-1</v>
      </c>
      <c r="BV501" s="291">
        <v>-1</v>
      </c>
      <c r="BX501" s="291">
        <v>-1</v>
      </c>
      <c r="CH501" s="291">
        <v>-1</v>
      </c>
      <c r="CI501" s="117">
        <v>0</v>
      </c>
      <c r="CJ501" s="81">
        <v>-1</v>
      </c>
      <c r="CK501" s="81">
        <v>0</v>
      </c>
      <c r="CL501" s="81">
        <v>-1</v>
      </c>
      <c r="CM501" s="81">
        <v>0</v>
      </c>
      <c r="CN501" s="117">
        <v>0</v>
      </c>
      <c r="CR501" s="291"/>
      <c r="DB501" s="291"/>
    </row>
    <row r="502" spans="1:121" x14ac:dyDescent="0.25">
      <c r="B502" s="291">
        <v>-1</v>
      </c>
      <c r="E502" s="185">
        <f t="shared" si="7"/>
        <v>0</v>
      </c>
      <c r="F502" s="142">
        <v>3</v>
      </c>
      <c r="G502" s="142">
        <v>2</v>
      </c>
      <c r="H502" s="142">
        <v>3</v>
      </c>
      <c r="I502" s="142">
        <v>3</v>
      </c>
      <c r="J502" s="142">
        <v>3</v>
      </c>
      <c r="K502" s="142">
        <v>2</v>
      </c>
      <c r="L502" s="142">
        <v>3</v>
      </c>
      <c r="M502" s="142">
        <v>3</v>
      </c>
      <c r="N502" s="142">
        <v>2</v>
      </c>
      <c r="O502" s="142">
        <v>2</v>
      </c>
      <c r="P502" s="142">
        <v>1</v>
      </c>
      <c r="Q502" s="290">
        <v>-1E-4</v>
      </c>
      <c r="R502" s="290">
        <v>-1E-4</v>
      </c>
      <c r="S502" s="292">
        <v>-1E-4</v>
      </c>
      <c r="T502" s="290">
        <v>-1E-4</v>
      </c>
      <c r="U502" s="292">
        <v>-1E-4</v>
      </c>
      <c r="V502" s="290">
        <v>-1E-4</v>
      </c>
      <c r="W502" s="292">
        <v>-1E-4</v>
      </c>
      <c r="X502" s="290">
        <v>-1E-4</v>
      </c>
      <c r="Y502" s="292">
        <v>-1E-4</v>
      </c>
      <c r="Z502" s="291">
        <v>-1E-4</v>
      </c>
      <c r="AB502" s="142">
        <v>3</v>
      </c>
      <c r="AC502" s="142">
        <v>4</v>
      </c>
      <c r="AD502" s="142">
        <v>4</v>
      </c>
      <c r="AE502" s="142">
        <v>3</v>
      </c>
      <c r="AF502" s="142">
        <v>3</v>
      </c>
      <c r="AG502" s="142">
        <v>4</v>
      </c>
      <c r="AH502" s="142">
        <v>3</v>
      </c>
      <c r="AI502" s="142">
        <v>3</v>
      </c>
      <c r="AJ502" s="142">
        <v>3</v>
      </c>
      <c r="AK502" s="142">
        <v>3</v>
      </c>
      <c r="AL502" s="142">
        <v>0</v>
      </c>
      <c r="AM502" s="290">
        <v>-1E-4</v>
      </c>
      <c r="AN502" s="290">
        <v>-1E-4</v>
      </c>
      <c r="AO502" s="292">
        <v>-1E-4</v>
      </c>
      <c r="AP502" s="290">
        <v>-1E-4</v>
      </c>
      <c r="AQ502" s="292">
        <v>-1E-4</v>
      </c>
      <c r="AR502" s="290">
        <v>-1E-4</v>
      </c>
      <c r="AS502" s="292">
        <v>-1E-4</v>
      </c>
      <c r="AT502" s="290">
        <v>-1E-4</v>
      </c>
      <c r="AU502" s="292">
        <v>-1E-4</v>
      </c>
      <c r="AW502" s="293">
        <v>-1</v>
      </c>
      <c r="AX502" s="291">
        <v>-1</v>
      </c>
      <c r="BK502" s="290"/>
      <c r="BL502" s="290"/>
      <c r="BM502" s="292"/>
      <c r="BN502" s="290"/>
      <c r="BO502" s="292"/>
      <c r="BP502" s="290"/>
      <c r="BQ502" s="292"/>
      <c r="BR502" s="290"/>
      <c r="BS502" s="292"/>
      <c r="BU502" s="292">
        <v>-1</v>
      </c>
      <c r="BV502" s="291">
        <v>-1</v>
      </c>
      <c r="BX502" s="291">
        <v>-1</v>
      </c>
      <c r="CH502" s="291">
        <v>-1</v>
      </c>
      <c r="CI502" s="117">
        <v>0</v>
      </c>
      <c r="CJ502" s="81">
        <v>-1</v>
      </c>
      <c r="CK502" s="81">
        <v>0</v>
      </c>
      <c r="CL502" s="81">
        <v>-1</v>
      </c>
      <c r="CM502" s="81">
        <v>0</v>
      </c>
      <c r="CN502" s="117">
        <v>0</v>
      </c>
      <c r="CR502" s="291"/>
      <c r="DB502" s="291"/>
    </row>
    <row r="503" spans="1:121" x14ac:dyDescent="0.25">
      <c r="B503" s="291"/>
      <c r="Q503" s="290"/>
      <c r="R503" s="290"/>
      <c r="S503" s="292"/>
      <c r="T503" s="290"/>
      <c r="U503" s="292"/>
      <c r="V503" s="290"/>
      <c r="W503" s="292"/>
      <c r="X503" s="290"/>
      <c r="Y503" s="292"/>
      <c r="Z503" s="291"/>
      <c r="AM503" s="290"/>
      <c r="AN503" s="290"/>
      <c r="AO503" s="292"/>
      <c r="AP503" s="290"/>
      <c r="AQ503" s="292"/>
      <c r="AR503" s="290"/>
      <c r="AS503" s="292"/>
      <c r="AT503" s="290"/>
      <c r="AU503" s="292"/>
      <c r="AW503" s="293"/>
      <c r="AX503" s="291"/>
      <c r="BK503" s="290"/>
      <c r="BL503" s="290"/>
      <c r="BM503" s="292"/>
      <c r="BN503" s="290"/>
      <c r="BO503" s="292"/>
      <c r="BP503" s="290"/>
      <c r="BQ503" s="292"/>
      <c r="BR503" s="290"/>
      <c r="BS503" s="292"/>
      <c r="BU503" s="292"/>
      <c r="BV503" s="291"/>
      <c r="BX503" s="291"/>
      <c r="CH503" s="291"/>
      <c r="CR503" s="291"/>
      <c r="DB503" s="291"/>
    </row>
    <row r="504" spans="1:121" s="310" customFormat="1" x14ac:dyDescent="0.25">
      <c r="A504" s="297"/>
      <c r="B504" s="298">
        <v>0</v>
      </c>
      <c r="C504" s="299"/>
      <c r="D504" s="299"/>
      <c r="E504" s="300">
        <f t="shared" si="7"/>
        <v>0</v>
      </c>
      <c r="F504" s="301">
        <v>0</v>
      </c>
      <c r="G504" s="301">
        <v>0</v>
      </c>
      <c r="H504" s="301">
        <v>0</v>
      </c>
      <c r="I504" s="301">
        <v>0</v>
      </c>
      <c r="J504" s="301">
        <v>0</v>
      </c>
      <c r="K504" s="301">
        <v>0</v>
      </c>
      <c r="L504" s="301">
        <v>0</v>
      </c>
      <c r="M504" s="301">
        <v>0</v>
      </c>
      <c r="N504" s="301">
        <v>0</v>
      </c>
      <c r="O504" s="301">
        <v>0</v>
      </c>
      <c r="P504" s="301">
        <v>0</v>
      </c>
      <c r="Q504" s="302">
        <v>0</v>
      </c>
      <c r="R504" s="302">
        <v>0</v>
      </c>
      <c r="S504" s="303">
        <v>0</v>
      </c>
      <c r="T504" s="302">
        <v>0</v>
      </c>
      <c r="U504" s="303">
        <v>0</v>
      </c>
      <c r="V504" s="302">
        <v>0</v>
      </c>
      <c r="W504" s="303">
        <v>0</v>
      </c>
      <c r="X504" s="302">
        <v>0</v>
      </c>
      <c r="Y504" s="303">
        <v>0</v>
      </c>
      <c r="Z504" s="298">
        <v>0</v>
      </c>
      <c r="AA504" s="304"/>
      <c r="AB504" s="301">
        <v>0</v>
      </c>
      <c r="AC504" s="301">
        <v>0</v>
      </c>
      <c r="AD504" s="301">
        <v>0</v>
      </c>
      <c r="AE504" s="301">
        <v>0</v>
      </c>
      <c r="AF504" s="301">
        <v>0</v>
      </c>
      <c r="AG504" s="301">
        <v>0</v>
      </c>
      <c r="AH504" s="301">
        <v>0</v>
      </c>
      <c r="AI504" s="301">
        <v>0</v>
      </c>
      <c r="AJ504" s="301">
        <v>0</v>
      </c>
      <c r="AK504" s="301">
        <v>0</v>
      </c>
      <c r="AL504" s="301">
        <v>0</v>
      </c>
      <c r="AM504" s="302">
        <v>0</v>
      </c>
      <c r="AN504" s="302">
        <v>0</v>
      </c>
      <c r="AO504" s="303">
        <v>0</v>
      </c>
      <c r="AP504" s="302">
        <v>0</v>
      </c>
      <c r="AQ504" s="303">
        <v>0</v>
      </c>
      <c r="AR504" s="302">
        <v>0</v>
      </c>
      <c r="AS504" s="303">
        <v>0</v>
      </c>
      <c r="AT504" s="302">
        <v>0</v>
      </c>
      <c r="AU504" s="303">
        <v>0</v>
      </c>
      <c r="AV504" s="304"/>
      <c r="AW504" s="305">
        <v>0</v>
      </c>
      <c r="AX504" s="298">
        <v>0</v>
      </c>
      <c r="AY504" s="306"/>
      <c r="AZ504" s="301"/>
      <c r="BA504" s="301"/>
      <c r="BB504" s="301"/>
      <c r="BC504" s="301"/>
      <c r="BD504" s="301"/>
      <c r="BE504" s="301"/>
      <c r="BF504" s="301"/>
      <c r="BG504" s="301"/>
      <c r="BH504" s="301"/>
      <c r="BI504" s="301"/>
      <c r="BJ504" s="301"/>
      <c r="BK504" s="302"/>
      <c r="BL504" s="302"/>
      <c r="BM504" s="303"/>
      <c r="BN504" s="302"/>
      <c r="BO504" s="303"/>
      <c r="BP504" s="302"/>
      <c r="BQ504" s="303"/>
      <c r="BR504" s="302"/>
      <c r="BS504" s="303"/>
      <c r="BT504" s="306"/>
      <c r="BU504" s="303">
        <v>0</v>
      </c>
      <c r="BV504" s="298">
        <v>0</v>
      </c>
      <c r="BW504" s="306"/>
      <c r="BX504" s="298">
        <v>0</v>
      </c>
      <c r="BY504" s="307"/>
      <c r="BZ504" s="308"/>
      <c r="CA504" s="308"/>
      <c r="CB504" s="308"/>
      <c r="CC504" s="308"/>
      <c r="CD504" s="309"/>
      <c r="CG504" s="307"/>
      <c r="CH504" s="298">
        <v>0</v>
      </c>
      <c r="CI504" s="309">
        <v>0</v>
      </c>
      <c r="CJ504" s="308">
        <v>0</v>
      </c>
      <c r="CK504" s="308">
        <v>0</v>
      </c>
      <c r="CL504" s="308">
        <v>0</v>
      </c>
      <c r="CM504" s="308">
        <v>0</v>
      </c>
      <c r="CN504" s="309">
        <v>0</v>
      </c>
      <c r="CQ504" s="307"/>
      <c r="CR504" s="298"/>
      <c r="CS504" s="309"/>
      <c r="CT504" s="308"/>
      <c r="CU504" s="308"/>
      <c r="CV504" s="308"/>
      <c r="CW504" s="308"/>
      <c r="CX504" s="309"/>
      <c r="DA504" s="307"/>
      <c r="DB504" s="298"/>
      <c r="DC504" s="306"/>
      <c r="DI504" s="311"/>
      <c r="DL504" s="307"/>
      <c r="DM504" s="312"/>
      <c r="DN504" s="312"/>
      <c r="DO504" s="307"/>
      <c r="DP504" s="313"/>
      <c r="DQ504" s="311"/>
    </row>
    <row r="505" spans="1:121" x14ac:dyDescent="0.25">
      <c r="A505" s="113" t="s">
        <v>186</v>
      </c>
      <c r="B505" s="291">
        <v>0</v>
      </c>
      <c r="C505" s="114" t="s">
        <v>310</v>
      </c>
      <c r="D505" s="114" t="s">
        <v>248</v>
      </c>
      <c r="E505" s="185">
        <f t="shared" si="7"/>
        <v>0</v>
      </c>
      <c r="F505" s="142">
        <v>0</v>
      </c>
      <c r="G505" s="142">
        <v>0</v>
      </c>
      <c r="H505" s="142">
        <v>0</v>
      </c>
      <c r="I505" s="142">
        <v>0</v>
      </c>
      <c r="J505" s="142">
        <v>0</v>
      </c>
      <c r="K505" s="142">
        <v>0</v>
      </c>
      <c r="L505" s="142">
        <v>0</v>
      </c>
      <c r="M505" s="142">
        <v>0</v>
      </c>
      <c r="N505" s="142">
        <v>0</v>
      </c>
      <c r="O505" s="142">
        <v>0</v>
      </c>
      <c r="P505" s="142">
        <v>0</v>
      </c>
      <c r="Q505" s="290">
        <v>-1E-4</v>
      </c>
      <c r="R505" s="290">
        <v>-1E-4</v>
      </c>
      <c r="S505" s="292">
        <v>-1E-4</v>
      </c>
      <c r="T505" s="290">
        <v>-1E-4</v>
      </c>
      <c r="U505" s="292">
        <v>0</v>
      </c>
      <c r="V505" s="290">
        <v>-1E-4</v>
      </c>
      <c r="W505" s="292">
        <v>-1E-4</v>
      </c>
      <c r="X505" s="290">
        <v>-1E-4</v>
      </c>
      <c r="Y505" s="292">
        <v>0</v>
      </c>
      <c r="Z505" s="291">
        <v>0</v>
      </c>
      <c r="AB505" s="142">
        <v>0</v>
      </c>
      <c r="AC505" s="142">
        <v>0</v>
      </c>
      <c r="AD505" s="142">
        <v>0</v>
      </c>
      <c r="AE505" s="142">
        <v>0</v>
      </c>
      <c r="AF505" s="142">
        <v>0</v>
      </c>
      <c r="AG505" s="142">
        <v>0</v>
      </c>
      <c r="AH505" s="142">
        <v>0</v>
      </c>
      <c r="AI505" s="142">
        <v>0</v>
      </c>
      <c r="AJ505" s="142">
        <v>0</v>
      </c>
      <c r="AK505" s="142">
        <v>0</v>
      </c>
      <c r="AL505" s="142">
        <v>0</v>
      </c>
      <c r="AM505" s="290">
        <v>-1E-4</v>
      </c>
      <c r="AN505" s="290">
        <v>-1E-4</v>
      </c>
      <c r="AO505" s="292">
        <v>-1E-4</v>
      </c>
      <c r="AP505" s="290">
        <v>-1E-4</v>
      </c>
      <c r="AQ505" s="292">
        <v>0</v>
      </c>
      <c r="AR505" s="290">
        <v>-1E-4</v>
      </c>
      <c r="AS505" s="292">
        <v>-1E-4</v>
      </c>
      <c r="AT505" s="290">
        <v>-1E-4</v>
      </c>
      <c r="AU505" s="292">
        <v>0</v>
      </c>
      <c r="AW505" s="293">
        <v>0</v>
      </c>
      <c r="AX505" s="291">
        <v>0</v>
      </c>
      <c r="BK505" s="290"/>
      <c r="BL505" s="290"/>
      <c r="BM505" s="292"/>
      <c r="BN505" s="290"/>
      <c r="BO505" s="292"/>
      <c r="BP505" s="290"/>
      <c r="BQ505" s="292"/>
      <c r="BR505" s="290"/>
      <c r="BS505" s="292"/>
      <c r="BU505" s="292">
        <v>0</v>
      </c>
      <c r="BV505" s="291">
        <v>0</v>
      </c>
      <c r="BX505" s="291">
        <v>-1</v>
      </c>
      <c r="CH505" s="291">
        <v>-1</v>
      </c>
      <c r="CI505" s="117">
        <v>0</v>
      </c>
      <c r="CJ505" s="81">
        <v>-1</v>
      </c>
      <c r="CK505" s="81">
        <v>0</v>
      </c>
      <c r="CL505" s="81">
        <v>-1</v>
      </c>
      <c r="CM505" s="81">
        <v>0</v>
      </c>
      <c r="CN505" s="117">
        <v>0</v>
      </c>
      <c r="CR505" s="291"/>
      <c r="DB505" s="291"/>
      <c r="DH505" s="79" t="s">
        <v>248</v>
      </c>
      <c r="DJ505" s="79" t="s">
        <v>413</v>
      </c>
      <c r="DK505" s="79" t="s">
        <v>460</v>
      </c>
      <c r="DL505" s="83" t="s">
        <v>503</v>
      </c>
      <c r="DM505" s="84" t="s">
        <v>523</v>
      </c>
      <c r="DN505" s="84" t="s">
        <v>503</v>
      </c>
      <c r="DO505" s="83" t="s">
        <v>503</v>
      </c>
    </row>
    <row r="506" spans="1:121" x14ac:dyDescent="0.25">
      <c r="B506" s="291"/>
      <c r="Q506" s="290"/>
      <c r="R506" s="290"/>
      <c r="S506" s="292"/>
      <c r="T506" s="290"/>
      <c r="U506" s="292"/>
      <c r="V506" s="290"/>
      <c r="W506" s="292"/>
      <c r="X506" s="290"/>
      <c r="Y506" s="292"/>
      <c r="Z506" s="291"/>
      <c r="AM506" s="290"/>
      <c r="AN506" s="290"/>
      <c r="AO506" s="292"/>
      <c r="AP506" s="290"/>
      <c r="AQ506" s="292"/>
      <c r="AR506" s="290"/>
      <c r="AS506" s="292"/>
      <c r="AT506" s="290"/>
      <c r="AU506" s="292"/>
      <c r="AW506" s="293"/>
      <c r="AX506" s="291"/>
      <c r="BK506" s="290"/>
      <c r="BL506" s="290"/>
      <c r="BM506" s="292"/>
      <c r="BN506" s="290"/>
      <c r="BO506" s="292"/>
      <c r="BP506" s="290"/>
      <c r="BQ506" s="292"/>
      <c r="BR506" s="290"/>
      <c r="BS506" s="292"/>
      <c r="BU506" s="292"/>
      <c r="BV506" s="291"/>
      <c r="BX506" s="291"/>
      <c r="CH506" s="291"/>
      <c r="CR506" s="291"/>
      <c r="DB506" s="291"/>
    </row>
    <row r="507" spans="1:121" s="310" customFormat="1" x14ac:dyDescent="0.25">
      <c r="A507" s="297"/>
      <c r="B507" s="298">
        <v>0</v>
      </c>
      <c r="C507" s="299"/>
      <c r="D507" s="299"/>
      <c r="E507" s="300">
        <f t="shared" si="7"/>
        <v>0</v>
      </c>
      <c r="F507" s="301">
        <v>0</v>
      </c>
      <c r="G507" s="301">
        <v>0</v>
      </c>
      <c r="H507" s="301">
        <v>0</v>
      </c>
      <c r="I507" s="301">
        <v>0</v>
      </c>
      <c r="J507" s="301">
        <v>0</v>
      </c>
      <c r="K507" s="301">
        <v>0</v>
      </c>
      <c r="L507" s="301">
        <v>0</v>
      </c>
      <c r="M507" s="301">
        <v>0</v>
      </c>
      <c r="N507" s="301">
        <v>0</v>
      </c>
      <c r="O507" s="301">
        <v>0</v>
      </c>
      <c r="P507" s="301">
        <v>0</v>
      </c>
      <c r="Q507" s="302">
        <v>0</v>
      </c>
      <c r="R507" s="302">
        <v>0</v>
      </c>
      <c r="S507" s="303">
        <v>0</v>
      </c>
      <c r="T507" s="302">
        <v>0</v>
      </c>
      <c r="U507" s="303">
        <v>0</v>
      </c>
      <c r="V507" s="302">
        <v>0</v>
      </c>
      <c r="W507" s="303">
        <v>0</v>
      </c>
      <c r="X507" s="302">
        <v>0</v>
      </c>
      <c r="Y507" s="303">
        <v>0</v>
      </c>
      <c r="Z507" s="298">
        <v>0</v>
      </c>
      <c r="AA507" s="304"/>
      <c r="AB507" s="301">
        <v>0</v>
      </c>
      <c r="AC507" s="301">
        <v>0</v>
      </c>
      <c r="AD507" s="301">
        <v>0</v>
      </c>
      <c r="AE507" s="301">
        <v>0</v>
      </c>
      <c r="AF507" s="301">
        <v>0</v>
      </c>
      <c r="AG507" s="301">
        <v>0</v>
      </c>
      <c r="AH507" s="301">
        <v>0</v>
      </c>
      <c r="AI507" s="301">
        <v>0</v>
      </c>
      <c r="AJ507" s="301">
        <v>0</v>
      </c>
      <c r="AK507" s="301">
        <v>0</v>
      </c>
      <c r="AL507" s="301">
        <v>0</v>
      </c>
      <c r="AM507" s="302">
        <v>0</v>
      </c>
      <c r="AN507" s="302">
        <v>0</v>
      </c>
      <c r="AO507" s="303">
        <v>0</v>
      </c>
      <c r="AP507" s="302">
        <v>0</v>
      </c>
      <c r="AQ507" s="303">
        <v>0</v>
      </c>
      <c r="AR507" s="302">
        <v>0</v>
      </c>
      <c r="AS507" s="303">
        <v>0</v>
      </c>
      <c r="AT507" s="302">
        <v>0</v>
      </c>
      <c r="AU507" s="303">
        <v>0</v>
      </c>
      <c r="AV507" s="304"/>
      <c r="AW507" s="305">
        <v>0</v>
      </c>
      <c r="AX507" s="298">
        <v>0</v>
      </c>
      <c r="AY507" s="306"/>
      <c r="AZ507" s="301"/>
      <c r="BA507" s="301"/>
      <c r="BB507" s="301"/>
      <c r="BC507" s="301"/>
      <c r="BD507" s="301"/>
      <c r="BE507" s="301"/>
      <c r="BF507" s="301"/>
      <c r="BG507" s="301"/>
      <c r="BH507" s="301"/>
      <c r="BI507" s="301"/>
      <c r="BJ507" s="301"/>
      <c r="BK507" s="302"/>
      <c r="BL507" s="302"/>
      <c r="BM507" s="303"/>
      <c r="BN507" s="302"/>
      <c r="BO507" s="303"/>
      <c r="BP507" s="302"/>
      <c r="BQ507" s="303"/>
      <c r="BR507" s="302"/>
      <c r="BS507" s="303"/>
      <c r="BT507" s="306"/>
      <c r="BU507" s="303">
        <v>0</v>
      </c>
      <c r="BV507" s="298">
        <v>0</v>
      </c>
      <c r="BW507" s="306"/>
      <c r="BX507" s="298">
        <v>0</v>
      </c>
      <c r="BY507" s="307"/>
      <c r="BZ507" s="308"/>
      <c r="CA507" s="308"/>
      <c r="CB507" s="308"/>
      <c r="CC507" s="308"/>
      <c r="CD507" s="309"/>
      <c r="CG507" s="307"/>
      <c r="CH507" s="298">
        <v>0</v>
      </c>
      <c r="CI507" s="309">
        <v>0</v>
      </c>
      <c r="CJ507" s="308">
        <v>0</v>
      </c>
      <c r="CK507" s="308">
        <v>0</v>
      </c>
      <c r="CL507" s="308">
        <v>0</v>
      </c>
      <c r="CM507" s="308">
        <v>0</v>
      </c>
      <c r="CN507" s="309">
        <v>0</v>
      </c>
      <c r="CQ507" s="307"/>
      <c r="CR507" s="298"/>
      <c r="CS507" s="309"/>
      <c r="CT507" s="308"/>
      <c r="CU507" s="308"/>
      <c r="CV507" s="308"/>
      <c r="CW507" s="308"/>
      <c r="CX507" s="309"/>
      <c r="DA507" s="307"/>
      <c r="DB507" s="298"/>
      <c r="DC507" s="306"/>
      <c r="DI507" s="311"/>
      <c r="DL507" s="307"/>
      <c r="DM507" s="312"/>
      <c r="DN507" s="312"/>
      <c r="DO507" s="307"/>
      <c r="DP507" s="313"/>
      <c r="DQ507" s="311"/>
    </row>
    <row r="508" spans="1:121" x14ac:dyDescent="0.25">
      <c r="A508" s="113" t="s">
        <v>187</v>
      </c>
      <c r="B508" s="291">
        <v>1</v>
      </c>
      <c r="C508" s="114" t="s">
        <v>311</v>
      </c>
      <c r="D508" s="114" t="s">
        <v>248</v>
      </c>
      <c r="E508" s="185">
        <f t="shared" si="7"/>
        <v>8</v>
      </c>
      <c r="F508" s="142">
        <v>3</v>
      </c>
      <c r="G508" s="142">
        <v>3</v>
      </c>
      <c r="H508" s="142">
        <v>2</v>
      </c>
      <c r="I508" s="142">
        <v>3</v>
      </c>
      <c r="J508" s="142">
        <v>3</v>
      </c>
      <c r="K508" s="142">
        <v>3</v>
      </c>
      <c r="L508" s="142">
        <v>3</v>
      </c>
      <c r="M508" s="142">
        <v>3</v>
      </c>
      <c r="N508" s="142">
        <v>2</v>
      </c>
      <c r="O508" s="142">
        <v>2</v>
      </c>
      <c r="P508" s="142">
        <v>1</v>
      </c>
      <c r="Q508" s="290">
        <v>8.9</v>
      </c>
      <c r="R508" s="290">
        <v>8.9</v>
      </c>
      <c r="S508" s="292">
        <v>8.9</v>
      </c>
      <c r="T508" s="290">
        <v>-1E-4</v>
      </c>
      <c r="U508" s="292">
        <v>14.7</v>
      </c>
      <c r="V508" s="290">
        <v>-1E-4</v>
      </c>
      <c r="W508" s="292">
        <v>12.86</v>
      </c>
      <c r="X508" s="290">
        <v>-1E-4</v>
      </c>
      <c r="Y508" s="292">
        <v>36.46</v>
      </c>
      <c r="Z508" s="291">
        <v>1</v>
      </c>
      <c r="AB508" s="142">
        <v>3</v>
      </c>
      <c r="AC508" s="142">
        <v>4</v>
      </c>
      <c r="AD508" s="142">
        <v>3</v>
      </c>
      <c r="AE508" s="142">
        <v>4</v>
      </c>
      <c r="AF508" s="142">
        <v>4</v>
      </c>
      <c r="AG508" s="142">
        <v>3</v>
      </c>
      <c r="AH508" s="142">
        <v>3</v>
      </c>
      <c r="AI508" s="142">
        <v>3</v>
      </c>
      <c r="AJ508" s="142">
        <v>4</v>
      </c>
      <c r="AK508" s="142">
        <v>4</v>
      </c>
      <c r="AL508" s="142">
        <v>0</v>
      </c>
      <c r="AM508" s="290">
        <v>8.8000000000000007</v>
      </c>
      <c r="AN508" s="290">
        <v>8.8000000000000007</v>
      </c>
      <c r="AO508" s="292">
        <v>8.8000000000000007</v>
      </c>
      <c r="AP508" s="290">
        <v>6</v>
      </c>
      <c r="AQ508" s="292">
        <v>13</v>
      </c>
      <c r="AR508" s="290">
        <v>-1E-4</v>
      </c>
      <c r="AS508" s="292">
        <v>11.83</v>
      </c>
      <c r="AT508" s="290">
        <v>-1E-4</v>
      </c>
      <c r="AU508" s="292">
        <v>39.630000000000003</v>
      </c>
      <c r="AW508" s="293">
        <v>76.09</v>
      </c>
      <c r="AX508" s="291">
        <v>1</v>
      </c>
      <c r="BK508" s="290"/>
      <c r="BL508" s="290"/>
      <c r="BM508" s="292"/>
      <c r="BN508" s="290"/>
      <c r="BO508" s="292"/>
      <c r="BP508" s="290"/>
      <c r="BQ508" s="292"/>
      <c r="BR508" s="290"/>
      <c r="BS508" s="292"/>
      <c r="BU508" s="292">
        <v>76.09</v>
      </c>
      <c r="BV508" s="291">
        <v>1</v>
      </c>
      <c r="BX508" s="291">
        <v>-1</v>
      </c>
      <c r="CH508" s="291">
        <v>-1</v>
      </c>
      <c r="CI508" s="117">
        <v>0</v>
      </c>
      <c r="CJ508" s="81">
        <v>-1</v>
      </c>
      <c r="CK508" s="81">
        <v>0</v>
      </c>
      <c r="CL508" s="81">
        <v>-1</v>
      </c>
      <c r="CM508" s="81">
        <v>0</v>
      </c>
      <c r="CN508" s="117">
        <v>0</v>
      </c>
      <c r="CR508" s="291"/>
      <c r="DB508" s="291"/>
      <c r="DH508" s="79" t="s">
        <v>248</v>
      </c>
      <c r="DJ508" s="79" t="s">
        <v>414</v>
      </c>
      <c r="DK508" s="79" t="s">
        <v>461</v>
      </c>
      <c r="DL508" s="83" t="s">
        <v>503</v>
      </c>
      <c r="DM508" s="84" t="s">
        <v>523</v>
      </c>
      <c r="DN508" s="84" t="s">
        <v>503</v>
      </c>
      <c r="DO508" s="83" t="s">
        <v>503</v>
      </c>
    </row>
    <row r="509" spans="1:121" x14ac:dyDescent="0.25">
      <c r="B509" s="291">
        <v>-1</v>
      </c>
      <c r="E509" s="185">
        <f t="shared" si="7"/>
        <v>0</v>
      </c>
      <c r="F509" s="142">
        <v>3</v>
      </c>
      <c r="G509" s="142">
        <v>3</v>
      </c>
      <c r="H509" s="142">
        <v>2</v>
      </c>
      <c r="I509" s="142">
        <v>2</v>
      </c>
      <c r="J509" s="142">
        <v>3</v>
      </c>
      <c r="K509" s="142">
        <v>2</v>
      </c>
      <c r="L509" s="142">
        <v>3</v>
      </c>
      <c r="M509" s="142">
        <v>3</v>
      </c>
      <c r="N509" s="142">
        <v>2</v>
      </c>
      <c r="O509" s="142">
        <v>3</v>
      </c>
      <c r="P509" s="142">
        <v>1</v>
      </c>
      <c r="Q509" s="290">
        <v>-1E-4</v>
      </c>
      <c r="R509" s="290">
        <v>-1E-4</v>
      </c>
      <c r="S509" s="292">
        <v>-1E-4</v>
      </c>
      <c r="T509" s="290">
        <v>-1E-4</v>
      </c>
      <c r="U509" s="292">
        <v>-1E-4</v>
      </c>
      <c r="V509" s="290">
        <v>-1E-4</v>
      </c>
      <c r="W509" s="292">
        <v>-1E-4</v>
      </c>
      <c r="X509" s="290">
        <v>-1E-4</v>
      </c>
      <c r="Y509" s="292">
        <v>-1E-4</v>
      </c>
      <c r="Z509" s="291">
        <v>-1E-4</v>
      </c>
      <c r="AB509" s="142">
        <v>3</v>
      </c>
      <c r="AC509" s="142">
        <v>4</v>
      </c>
      <c r="AD509" s="142">
        <v>4</v>
      </c>
      <c r="AE509" s="142">
        <v>4</v>
      </c>
      <c r="AF509" s="142">
        <v>4</v>
      </c>
      <c r="AG509" s="142">
        <v>3</v>
      </c>
      <c r="AH509" s="142">
        <v>4</v>
      </c>
      <c r="AI509" s="142">
        <v>3</v>
      </c>
      <c r="AJ509" s="142">
        <v>3</v>
      </c>
      <c r="AK509" s="142">
        <v>4</v>
      </c>
      <c r="AL509" s="142">
        <v>5</v>
      </c>
      <c r="AM509" s="290">
        <v>-1E-4</v>
      </c>
      <c r="AN509" s="290">
        <v>-1E-4</v>
      </c>
      <c r="AO509" s="292">
        <v>-1E-4</v>
      </c>
      <c r="AP509" s="290">
        <v>-1E-4</v>
      </c>
      <c r="AQ509" s="292">
        <v>-1E-4</v>
      </c>
      <c r="AR509" s="290">
        <v>-1E-4</v>
      </c>
      <c r="AS509" s="292">
        <v>-1E-4</v>
      </c>
      <c r="AT509" s="290">
        <v>-1E-4</v>
      </c>
      <c r="AU509" s="292">
        <v>-1E-4</v>
      </c>
      <c r="AW509" s="293">
        <v>-1</v>
      </c>
      <c r="AX509" s="291">
        <v>-1</v>
      </c>
      <c r="BK509" s="290"/>
      <c r="BL509" s="290"/>
      <c r="BM509" s="292"/>
      <c r="BN509" s="290"/>
      <c r="BO509" s="292"/>
      <c r="BP509" s="290"/>
      <c r="BQ509" s="292"/>
      <c r="BR509" s="290"/>
      <c r="BS509" s="292"/>
      <c r="BU509" s="292">
        <v>-1</v>
      </c>
      <c r="BV509" s="291">
        <v>-1</v>
      </c>
      <c r="BX509" s="291">
        <v>-1</v>
      </c>
      <c r="CH509" s="291">
        <v>-1</v>
      </c>
      <c r="CI509" s="117">
        <v>0</v>
      </c>
      <c r="CJ509" s="81">
        <v>-1</v>
      </c>
      <c r="CK509" s="81">
        <v>0</v>
      </c>
      <c r="CL509" s="81">
        <v>-1</v>
      </c>
      <c r="CM509" s="81">
        <v>0</v>
      </c>
      <c r="CN509" s="117">
        <v>0</v>
      </c>
      <c r="CR509" s="291"/>
      <c r="DB509" s="291"/>
    </row>
    <row r="510" spans="1:121" x14ac:dyDescent="0.25">
      <c r="B510" s="291">
        <v>-1</v>
      </c>
      <c r="E510" s="185">
        <f t="shared" si="7"/>
        <v>0</v>
      </c>
      <c r="F510" s="142">
        <v>2</v>
      </c>
      <c r="G510" s="142">
        <v>2</v>
      </c>
      <c r="H510" s="142">
        <v>2</v>
      </c>
      <c r="I510" s="142">
        <v>2</v>
      </c>
      <c r="J510" s="142">
        <v>3</v>
      </c>
      <c r="K510" s="142">
        <v>2</v>
      </c>
      <c r="L510" s="142">
        <v>3</v>
      </c>
      <c r="M510" s="142">
        <v>3</v>
      </c>
      <c r="N510" s="142">
        <v>2</v>
      </c>
      <c r="O510" s="142">
        <v>2</v>
      </c>
      <c r="P510" s="142">
        <v>0</v>
      </c>
      <c r="Q510" s="290">
        <v>-1E-4</v>
      </c>
      <c r="R510" s="290">
        <v>-1E-4</v>
      </c>
      <c r="S510" s="292">
        <v>-1E-4</v>
      </c>
      <c r="T510" s="290">
        <v>-1E-4</v>
      </c>
      <c r="U510" s="292">
        <v>-1E-4</v>
      </c>
      <c r="V510" s="290">
        <v>-1E-4</v>
      </c>
      <c r="W510" s="292">
        <v>-1E-4</v>
      </c>
      <c r="X510" s="290">
        <v>-1E-4</v>
      </c>
      <c r="Y510" s="292">
        <v>-1E-4</v>
      </c>
      <c r="Z510" s="291">
        <v>-1E-4</v>
      </c>
      <c r="AB510" s="142">
        <v>3</v>
      </c>
      <c r="AC510" s="142">
        <v>4</v>
      </c>
      <c r="AD510" s="142">
        <v>4</v>
      </c>
      <c r="AE510" s="142">
        <v>3</v>
      </c>
      <c r="AF510" s="142">
        <v>4</v>
      </c>
      <c r="AG510" s="142">
        <v>3</v>
      </c>
      <c r="AH510" s="142">
        <v>3</v>
      </c>
      <c r="AI510" s="142">
        <v>3</v>
      </c>
      <c r="AJ510" s="142">
        <v>4</v>
      </c>
      <c r="AK510" s="142">
        <v>4</v>
      </c>
      <c r="AL510" s="142">
        <v>0</v>
      </c>
      <c r="AM510" s="290">
        <v>-1E-4</v>
      </c>
      <c r="AN510" s="290">
        <v>-1E-4</v>
      </c>
      <c r="AO510" s="292">
        <v>-1E-4</v>
      </c>
      <c r="AP510" s="290">
        <v>-1E-4</v>
      </c>
      <c r="AQ510" s="292">
        <v>-1E-4</v>
      </c>
      <c r="AR510" s="290">
        <v>-1E-4</v>
      </c>
      <c r="AS510" s="292">
        <v>-1E-4</v>
      </c>
      <c r="AT510" s="290">
        <v>-1E-4</v>
      </c>
      <c r="AU510" s="292">
        <v>-1E-4</v>
      </c>
      <c r="AW510" s="293">
        <v>-1</v>
      </c>
      <c r="AX510" s="291">
        <v>-1</v>
      </c>
      <c r="BK510" s="290"/>
      <c r="BL510" s="290"/>
      <c r="BM510" s="292"/>
      <c r="BN510" s="290"/>
      <c r="BO510" s="292"/>
      <c r="BP510" s="290"/>
      <c r="BQ510" s="292"/>
      <c r="BR510" s="290"/>
      <c r="BS510" s="292"/>
      <c r="BU510" s="292">
        <v>-1</v>
      </c>
      <c r="BV510" s="291">
        <v>-1</v>
      </c>
      <c r="BX510" s="291">
        <v>-1</v>
      </c>
      <c r="CH510" s="291">
        <v>-1</v>
      </c>
      <c r="CI510" s="117">
        <v>0</v>
      </c>
      <c r="CJ510" s="81">
        <v>-1</v>
      </c>
      <c r="CK510" s="81">
        <v>0</v>
      </c>
      <c r="CL510" s="81">
        <v>-1</v>
      </c>
      <c r="CM510" s="81">
        <v>0</v>
      </c>
      <c r="CN510" s="117">
        <v>0</v>
      </c>
      <c r="CR510" s="291"/>
      <c r="DB510" s="291"/>
    </row>
    <row r="511" spans="1:121" x14ac:dyDescent="0.25">
      <c r="B511" s="291">
        <v>-1</v>
      </c>
      <c r="E511" s="185">
        <f t="shared" si="7"/>
        <v>0</v>
      </c>
      <c r="F511" s="142">
        <v>3</v>
      </c>
      <c r="G511" s="142">
        <v>3</v>
      </c>
      <c r="H511" s="142">
        <v>2</v>
      </c>
      <c r="I511" s="142">
        <v>2</v>
      </c>
      <c r="J511" s="142">
        <v>3</v>
      </c>
      <c r="K511" s="142">
        <v>3</v>
      </c>
      <c r="L511" s="142">
        <v>3</v>
      </c>
      <c r="M511" s="142">
        <v>3</v>
      </c>
      <c r="N511" s="142">
        <v>2</v>
      </c>
      <c r="O511" s="142">
        <v>2</v>
      </c>
      <c r="P511" s="142">
        <v>0</v>
      </c>
      <c r="Q511" s="290">
        <v>-1E-4</v>
      </c>
      <c r="R511" s="290">
        <v>-1E-4</v>
      </c>
      <c r="S511" s="292">
        <v>-1E-4</v>
      </c>
      <c r="T511" s="290">
        <v>-1E-4</v>
      </c>
      <c r="U511" s="292">
        <v>-1E-4</v>
      </c>
      <c r="V511" s="290">
        <v>-1E-4</v>
      </c>
      <c r="W511" s="292">
        <v>-1E-4</v>
      </c>
      <c r="X511" s="290">
        <v>-1E-4</v>
      </c>
      <c r="Y511" s="292">
        <v>-1E-4</v>
      </c>
      <c r="Z511" s="291">
        <v>-1E-4</v>
      </c>
      <c r="AB511" s="142">
        <v>2</v>
      </c>
      <c r="AC511" s="142">
        <v>3</v>
      </c>
      <c r="AD511" s="142">
        <v>3</v>
      </c>
      <c r="AE511" s="142">
        <v>3</v>
      </c>
      <c r="AF511" s="142">
        <v>3</v>
      </c>
      <c r="AG511" s="142">
        <v>2</v>
      </c>
      <c r="AH511" s="142">
        <v>3</v>
      </c>
      <c r="AI511" s="142">
        <v>3</v>
      </c>
      <c r="AJ511" s="142">
        <v>4</v>
      </c>
      <c r="AK511" s="142">
        <v>3</v>
      </c>
      <c r="AL511" s="142">
        <v>0</v>
      </c>
      <c r="AM511" s="290">
        <v>-1E-4</v>
      </c>
      <c r="AN511" s="290">
        <v>-1E-4</v>
      </c>
      <c r="AO511" s="292">
        <v>-1E-4</v>
      </c>
      <c r="AP511" s="290">
        <v>-1E-4</v>
      </c>
      <c r="AQ511" s="292">
        <v>-1E-4</v>
      </c>
      <c r="AR511" s="290">
        <v>-1E-4</v>
      </c>
      <c r="AS511" s="292">
        <v>-1E-4</v>
      </c>
      <c r="AT511" s="290">
        <v>-1E-4</v>
      </c>
      <c r="AU511" s="292">
        <v>-1E-4</v>
      </c>
      <c r="AW511" s="293">
        <v>-1</v>
      </c>
      <c r="AX511" s="291">
        <v>-1</v>
      </c>
      <c r="BK511" s="290"/>
      <c r="BL511" s="290"/>
      <c r="BM511" s="292"/>
      <c r="BN511" s="290"/>
      <c r="BO511" s="292"/>
      <c r="BP511" s="290"/>
      <c r="BQ511" s="292"/>
      <c r="BR511" s="290"/>
      <c r="BS511" s="292"/>
      <c r="BU511" s="292">
        <v>-1</v>
      </c>
      <c r="BV511" s="291">
        <v>-1</v>
      </c>
      <c r="BX511" s="291">
        <v>-1</v>
      </c>
      <c r="CH511" s="291">
        <v>-1</v>
      </c>
      <c r="CI511" s="117">
        <v>0</v>
      </c>
      <c r="CJ511" s="81">
        <v>-1</v>
      </c>
      <c r="CK511" s="81">
        <v>0</v>
      </c>
      <c r="CL511" s="81">
        <v>-1</v>
      </c>
      <c r="CM511" s="81">
        <v>0</v>
      </c>
      <c r="CN511" s="117">
        <v>0</v>
      </c>
      <c r="CR511" s="291"/>
      <c r="DB511" s="291"/>
    </row>
    <row r="512" spans="1:121" x14ac:dyDescent="0.25">
      <c r="B512" s="291"/>
      <c r="Q512" s="290"/>
      <c r="R512" s="290"/>
      <c r="S512" s="292"/>
      <c r="T512" s="290"/>
      <c r="U512" s="292"/>
      <c r="V512" s="290"/>
      <c r="W512" s="292"/>
      <c r="X512" s="290"/>
      <c r="Y512" s="292"/>
      <c r="Z512" s="291"/>
      <c r="AM512" s="290"/>
      <c r="AN512" s="290"/>
      <c r="AO512" s="292"/>
      <c r="AP512" s="290"/>
      <c r="AQ512" s="292"/>
      <c r="AR512" s="290"/>
      <c r="AS512" s="292"/>
      <c r="AT512" s="290"/>
      <c r="AU512" s="292"/>
      <c r="AW512" s="293"/>
      <c r="AX512" s="291"/>
      <c r="BK512" s="290"/>
      <c r="BL512" s="290"/>
      <c r="BM512" s="292"/>
      <c r="BN512" s="290"/>
      <c r="BO512" s="292"/>
      <c r="BP512" s="290"/>
      <c r="BQ512" s="292"/>
      <c r="BR512" s="290"/>
      <c r="BS512" s="292"/>
      <c r="BU512" s="292"/>
      <c r="BV512" s="291"/>
      <c r="BX512" s="291"/>
      <c r="CH512" s="291"/>
      <c r="CR512" s="291"/>
      <c r="DB512" s="291"/>
    </row>
    <row r="513" spans="1:121" s="310" customFormat="1" x14ac:dyDescent="0.25">
      <c r="A513" s="297"/>
      <c r="B513" s="298">
        <v>0</v>
      </c>
      <c r="C513" s="299"/>
      <c r="D513" s="299"/>
      <c r="E513" s="300">
        <f t="shared" si="7"/>
        <v>0</v>
      </c>
      <c r="F513" s="301">
        <v>0</v>
      </c>
      <c r="G513" s="301">
        <v>0</v>
      </c>
      <c r="H513" s="301">
        <v>0</v>
      </c>
      <c r="I513" s="301">
        <v>0</v>
      </c>
      <c r="J513" s="301">
        <v>0</v>
      </c>
      <c r="K513" s="301">
        <v>0</v>
      </c>
      <c r="L513" s="301">
        <v>0</v>
      </c>
      <c r="M513" s="301">
        <v>0</v>
      </c>
      <c r="N513" s="301">
        <v>0</v>
      </c>
      <c r="O513" s="301">
        <v>0</v>
      </c>
      <c r="P513" s="301">
        <v>0</v>
      </c>
      <c r="Q513" s="302">
        <v>0</v>
      </c>
      <c r="R513" s="302">
        <v>0</v>
      </c>
      <c r="S513" s="303">
        <v>0</v>
      </c>
      <c r="T513" s="302">
        <v>0</v>
      </c>
      <c r="U513" s="303">
        <v>0</v>
      </c>
      <c r="V513" s="302">
        <v>0</v>
      </c>
      <c r="W513" s="303">
        <v>0</v>
      </c>
      <c r="X513" s="302">
        <v>0</v>
      </c>
      <c r="Y513" s="303">
        <v>0</v>
      </c>
      <c r="Z513" s="298">
        <v>0</v>
      </c>
      <c r="AA513" s="304"/>
      <c r="AB513" s="301">
        <v>0</v>
      </c>
      <c r="AC513" s="301">
        <v>0</v>
      </c>
      <c r="AD513" s="301">
        <v>0</v>
      </c>
      <c r="AE513" s="301">
        <v>0</v>
      </c>
      <c r="AF513" s="301">
        <v>0</v>
      </c>
      <c r="AG513" s="301">
        <v>0</v>
      </c>
      <c r="AH513" s="301">
        <v>0</v>
      </c>
      <c r="AI513" s="301">
        <v>0</v>
      </c>
      <c r="AJ513" s="301">
        <v>0</v>
      </c>
      <c r="AK513" s="301">
        <v>0</v>
      </c>
      <c r="AL513" s="301">
        <v>0</v>
      </c>
      <c r="AM513" s="302">
        <v>0</v>
      </c>
      <c r="AN513" s="302">
        <v>0</v>
      </c>
      <c r="AO513" s="303">
        <v>0</v>
      </c>
      <c r="AP513" s="302">
        <v>0</v>
      </c>
      <c r="AQ513" s="303">
        <v>0</v>
      </c>
      <c r="AR513" s="302">
        <v>0</v>
      </c>
      <c r="AS513" s="303">
        <v>0</v>
      </c>
      <c r="AT513" s="302">
        <v>0</v>
      </c>
      <c r="AU513" s="303">
        <v>0</v>
      </c>
      <c r="AV513" s="304"/>
      <c r="AW513" s="305">
        <v>0</v>
      </c>
      <c r="AX513" s="298">
        <v>0</v>
      </c>
      <c r="AY513" s="306"/>
      <c r="AZ513" s="301"/>
      <c r="BA513" s="301"/>
      <c r="BB513" s="301"/>
      <c r="BC513" s="301"/>
      <c r="BD513" s="301"/>
      <c r="BE513" s="301"/>
      <c r="BF513" s="301"/>
      <c r="BG513" s="301"/>
      <c r="BH513" s="301"/>
      <c r="BI513" s="301"/>
      <c r="BJ513" s="301"/>
      <c r="BK513" s="302"/>
      <c r="BL513" s="302"/>
      <c r="BM513" s="303"/>
      <c r="BN513" s="302"/>
      <c r="BO513" s="303"/>
      <c r="BP513" s="302"/>
      <c r="BQ513" s="303"/>
      <c r="BR513" s="302"/>
      <c r="BS513" s="303"/>
      <c r="BT513" s="306"/>
      <c r="BU513" s="303">
        <v>0</v>
      </c>
      <c r="BV513" s="298">
        <v>0</v>
      </c>
      <c r="BW513" s="306"/>
      <c r="BX513" s="298">
        <v>0</v>
      </c>
      <c r="BY513" s="307"/>
      <c r="BZ513" s="308"/>
      <c r="CA513" s="308"/>
      <c r="CB513" s="308"/>
      <c r="CC513" s="308"/>
      <c r="CD513" s="309"/>
      <c r="CG513" s="307"/>
      <c r="CH513" s="298">
        <v>0</v>
      </c>
      <c r="CI513" s="309">
        <v>0</v>
      </c>
      <c r="CJ513" s="308">
        <v>0</v>
      </c>
      <c r="CK513" s="308">
        <v>0</v>
      </c>
      <c r="CL513" s="308">
        <v>0</v>
      </c>
      <c r="CM513" s="308">
        <v>0</v>
      </c>
      <c r="CN513" s="309">
        <v>0</v>
      </c>
      <c r="CQ513" s="307"/>
      <c r="CR513" s="298"/>
      <c r="CS513" s="309"/>
      <c r="CT513" s="308"/>
      <c r="CU513" s="308"/>
      <c r="CV513" s="308"/>
      <c r="CW513" s="308"/>
      <c r="CX513" s="309"/>
      <c r="DA513" s="307"/>
      <c r="DB513" s="298"/>
      <c r="DC513" s="306"/>
      <c r="DI513" s="311"/>
      <c r="DL513" s="307"/>
      <c r="DM513" s="312"/>
      <c r="DN513" s="312"/>
      <c r="DO513" s="307"/>
      <c r="DP513" s="313"/>
      <c r="DQ513" s="311"/>
    </row>
    <row r="514" spans="1:121" x14ac:dyDescent="0.25">
      <c r="A514" s="113" t="s">
        <v>188</v>
      </c>
      <c r="B514" s="291">
        <v>1</v>
      </c>
      <c r="C514" s="114" t="s">
        <v>312</v>
      </c>
      <c r="D514" s="114" t="s">
        <v>248</v>
      </c>
      <c r="E514" s="185">
        <f t="shared" si="7"/>
        <v>8</v>
      </c>
      <c r="F514" s="142">
        <v>2</v>
      </c>
      <c r="G514" s="142">
        <v>3</v>
      </c>
      <c r="H514" s="142">
        <v>3</v>
      </c>
      <c r="I514" s="142">
        <v>3</v>
      </c>
      <c r="J514" s="142">
        <v>3</v>
      </c>
      <c r="K514" s="142">
        <v>3</v>
      </c>
      <c r="L514" s="142">
        <v>3</v>
      </c>
      <c r="M514" s="142">
        <v>3</v>
      </c>
      <c r="N514" s="142">
        <v>4</v>
      </c>
      <c r="O514" s="142">
        <v>3</v>
      </c>
      <c r="P514" s="142">
        <v>1</v>
      </c>
      <c r="Q514" s="290">
        <v>9.5</v>
      </c>
      <c r="R514" s="290">
        <v>9.5</v>
      </c>
      <c r="S514" s="292">
        <v>9.5</v>
      </c>
      <c r="T514" s="290">
        <v>-1E-4</v>
      </c>
      <c r="U514" s="292">
        <v>13.8</v>
      </c>
      <c r="V514" s="290">
        <v>-1E-4</v>
      </c>
      <c r="W514" s="292">
        <v>12.91</v>
      </c>
      <c r="X514" s="290">
        <v>-1E-4</v>
      </c>
      <c r="Y514" s="292">
        <v>36.21</v>
      </c>
      <c r="Z514" s="291">
        <v>1</v>
      </c>
      <c r="AB514" s="142">
        <v>3</v>
      </c>
      <c r="AC514" s="142">
        <v>3</v>
      </c>
      <c r="AD514" s="142">
        <v>3</v>
      </c>
      <c r="AE514" s="142">
        <v>3</v>
      </c>
      <c r="AF514" s="142">
        <v>4</v>
      </c>
      <c r="AG514" s="142">
        <v>3</v>
      </c>
      <c r="AH514" s="142">
        <v>4</v>
      </c>
      <c r="AI514" s="142">
        <v>4</v>
      </c>
      <c r="AJ514" s="142">
        <v>2</v>
      </c>
      <c r="AK514" s="142">
        <v>3</v>
      </c>
      <c r="AL514" s="142">
        <v>1</v>
      </c>
      <c r="AM514" s="290">
        <v>9.1</v>
      </c>
      <c r="AN514" s="290">
        <v>9.1</v>
      </c>
      <c r="AO514" s="292">
        <v>9.1</v>
      </c>
      <c r="AP514" s="290">
        <v>6.1</v>
      </c>
      <c r="AQ514" s="292">
        <v>13.4</v>
      </c>
      <c r="AR514" s="290">
        <v>-1E-4</v>
      </c>
      <c r="AS514" s="292">
        <v>12.43</v>
      </c>
      <c r="AT514" s="290">
        <v>-1E-4</v>
      </c>
      <c r="AU514" s="292">
        <v>41.03</v>
      </c>
      <c r="AW514" s="293">
        <v>77.239999999999995</v>
      </c>
      <c r="AX514" s="291">
        <v>1</v>
      </c>
      <c r="BK514" s="290"/>
      <c r="BL514" s="290"/>
      <c r="BM514" s="292"/>
      <c r="BN514" s="290"/>
      <c r="BO514" s="292"/>
      <c r="BP514" s="290"/>
      <c r="BQ514" s="292"/>
      <c r="BR514" s="290"/>
      <c r="BS514" s="292"/>
      <c r="BU514" s="292">
        <v>77.239999999999995</v>
      </c>
      <c r="BV514" s="291">
        <v>1</v>
      </c>
      <c r="BX514" s="291">
        <v>-1</v>
      </c>
      <c r="CH514" s="291">
        <v>-1</v>
      </c>
      <c r="CI514" s="117">
        <v>0</v>
      </c>
      <c r="CJ514" s="81">
        <v>-1</v>
      </c>
      <c r="CK514" s="81">
        <v>0</v>
      </c>
      <c r="CL514" s="81">
        <v>-1</v>
      </c>
      <c r="CM514" s="81">
        <v>0</v>
      </c>
      <c r="CN514" s="117">
        <v>0</v>
      </c>
      <c r="CR514" s="291"/>
      <c r="DB514" s="291"/>
      <c r="DH514" s="79" t="s">
        <v>248</v>
      </c>
      <c r="DJ514" s="79" t="s">
        <v>415</v>
      </c>
      <c r="DK514" s="79" t="s">
        <v>462</v>
      </c>
      <c r="DL514" s="83" t="s">
        <v>503</v>
      </c>
      <c r="DM514" s="84" t="s">
        <v>524</v>
      </c>
      <c r="DN514" s="84" t="s">
        <v>503</v>
      </c>
      <c r="DO514" s="83" t="s">
        <v>503</v>
      </c>
    </row>
    <row r="515" spans="1:121" x14ac:dyDescent="0.25">
      <c r="B515" s="291">
        <v>-1</v>
      </c>
      <c r="E515" s="185">
        <f t="shared" si="7"/>
        <v>0</v>
      </c>
      <c r="F515" s="142">
        <v>2</v>
      </c>
      <c r="G515" s="142">
        <v>3</v>
      </c>
      <c r="H515" s="142">
        <v>3</v>
      </c>
      <c r="I515" s="142">
        <v>4</v>
      </c>
      <c r="J515" s="142">
        <v>4</v>
      </c>
      <c r="K515" s="142">
        <v>3</v>
      </c>
      <c r="L515" s="142">
        <v>4</v>
      </c>
      <c r="M515" s="142">
        <v>3</v>
      </c>
      <c r="N515" s="142">
        <v>3</v>
      </c>
      <c r="O515" s="142">
        <v>3</v>
      </c>
      <c r="P515" s="142">
        <v>3</v>
      </c>
      <c r="Q515" s="290">
        <v>-1E-4</v>
      </c>
      <c r="R515" s="290">
        <v>-1E-4</v>
      </c>
      <c r="S515" s="292">
        <v>-1E-4</v>
      </c>
      <c r="T515" s="290">
        <v>-1E-4</v>
      </c>
      <c r="U515" s="292">
        <v>-1E-4</v>
      </c>
      <c r="V515" s="290">
        <v>-1E-4</v>
      </c>
      <c r="W515" s="292">
        <v>-1E-4</v>
      </c>
      <c r="X515" s="290">
        <v>-1E-4</v>
      </c>
      <c r="Y515" s="292">
        <v>-1E-4</v>
      </c>
      <c r="Z515" s="291">
        <v>-1E-4</v>
      </c>
      <c r="AB515" s="142">
        <v>4</v>
      </c>
      <c r="AC515" s="142">
        <v>3</v>
      </c>
      <c r="AD515" s="142">
        <v>3</v>
      </c>
      <c r="AE515" s="142">
        <v>4</v>
      </c>
      <c r="AF515" s="142">
        <v>4</v>
      </c>
      <c r="AG515" s="142">
        <v>4</v>
      </c>
      <c r="AH515" s="142">
        <v>4</v>
      </c>
      <c r="AI515" s="142">
        <v>4</v>
      </c>
      <c r="AJ515" s="142">
        <v>4</v>
      </c>
      <c r="AK515" s="142">
        <v>4</v>
      </c>
      <c r="AL515" s="142">
        <v>3</v>
      </c>
      <c r="AM515" s="290">
        <v>-1E-4</v>
      </c>
      <c r="AN515" s="290">
        <v>-1E-4</v>
      </c>
      <c r="AO515" s="292">
        <v>-1E-4</v>
      </c>
      <c r="AP515" s="290">
        <v>-1E-4</v>
      </c>
      <c r="AQ515" s="292">
        <v>-1E-4</v>
      </c>
      <c r="AR515" s="290">
        <v>-1E-4</v>
      </c>
      <c r="AS515" s="292">
        <v>-1E-4</v>
      </c>
      <c r="AT515" s="290">
        <v>-1E-4</v>
      </c>
      <c r="AU515" s="292">
        <v>-1E-4</v>
      </c>
      <c r="AW515" s="293">
        <v>-1</v>
      </c>
      <c r="AX515" s="291">
        <v>-1</v>
      </c>
      <c r="BK515" s="290"/>
      <c r="BL515" s="290"/>
      <c r="BM515" s="292"/>
      <c r="BN515" s="290"/>
      <c r="BO515" s="292"/>
      <c r="BP515" s="290"/>
      <c r="BQ515" s="292"/>
      <c r="BR515" s="290"/>
      <c r="BS515" s="292"/>
      <c r="BU515" s="292">
        <v>-1</v>
      </c>
      <c r="BV515" s="291">
        <v>-1</v>
      </c>
      <c r="BX515" s="291">
        <v>-1</v>
      </c>
      <c r="CH515" s="291">
        <v>-1</v>
      </c>
      <c r="CI515" s="117">
        <v>0</v>
      </c>
      <c r="CJ515" s="81">
        <v>-1</v>
      </c>
      <c r="CK515" s="81">
        <v>0</v>
      </c>
      <c r="CL515" s="81">
        <v>-1</v>
      </c>
      <c r="CM515" s="81">
        <v>0</v>
      </c>
      <c r="CN515" s="117">
        <v>0</v>
      </c>
      <c r="CR515" s="291"/>
      <c r="DB515" s="291"/>
    </row>
    <row r="516" spans="1:121" x14ac:dyDescent="0.25">
      <c r="B516" s="291">
        <v>-1</v>
      </c>
      <c r="E516" s="185">
        <f t="shared" si="7"/>
        <v>0</v>
      </c>
      <c r="F516" s="142">
        <v>3</v>
      </c>
      <c r="G516" s="142">
        <v>4</v>
      </c>
      <c r="H516" s="142">
        <v>3</v>
      </c>
      <c r="I516" s="142">
        <v>3</v>
      </c>
      <c r="J516" s="142">
        <v>2</v>
      </c>
      <c r="K516" s="142">
        <v>3</v>
      </c>
      <c r="L516" s="142">
        <v>3</v>
      </c>
      <c r="M516" s="142">
        <v>2</v>
      </c>
      <c r="N516" s="142">
        <v>4</v>
      </c>
      <c r="O516" s="142">
        <v>3</v>
      </c>
      <c r="P516" s="142">
        <v>1</v>
      </c>
      <c r="Q516" s="290">
        <v>-1E-4</v>
      </c>
      <c r="R516" s="290">
        <v>-1E-4</v>
      </c>
      <c r="S516" s="292">
        <v>-1E-4</v>
      </c>
      <c r="T516" s="290">
        <v>-1E-4</v>
      </c>
      <c r="U516" s="292">
        <v>-1E-4</v>
      </c>
      <c r="V516" s="290">
        <v>-1E-4</v>
      </c>
      <c r="W516" s="292">
        <v>-1E-4</v>
      </c>
      <c r="X516" s="290">
        <v>-1E-4</v>
      </c>
      <c r="Y516" s="292">
        <v>-1E-4</v>
      </c>
      <c r="Z516" s="291">
        <v>-1E-4</v>
      </c>
      <c r="AB516" s="142">
        <v>4</v>
      </c>
      <c r="AC516" s="142">
        <v>3</v>
      </c>
      <c r="AD516" s="142">
        <v>3</v>
      </c>
      <c r="AE516" s="142">
        <v>3</v>
      </c>
      <c r="AF516" s="142">
        <v>4</v>
      </c>
      <c r="AG516" s="142">
        <v>4</v>
      </c>
      <c r="AH516" s="142">
        <v>2</v>
      </c>
      <c r="AI516" s="142">
        <v>3</v>
      </c>
      <c r="AJ516" s="142">
        <v>3</v>
      </c>
      <c r="AK516" s="142">
        <v>2</v>
      </c>
      <c r="AL516" s="142">
        <v>0</v>
      </c>
      <c r="AM516" s="290">
        <v>-1E-4</v>
      </c>
      <c r="AN516" s="290">
        <v>-1E-4</v>
      </c>
      <c r="AO516" s="292">
        <v>-1E-4</v>
      </c>
      <c r="AP516" s="290">
        <v>-1E-4</v>
      </c>
      <c r="AQ516" s="292">
        <v>-1E-4</v>
      </c>
      <c r="AR516" s="290">
        <v>-1E-4</v>
      </c>
      <c r="AS516" s="292">
        <v>-1E-4</v>
      </c>
      <c r="AT516" s="290">
        <v>-1E-4</v>
      </c>
      <c r="AU516" s="292">
        <v>-1E-4</v>
      </c>
      <c r="AW516" s="293">
        <v>-1</v>
      </c>
      <c r="AX516" s="291">
        <v>-1</v>
      </c>
      <c r="BK516" s="290"/>
      <c r="BL516" s="290"/>
      <c r="BM516" s="292"/>
      <c r="BN516" s="290"/>
      <c r="BO516" s="292"/>
      <c r="BP516" s="290"/>
      <c r="BQ516" s="292"/>
      <c r="BR516" s="290"/>
      <c r="BS516" s="292"/>
      <c r="BU516" s="292">
        <v>-1</v>
      </c>
      <c r="BV516" s="291">
        <v>-1</v>
      </c>
      <c r="BX516" s="291">
        <v>-1</v>
      </c>
      <c r="CH516" s="291">
        <v>-1</v>
      </c>
      <c r="CI516" s="117">
        <v>0</v>
      </c>
      <c r="CJ516" s="81">
        <v>-1</v>
      </c>
      <c r="CK516" s="81">
        <v>0</v>
      </c>
      <c r="CL516" s="81">
        <v>-1</v>
      </c>
      <c r="CM516" s="81">
        <v>0</v>
      </c>
      <c r="CN516" s="117">
        <v>0</v>
      </c>
      <c r="CR516" s="291"/>
      <c r="DB516" s="291"/>
    </row>
    <row r="517" spans="1:121" x14ac:dyDescent="0.25">
      <c r="B517" s="291">
        <v>-1</v>
      </c>
      <c r="E517" s="185">
        <f t="shared" si="7"/>
        <v>0</v>
      </c>
      <c r="F517" s="142">
        <v>2</v>
      </c>
      <c r="G517" s="142">
        <v>3</v>
      </c>
      <c r="H517" s="142">
        <v>3</v>
      </c>
      <c r="I517" s="142">
        <v>2</v>
      </c>
      <c r="J517" s="142">
        <v>3</v>
      </c>
      <c r="K517" s="142">
        <v>3</v>
      </c>
      <c r="L517" s="142">
        <v>3</v>
      </c>
      <c r="M517" s="142">
        <v>3</v>
      </c>
      <c r="N517" s="142">
        <v>3</v>
      </c>
      <c r="O517" s="142">
        <v>3</v>
      </c>
      <c r="P517" s="142">
        <v>1</v>
      </c>
      <c r="Q517" s="290">
        <v>-1E-4</v>
      </c>
      <c r="R517" s="290">
        <v>-1E-4</v>
      </c>
      <c r="S517" s="292">
        <v>-1E-4</v>
      </c>
      <c r="T517" s="290">
        <v>-1E-4</v>
      </c>
      <c r="U517" s="292">
        <v>-1E-4</v>
      </c>
      <c r="V517" s="290">
        <v>-1E-4</v>
      </c>
      <c r="W517" s="292">
        <v>-1E-4</v>
      </c>
      <c r="X517" s="290">
        <v>-1E-4</v>
      </c>
      <c r="Y517" s="292">
        <v>-1E-4</v>
      </c>
      <c r="Z517" s="291">
        <v>-1E-4</v>
      </c>
      <c r="AB517" s="142">
        <v>4</v>
      </c>
      <c r="AC517" s="142">
        <v>3</v>
      </c>
      <c r="AD517" s="142">
        <v>3</v>
      </c>
      <c r="AE517" s="142">
        <v>3</v>
      </c>
      <c r="AF517" s="142">
        <v>4</v>
      </c>
      <c r="AG517" s="142">
        <v>3</v>
      </c>
      <c r="AH517" s="142">
        <v>4</v>
      </c>
      <c r="AI517" s="142">
        <v>3</v>
      </c>
      <c r="AJ517" s="142">
        <v>3</v>
      </c>
      <c r="AK517" s="142">
        <v>2</v>
      </c>
      <c r="AL517" s="142">
        <v>1</v>
      </c>
      <c r="AM517" s="290">
        <v>-1E-4</v>
      </c>
      <c r="AN517" s="290">
        <v>-1E-4</v>
      </c>
      <c r="AO517" s="292">
        <v>-1E-4</v>
      </c>
      <c r="AP517" s="290">
        <v>-1E-4</v>
      </c>
      <c r="AQ517" s="292">
        <v>-1E-4</v>
      </c>
      <c r="AR517" s="290">
        <v>-1E-4</v>
      </c>
      <c r="AS517" s="292">
        <v>-1E-4</v>
      </c>
      <c r="AT517" s="290">
        <v>-1E-4</v>
      </c>
      <c r="AU517" s="292">
        <v>-1E-4</v>
      </c>
      <c r="AW517" s="293">
        <v>-1</v>
      </c>
      <c r="AX517" s="291">
        <v>-1</v>
      </c>
      <c r="BK517" s="290"/>
      <c r="BL517" s="290"/>
      <c r="BM517" s="292"/>
      <c r="BN517" s="290"/>
      <c r="BO517" s="292"/>
      <c r="BP517" s="290"/>
      <c r="BQ517" s="292"/>
      <c r="BR517" s="290"/>
      <c r="BS517" s="292"/>
      <c r="BU517" s="292">
        <v>-1</v>
      </c>
      <c r="BV517" s="291">
        <v>-1</v>
      </c>
      <c r="BX517" s="291">
        <v>-1</v>
      </c>
      <c r="CH517" s="291">
        <v>-1</v>
      </c>
      <c r="CI517" s="117">
        <v>0</v>
      </c>
      <c r="CJ517" s="81">
        <v>-1</v>
      </c>
      <c r="CK517" s="81">
        <v>0</v>
      </c>
      <c r="CL517" s="81">
        <v>-1</v>
      </c>
      <c r="CM517" s="81">
        <v>0</v>
      </c>
      <c r="CN517" s="117">
        <v>0</v>
      </c>
      <c r="CR517" s="291"/>
      <c r="DB517" s="291"/>
    </row>
    <row r="518" spans="1:121" x14ac:dyDescent="0.25">
      <c r="B518" s="291"/>
      <c r="Q518" s="290"/>
      <c r="R518" s="290"/>
      <c r="S518" s="292"/>
      <c r="T518" s="290"/>
      <c r="U518" s="292"/>
      <c r="V518" s="290"/>
      <c r="W518" s="292"/>
      <c r="X518" s="290"/>
      <c r="Y518" s="292"/>
      <c r="Z518" s="291"/>
      <c r="AM518" s="290"/>
      <c r="AN518" s="290"/>
      <c r="AO518" s="292"/>
      <c r="AP518" s="290"/>
      <c r="AQ518" s="292"/>
      <c r="AR518" s="290"/>
      <c r="AS518" s="292"/>
      <c r="AT518" s="290"/>
      <c r="AU518" s="292"/>
      <c r="AW518" s="293"/>
      <c r="AX518" s="291"/>
      <c r="BK518" s="290"/>
      <c r="BL518" s="290"/>
      <c r="BM518" s="292"/>
      <c r="BN518" s="290"/>
      <c r="BO518" s="292"/>
      <c r="BP518" s="290"/>
      <c r="BQ518" s="292"/>
      <c r="BR518" s="290"/>
      <c r="BS518" s="292"/>
      <c r="BU518" s="292"/>
      <c r="BV518" s="291"/>
      <c r="BX518" s="291"/>
      <c r="CH518" s="291"/>
      <c r="CR518" s="291"/>
      <c r="DB518" s="291"/>
    </row>
    <row r="519" spans="1:121" s="310" customFormat="1" x14ac:dyDescent="0.25">
      <c r="A519" s="297"/>
      <c r="B519" s="298">
        <v>0</v>
      </c>
      <c r="C519" s="299"/>
      <c r="D519" s="299"/>
      <c r="E519" s="300">
        <f t="shared" si="7"/>
        <v>0</v>
      </c>
      <c r="F519" s="301">
        <v>0</v>
      </c>
      <c r="G519" s="301">
        <v>0</v>
      </c>
      <c r="H519" s="301">
        <v>0</v>
      </c>
      <c r="I519" s="301">
        <v>0</v>
      </c>
      <c r="J519" s="301">
        <v>0</v>
      </c>
      <c r="K519" s="301">
        <v>0</v>
      </c>
      <c r="L519" s="301">
        <v>0</v>
      </c>
      <c r="M519" s="301">
        <v>0</v>
      </c>
      <c r="N519" s="301">
        <v>0</v>
      </c>
      <c r="O519" s="301">
        <v>0</v>
      </c>
      <c r="P519" s="301">
        <v>0</v>
      </c>
      <c r="Q519" s="302">
        <v>0</v>
      </c>
      <c r="R519" s="302">
        <v>0</v>
      </c>
      <c r="S519" s="303">
        <v>0</v>
      </c>
      <c r="T519" s="302">
        <v>0</v>
      </c>
      <c r="U519" s="303">
        <v>0</v>
      </c>
      <c r="V519" s="302">
        <v>0</v>
      </c>
      <c r="W519" s="303">
        <v>0</v>
      </c>
      <c r="X519" s="302">
        <v>0</v>
      </c>
      <c r="Y519" s="303">
        <v>0</v>
      </c>
      <c r="Z519" s="298">
        <v>0</v>
      </c>
      <c r="AA519" s="304"/>
      <c r="AB519" s="301">
        <v>0</v>
      </c>
      <c r="AC519" s="301">
        <v>0</v>
      </c>
      <c r="AD519" s="301">
        <v>0</v>
      </c>
      <c r="AE519" s="301">
        <v>0</v>
      </c>
      <c r="AF519" s="301">
        <v>0</v>
      </c>
      <c r="AG519" s="301">
        <v>0</v>
      </c>
      <c r="AH519" s="301">
        <v>0</v>
      </c>
      <c r="AI519" s="301">
        <v>0</v>
      </c>
      <c r="AJ519" s="301">
        <v>0</v>
      </c>
      <c r="AK519" s="301">
        <v>0</v>
      </c>
      <c r="AL519" s="301">
        <v>0</v>
      </c>
      <c r="AM519" s="302">
        <v>0</v>
      </c>
      <c r="AN519" s="302">
        <v>0</v>
      </c>
      <c r="AO519" s="303">
        <v>0</v>
      </c>
      <c r="AP519" s="302">
        <v>0</v>
      </c>
      <c r="AQ519" s="303">
        <v>0</v>
      </c>
      <c r="AR519" s="302">
        <v>0</v>
      </c>
      <c r="AS519" s="303">
        <v>0</v>
      </c>
      <c r="AT519" s="302">
        <v>0</v>
      </c>
      <c r="AU519" s="303">
        <v>0</v>
      </c>
      <c r="AV519" s="304"/>
      <c r="AW519" s="305">
        <v>0</v>
      </c>
      <c r="AX519" s="298">
        <v>0</v>
      </c>
      <c r="AY519" s="306"/>
      <c r="AZ519" s="301"/>
      <c r="BA519" s="301"/>
      <c r="BB519" s="301"/>
      <c r="BC519" s="301"/>
      <c r="BD519" s="301"/>
      <c r="BE519" s="301"/>
      <c r="BF519" s="301"/>
      <c r="BG519" s="301"/>
      <c r="BH519" s="301"/>
      <c r="BI519" s="301"/>
      <c r="BJ519" s="301"/>
      <c r="BK519" s="302"/>
      <c r="BL519" s="302"/>
      <c r="BM519" s="303"/>
      <c r="BN519" s="302"/>
      <c r="BO519" s="303"/>
      <c r="BP519" s="302"/>
      <c r="BQ519" s="303"/>
      <c r="BR519" s="302"/>
      <c r="BS519" s="303"/>
      <c r="BT519" s="306"/>
      <c r="BU519" s="303">
        <v>0</v>
      </c>
      <c r="BV519" s="298">
        <v>0</v>
      </c>
      <c r="BW519" s="306"/>
      <c r="BX519" s="298">
        <v>0</v>
      </c>
      <c r="BY519" s="307"/>
      <c r="BZ519" s="308"/>
      <c r="CA519" s="308"/>
      <c r="CB519" s="308"/>
      <c r="CC519" s="308"/>
      <c r="CD519" s="309"/>
      <c r="CG519" s="307"/>
      <c r="CH519" s="298">
        <v>0</v>
      </c>
      <c r="CI519" s="309">
        <v>0</v>
      </c>
      <c r="CJ519" s="308">
        <v>0</v>
      </c>
      <c r="CK519" s="308">
        <v>0</v>
      </c>
      <c r="CL519" s="308">
        <v>0</v>
      </c>
      <c r="CM519" s="308">
        <v>0</v>
      </c>
      <c r="CN519" s="309">
        <v>0</v>
      </c>
      <c r="CQ519" s="307"/>
      <c r="CR519" s="298"/>
      <c r="CS519" s="309"/>
      <c r="CT519" s="308"/>
      <c r="CU519" s="308"/>
      <c r="CV519" s="308"/>
      <c r="CW519" s="308"/>
      <c r="CX519" s="309"/>
      <c r="DA519" s="307"/>
      <c r="DB519" s="298"/>
      <c r="DC519" s="306"/>
      <c r="DI519" s="311"/>
      <c r="DL519" s="307"/>
      <c r="DM519" s="312"/>
      <c r="DN519" s="312"/>
      <c r="DO519" s="307"/>
      <c r="DP519" s="313"/>
      <c r="DQ519" s="311"/>
    </row>
    <row r="520" spans="1:121" x14ac:dyDescent="0.25">
      <c r="A520" s="113" t="s">
        <v>189</v>
      </c>
      <c r="B520" s="291">
        <v>1</v>
      </c>
      <c r="C520" s="114" t="s">
        <v>313</v>
      </c>
      <c r="D520" s="114" t="s">
        <v>203</v>
      </c>
      <c r="E520" s="185">
        <f t="shared" si="7"/>
        <v>8</v>
      </c>
      <c r="F520" s="142">
        <v>3</v>
      </c>
      <c r="G520" s="142">
        <v>4</v>
      </c>
      <c r="H520" s="142">
        <v>3</v>
      </c>
      <c r="I520" s="142">
        <v>4</v>
      </c>
      <c r="J520" s="142">
        <v>4</v>
      </c>
      <c r="K520" s="142">
        <v>3</v>
      </c>
      <c r="L520" s="142">
        <v>4</v>
      </c>
      <c r="M520" s="142">
        <v>3</v>
      </c>
      <c r="N520" s="142">
        <v>3</v>
      </c>
      <c r="O520" s="142">
        <v>4</v>
      </c>
      <c r="P520" s="142">
        <v>1</v>
      </c>
      <c r="Q520" s="290">
        <v>9.4</v>
      </c>
      <c r="R520" s="290">
        <v>9.4</v>
      </c>
      <c r="S520" s="292">
        <v>9.4</v>
      </c>
      <c r="T520" s="290">
        <v>-1E-4</v>
      </c>
      <c r="U520" s="292">
        <v>14</v>
      </c>
      <c r="V520" s="290">
        <v>-1E-4</v>
      </c>
      <c r="W520" s="292">
        <v>11.1</v>
      </c>
      <c r="X520" s="290">
        <v>-1E-4</v>
      </c>
      <c r="Y520" s="292">
        <v>34.5</v>
      </c>
      <c r="Z520" s="291">
        <v>1</v>
      </c>
      <c r="AB520" s="142">
        <v>3</v>
      </c>
      <c r="AC520" s="142">
        <v>3</v>
      </c>
      <c r="AD520" s="142">
        <v>3</v>
      </c>
      <c r="AE520" s="142">
        <v>3</v>
      </c>
      <c r="AF520" s="142">
        <v>3</v>
      </c>
      <c r="AG520" s="142">
        <v>4</v>
      </c>
      <c r="AH520" s="142">
        <v>4</v>
      </c>
      <c r="AI520" s="142">
        <v>4</v>
      </c>
      <c r="AJ520" s="142">
        <v>4</v>
      </c>
      <c r="AK520" s="142">
        <v>3</v>
      </c>
      <c r="AL520" s="142">
        <v>0</v>
      </c>
      <c r="AM520" s="290">
        <v>9.3000000000000007</v>
      </c>
      <c r="AN520" s="290">
        <v>9.3000000000000007</v>
      </c>
      <c r="AO520" s="292">
        <v>9.3000000000000007</v>
      </c>
      <c r="AP520" s="290">
        <v>5.2</v>
      </c>
      <c r="AQ520" s="292">
        <v>13.9</v>
      </c>
      <c r="AR520" s="290">
        <v>-1E-4</v>
      </c>
      <c r="AS520" s="292">
        <v>10.62</v>
      </c>
      <c r="AT520" s="290">
        <v>-1E-4</v>
      </c>
      <c r="AU520" s="292">
        <v>39.020000000000003</v>
      </c>
      <c r="AW520" s="293">
        <v>73.52</v>
      </c>
      <c r="AX520" s="291">
        <v>1</v>
      </c>
      <c r="BK520" s="290"/>
      <c r="BL520" s="290"/>
      <c r="BM520" s="292"/>
      <c r="BN520" s="290"/>
      <c r="BO520" s="292"/>
      <c r="BP520" s="290"/>
      <c r="BQ520" s="292"/>
      <c r="BR520" s="290"/>
      <c r="BS520" s="292"/>
      <c r="BU520" s="292">
        <v>73.52</v>
      </c>
      <c r="BV520" s="291">
        <v>1</v>
      </c>
      <c r="BX520" s="291">
        <v>-1</v>
      </c>
      <c r="CH520" s="291">
        <v>-1</v>
      </c>
      <c r="CI520" s="117">
        <v>0</v>
      </c>
      <c r="CJ520" s="81">
        <v>-1</v>
      </c>
      <c r="CK520" s="81">
        <v>0</v>
      </c>
      <c r="CL520" s="81">
        <v>-1</v>
      </c>
      <c r="CM520" s="81">
        <v>0</v>
      </c>
      <c r="CN520" s="117">
        <v>0</v>
      </c>
      <c r="CR520" s="291"/>
      <c r="DB520" s="291"/>
      <c r="DH520" s="79" t="s">
        <v>203</v>
      </c>
      <c r="DJ520" s="79" t="s">
        <v>416</v>
      </c>
      <c r="DK520" s="79" t="s">
        <v>463</v>
      </c>
      <c r="DL520" s="83" t="s">
        <v>503</v>
      </c>
      <c r="DM520" s="84" t="s">
        <v>523</v>
      </c>
      <c r="DN520" s="84" t="s">
        <v>503</v>
      </c>
      <c r="DO520" s="83" t="s">
        <v>503</v>
      </c>
    </row>
    <row r="521" spans="1:121" x14ac:dyDescent="0.25">
      <c r="B521" s="291">
        <v>-1</v>
      </c>
      <c r="E521" s="185">
        <f t="shared" si="7"/>
        <v>0</v>
      </c>
      <c r="F521" s="142">
        <v>2</v>
      </c>
      <c r="G521" s="142">
        <v>3</v>
      </c>
      <c r="H521" s="142">
        <v>3</v>
      </c>
      <c r="I521" s="142">
        <v>4</v>
      </c>
      <c r="J521" s="142">
        <v>3</v>
      </c>
      <c r="K521" s="142">
        <v>3</v>
      </c>
      <c r="L521" s="142">
        <v>2</v>
      </c>
      <c r="M521" s="142">
        <v>2</v>
      </c>
      <c r="N521" s="142">
        <v>3</v>
      </c>
      <c r="O521" s="142">
        <v>3</v>
      </c>
      <c r="P521" s="142">
        <v>0</v>
      </c>
      <c r="Q521" s="290">
        <v>-1E-4</v>
      </c>
      <c r="R521" s="290">
        <v>-1E-4</v>
      </c>
      <c r="S521" s="292">
        <v>-1E-4</v>
      </c>
      <c r="T521" s="290">
        <v>-1E-4</v>
      </c>
      <c r="U521" s="292">
        <v>-1E-4</v>
      </c>
      <c r="V521" s="290">
        <v>-1E-4</v>
      </c>
      <c r="W521" s="292">
        <v>-1E-4</v>
      </c>
      <c r="X521" s="290">
        <v>-1E-4</v>
      </c>
      <c r="Y521" s="292">
        <v>-1E-4</v>
      </c>
      <c r="Z521" s="291">
        <v>-1E-4</v>
      </c>
      <c r="AB521" s="142">
        <v>3</v>
      </c>
      <c r="AC521" s="142">
        <v>2</v>
      </c>
      <c r="AD521" s="142">
        <v>4</v>
      </c>
      <c r="AE521" s="142">
        <v>3</v>
      </c>
      <c r="AF521" s="142">
        <v>2</v>
      </c>
      <c r="AG521" s="142">
        <v>3</v>
      </c>
      <c r="AH521" s="142">
        <v>3</v>
      </c>
      <c r="AI521" s="142">
        <v>3</v>
      </c>
      <c r="AJ521" s="142">
        <v>4</v>
      </c>
      <c r="AK521" s="142">
        <v>4</v>
      </c>
      <c r="AL521" s="142">
        <v>0</v>
      </c>
      <c r="AM521" s="290">
        <v>-1E-4</v>
      </c>
      <c r="AN521" s="290">
        <v>-1E-4</v>
      </c>
      <c r="AO521" s="292">
        <v>-1E-4</v>
      </c>
      <c r="AP521" s="290">
        <v>-1E-4</v>
      </c>
      <c r="AQ521" s="292">
        <v>-1E-4</v>
      </c>
      <c r="AR521" s="290">
        <v>-1E-4</v>
      </c>
      <c r="AS521" s="292">
        <v>-1E-4</v>
      </c>
      <c r="AT521" s="290">
        <v>-1E-4</v>
      </c>
      <c r="AU521" s="292">
        <v>-1E-4</v>
      </c>
      <c r="AW521" s="293">
        <v>-1</v>
      </c>
      <c r="AX521" s="291">
        <v>-1</v>
      </c>
      <c r="BK521" s="290"/>
      <c r="BL521" s="290"/>
      <c r="BM521" s="292"/>
      <c r="BN521" s="290"/>
      <c r="BO521" s="292"/>
      <c r="BP521" s="290"/>
      <c r="BQ521" s="292"/>
      <c r="BR521" s="290"/>
      <c r="BS521" s="292"/>
      <c r="BU521" s="292">
        <v>-1</v>
      </c>
      <c r="BV521" s="291">
        <v>-1</v>
      </c>
      <c r="BX521" s="291">
        <v>-1</v>
      </c>
      <c r="CH521" s="291">
        <v>-1</v>
      </c>
      <c r="CI521" s="117">
        <v>0</v>
      </c>
      <c r="CJ521" s="81">
        <v>-1</v>
      </c>
      <c r="CK521" s="81">
        <v>0</v>
      </c>
      <c r="CL521" s="81">
        <v>-1</v>
      </c>
      <c r="CM521" s="81">
        <v>0</v>
      </c>
      <c r="CN521" s="117">
        <v>0</v>
      </c>
      <c r="CR521" s="291"/>
      <c r="DB521" s="291"/>
    </row>
    <row r="522" spans="1:121" x14ac:dyDescent="0.25">
      <c r="B522" s="291">
        <v>-1</v>
      </c>
      <c r="E522" s="185">
        <f t="shared" si="7"/>
        <v>0</v>
      </c>
      <c r="F522" s="142">
        <v>3</v>
      </c>
      <c r="G522" s="142">
        <v>4</v>
      </c>
      <c r="H522" s="142">
        <v>3</v>
      </c>
      <c r="I522" s="142">
        <v>3</v>
      </c>
      <c r="J522" s="142">
        <v>2</v>
      </c>
      <c r="K522" s="142">
        <v>3</v>
      </c>
      <c r="L522" s="142">
        <v>2</v>
      </c>
      <c r="M522" s="142">
        <v>4</v>
      </c>
      <c r="N522" s="142">
        <v>3</v>
      </c>
      <c r="O522" s="142">
        <v>1</v>
      </c>
      <c r="P522" s="142">
        <v>0</v>
      </c>
      <c r="Q522" s="290">
        <v>-1E-4</v>
      </c>
      <c r="R522" s="290">
        <v>-1E-4</v>
      </c>
      <c r="S522" s="292">
        <v>-1E-4</v>
      </c>
      <c r="T522" s="290">
        <v>-1E-4</v>
      </c>
      <c r="U522" s="292">
        <v>-1E-4</v>
      </c>
      <c r="V522" s="290">
        <v>-1E-4</v>
      </c>
      <c r="W522" s="292">
        <v>-1E-4</v>
      </c>
      <c r="X522" s="290">
        <v>-1E-4</v>
      </c>
      <c r="Y522" s="292">
        <v>-1E-4</v>
      </c>
      <c r="Z522" s="291">
        <v>-1E-4</v>
      </c>
      <c r="AB522" s="142">
        <v>3</v>
      </c>
      <c r="AC522" s="142">
        <v>3</v>
      </c>
      <c r="AD522" s="142">
        <v>3</v>
      </c>
      <c r="AE522" s="142">
        <v>3</v>
      </c>
      <c r="AF522" s="142">
        <v>2</v>
      </c>
      <c r="AG522" s="142">
        <v>3</v>
      </c>
      <c r="AH522" s="142">
        <v>2</v>
      </c>
      <c r="AI522" s="142">
        <v>3</v>
      </c>
      <c r="AJ522" s="142">
        <v>3</v>
      </c>
      <c r="AK522" s="142">
        <v>3</v>
      </c>
      <c r="AL522" s="142">
        <v>0</v>
      </c>
      <c r="AM522" s="290">
        <v>-1E-4</v>
      </c>
      <c r="AN522" s="290">
        <v>-1E-4</v>
      </c>
      <c r="AO522" s="292">
        <v>-1E-4</v>
      </c>
      <c r="AP522" s="290">
        <v>-1E-4</v>
      </c>
      <c r="AQ522" s="292">
        <v>-1E-4</v>
      </c>
      <c r="AR522" s="290">
        <v>-1E-4</v>
      </c>
      <c r="AS522" s="292">
        <v>-1E-4</v>
      </c>
      <c r="AT522" s="290">
        <v>-1E-4</v>
      </c>
      <c r="AU522" s="292">
        <v>-1E-4</v>
      </c>
      <c r="AW522" s="293">
        <v>-1</v>
      </c>
      <c r="AX522" s="291">
        <v>-1</v>
      </c>
      <c r="BK522" s="290"/>
      <c r="BL522" s="290"/>
      <c r="BM522" s="292"/>
      <c r="BN522" s="290"/>
      <c r="BO522" s="292"/>
      <c r="BP522" s="290"/>
      <c r="BQ522" s="292"/>
      <c r="BR522" s="290"/>
      <c r="BS522" s="292"/>
      <c r="BU522" s="292">
        <v>-1</v>
      </c>
      <c r="BV522" s="291">
        <v>-1</v>
      </c>
      <c r="BX522" s="291">
        <v>-1</v>
      </c>
      <c r="CH522" s="291">
        <v>-1</v>
      </c>
      <c r="CI522" s="117">
        <v>0</v>
      </c>
      <c r="CJ522" s="81">
        <v>-1</v>
      </c>
      <c r="CK522" s="81">
        <v>0</v>
      </c>
      <c r="CL522" s="81">
        <v>-1</v>
      </c>
      <c r="CM522" s="81">
        <v>0</v>
      </c>
      <c r="CN522" s="117">
        <v>0</v>
      </c>
      <c r="CR522" s="291"/>
      <c r="DB522" s="291"/>
    </row>
    <row r="523" spans="1:121" x14ac:dyDescent="0.25">
      <c r="B523" s="291">
        <v>-1</v>
      </c>
      <c r="E523" s="185">
        <f t="shared" si="7"/>
        <v>0</v>
      </c>
      <c r="F523" s="142">
        <v>3</v>
      </c>
      <c r="G523" s="142">
        <v>4</v>
      </c>
      <c r="H523" s="142">
        <v>3</v>
      </c>
      <c r="I523" s="142">
        <v>3</v>
      </c>
      <c r="J523" s="142">
        <v>3</v>
      </c>
      <c r="K523" s="142">
        <v>3</v>
      </c>
      <c r="L523" s="142">
        <v>3</v>
      </c>
      <c r="M523" s="142">
        <v>3</v>
      </c>
      <c r="N523" s="142">
        <v>3</v>
      </c>
      <c r="O523" s="142">
        <v>3</v>
      </c>
      <c r="P523" s="142">
        <v>1</v>
      </c>
      <c r="Q523" s="290">
        <v>-1E-4</v>
      </c>
      <c r="R523" s="290">
        <v>-1E-4</v>
      </c>
      <c r="S523" s="292">
        <v>-1E-4</v>
      </c>
      <c r="T523" s="290">
        <v>-1E-4</v>
      </c>
      <c r="U523" s="292">
        <v>-1E-4</v>
      </c>
      <c r="V523" s="290">
        <v>-1E-4</v>
      </c>
      <c r="W523" s="292">
        <v>-1E-4</v>
      </c>
      <c r="X523" s="290">
        <v>-1E-4</v>
      </c>
      <c r="Y523" s="292">
        <v>-1E-4</v>
      </c>
      <c r="Z523" s="291">
        <v>-1E-4</v>
      </c>
      <c r="AB523" s="142">
        <v>2</v>
      </c>
      <c r="AC523" s="142">
        <v>3</v>
      </c>
      <c r="AD523" s="142">
        <v>3</v>
      </c>
      <c r="AE523" s="142">
        <v>3</v>
      </c>
      <c r="AF523" s="142">
        <v>3</v>
      </c>
      <c r="AG523" s="142">
        <v>4</v>
      </c>
      <c r="AH523" s="142">
        <v>3</v>
      </c>
      <c r="AI523" s="142">
        <v>3</v>
      </c>
      <c r="AJ523" s="142">
        <v>3</v>
      </c>
      <c r="AK523" s="142">
        <v>3</v>
      </c>
      <c r="AL523" s="142">
        <v>0</v>
      </c>
      <c r="AM523" s="290">
        <v>-1E-4</v>
      </c>
      <c r="AN523" s="290">
        <v>-1E-4</v>
      </c>
      <c r="AO523" s="292">
        <v>-1E-4</v>
      </c>
      <c r="AP523" s="290">
        <v>-1E-4</v>
      </c>
      <c r="AQ523" s="292">
        <v>-1E-4</v>
      </c>
      <c r="AR523" s="290">
        <v>-1E-4</v>
      </c>
      <c r="AS523" s="292">
        <v>-1E-4</v>
      </c>
      <c r="AT523" s="290">
        <v>-1E-4</v>
      </c>
      <c r="AU523" s="292">
        <v>-1E-4</v>
      </c>
      <c r="AW523" s="293">
        <v>-1</v>
      </c>
      <c r="AX523" s="291">
        <v>-1</v>
      </c>
      <c r="BK523" s="290"/>
      <c r="BL523" s="290"/>
      <c r="BM523" s="292"/>
      <c r="BN523" s="290"/>
      <c r="BO523" s="292"/>
      <c r="BP523" s="290"/>
      <c r="BQ523" s="292"/>
      <c r="BR523" s="290"/>
      <c r="BS523" s="292"/>
      <c r="BU523" s="292">
        <v>-1</v>
      </c>
      <c r="BV523" s="291">
        <v>-1</v>
      </c>
      <c r="BX523" s="291">
        <v>-1</v>
      </c>
      <c r="CH523" s="291">
        <v>-1</v>
      </c>
      <c r="CI523" s="117">
        <v>0</v>
      </c>
      <c r="CJ523" s="81">
        <v>-1</v>
      </c>
      <c r="CK523" s="81">
        <v>0</v>
      </c>
      <c r="CL523" s="81">
        <v>-1</v>
      </c>
      <c r="CM523" s="81">
        <v>0</v>
      </c>
      <c r="CN523" s="117">
        <v>0</v>
      </c>
      <c r="CR523" s="291"/>
      <c r="DB523" s="291"/>
    </row>
    <row r="524" spans="1:121" x14ac:dyDescent="0.25">
      <c r="B524" s="291"/>
      <c r="Q524" s="290"/>
      <c r="R524" s="290"/>
      <c r="S524" s="292"/>
      <c r="T524" s="290"/>
      <c r="U524" s="292"/>
      <c r="V524" s="290"/>
      <c r="W524" s="292"/>
      <c r="X524" s="290"/>
      <c r="Y524" s="292"/>
      <c r="Z524" s="291"/>
      <c r="AM524" s="290"/>
      <c r="AN524" s="290"/>
      <c r="AO524" s="292"/>
      <c r="AP524" s="290"/>
      <c r="AQ524" s="292"/>
      <c r="AR524" s="290"/>
      <c r="AS524" s="292"/>
      <c r="AT524" s="290"/>
      <c r="AU524" s="292"/>
      <c r="AW524" s="293"/>
      <c r="AX524" s="291"/>
      <c r="BK524" s="290"/>
      <c r="BL524" s="290"/>
      <c r="BM524" s="292"/>
      <c r="BN524" s="290"/>
      <c r="BO524" s="292"/>
      <c r="BP524" s="290"/>
      <c r="BQ524" s="292"/>
      <c r="BR524" s="290"/>
      <c r="BS524" s="292"/>
      <c r="BU524" s="292"/>
      <c r="BV524" s="291"/>
      <c r="BX524" s="291"/>
      <c r="CH524" s="291"/>
      <c r="CR524" s="291"/>
      <c r="DB524" s="291"/>
    </row>
    <row r="525" spans="1:121" s="310" customFormat="1" x14ac:dyDescent="0.25">
      <c r="A525" s="297"/>
      <c r="B525" s="298">
        <v>0</v>
      </c>
      <c r="C525" s="299"/>
      <c r="D525" s="299"/>
      <c r="E525" s="300">
        <f t="shared" si="7"/>
        <v>0</v>
      </c>
      <c r="F525" s="301">
        <v>0</v>
      </c>
      <c r="G525" s="301">
        <v>0</v>
      </c>
      <c r="H525" s="301">
        <v>0</v>
      </c>
      <c r="I525" s="301">
        <v>0</v>
      </c>
      <c r="J525" s="301">
        <v>0</v>
      </c>
      <c r="K525" s="301">
        <v>0</v>
      </c>
      <c r="L525" s="301">
        <v>0</v>
      </c>
      <c r="M525" s="301">
        <v>0</v>
      </c>
      <c r="N525" s="301">
        <v>0</v>
      </c>
      <c r="O525" s="301">
        <v>0</v>
      </c>
      <c r="P525" s="301">
        <v>0</v>
      </c>
      <c r="Q525" s="302">
        <v>0</v>
      </c>
      <c r="R525" s="302">
        <v>0</v>
      </c>
      <c r="S525" s="303">
        <v>0</v>
      </c>
      <c r="T525" s="302">
        <v>0</v>
      </c>
      <c r="U525" s="303">
        <v>0</v>
      </c>
      <c r="V525" s="302">
        <v>0</v>
      </c>
      <c r="W525" s="303">
        <v>0</v>
      </c>
      <c r="X525" s="302">
        <v>0</v>
      </c>
      <c r="Y525" s="303">
        <v>0</v>
      </c>
      <c r="Z525" s="298">
        <v>0</v>
      </c>
      <c r="AA525" s="304"/>
      <c r="AB525" s="301">
        <v>0</v>
      </c>
      <c r="AC525" s="301">
        <v>0</v>
      </c>
      <c r="AD525" s="301">
        <v>0</v>
      </c>
      <c r="AE525" s="301">
        <v>0</v>
      </c>
      <c r="AF525" s="301">
        <v>0</v>
      </c>
      <c r="AG525" s="301">
        <v>0</v>
      </c>
      <c r="AH525" s="301">
        <v>0</v>
      </c>
      <c r="AI525" s="301">
        <v>0</v>
      </c>
      <c r="AJ525" s="301">
        <v>0</v>
      </c>
      <c r="AK525" s="301">
        <v>0</v>
      </c>
      <c r="AL525" s="301">
        <v>0</v>
      </c>
      <c r="AM525" s="302">
        <v>0</v>
      </c>
      <c r="AN525" s="302">
        <v>0</v>
      </c>
      <c r="AO525" s="303">
        <v>0</v>
      </c>
      <c r="AP525" s="302">
        <v>0</v>
      </c>
      <c r="AQ525" s="303">
        <v>0</v>
      </c>
      <c r="AR525" s="302">
        <v>0</v>
      </c>
      <c r="AS525" s="303">
        <v>0</v>
      </c>
      <c r="AT525" s="302">
        <v>0</v>
      </c>
      <c r="AU525" s="303">
        <v>0</v>
      </c>
      <c r="AV525" s="304"/>
      <c r="AW525" s="305">
        <v>0</v>
      </c>
      <c r="AX525" s="298">
        <v>0</v>
      </c>
      <c r="AY525" s="306"/>
      <c r="AZ525" s="301"/>
      <c r="BA525" s="301"/>
      <c r="BB525" s="301"/>
      <c r="BC525" s="301"/>
      <c r="BD525" s="301"/>
      <c r="BE525" s="301"/>
      <c r="BF525" s="301"/>
      <c r="BG525" s="301"/>
      <c r="BH525" s="301"/>
      <c r="BI525" s="301"/>
      <c r="BJ525" s="301"/>
      <c r="BK525" s="302"/>
      <c r="BL525" s="302"/>
      <c r="BM525" s="303"/>
      <c r="BN525" s="302"/>
      <c r="BO525" s="303"/>
      <c r="BP525" s="302"/>
      <c r="BQ525" s="303"/>
      <c r="BR525" s="302"/>
      <c r="BS525" s="303"/>
      <c r="BT525" s="306"/>
      <c r="BU525" s="303">
        <v>0</v>
      </c>
      <c r="BV525" s="298">
        <v>0</v>
      </c>
      <c r="BW525" s="306"/>
      <c r="BX525" s="298">
        <v>0</v>
      </c>
      <c r="BY525" s="307"/>
      <c r="BZ525" s="308"/>
      <c r="CA525" s="308"/>
      <c r="CB525" s="308"/>
      <c r="CC525" s="308"/>
      <c r="CD525" s="309"/>
      <c r="CG525" s="307"/>
      <c r="CH525" s="298">
        <v>0</v>
      </c>
      <c r="CI525" s="309">
        <v>0</v>
      </c>
      <c r="CJ525" s="308">
        <v>0</v>
      </c>
      <c r="CK525" s="308">
        <v>0</v>
      </c>
      <c r="CL525" s="308">
        <v>0</v>
      </c>
      <c r="CM525" s="308">
        <v>0</v>
      </c>
      <c r="CN525" s="309">
        <v>0</v>
      </c>
      <c r="CQ525" s="307"/>
      <c r="CR525" s="298"/>
      <c r="CS525" s="309"/>
      <c r="CT525" s="308"/>
      <c r="CU525" s="308"/>
      <c r="CV525" s="308"/>
      <c r="CW525" s="308"/>
      <c r="CX525" s="309"/>
      <c r="DA525" s="307"/>
      <c r="DB525" s="298"/>
      <c r="DC525" s="306"/>
      <c r="DI525" s="311"/>
      <c r="DL525" s="307"/>
      <c r="DM525" s="312"/>
      <c r="DN525" s="312"/>
      <c r="DO525" s="307"/>
      <c r="DP525" s="313"/>
      <c r="DQ525" s="311"/>
    </row>
    <row r="526" spans="1:121" x14ac:dyDescent="0.25">
      <c r="A526" s="113" t="s">
        <v>190</v>
      </c>
      <c r="B526" s="291">
        <v>1</v>
      </c>
      <c r="C526" s="114" t="s">
        <v>314</v>
      </c>
      <c r="D526" s="114" t="s">
        <v>205</v>
      </c>
      <c r="E526" s="185">
        <f t="shared" si="7"/>
        <v>8</v>
      </c>
      <c r="F526" s="142">
        <v>1</v>
      </c>
      <c r="G526" s="142">
        <v>1</v>
      </c>
      <c r="H526" s="142">
        <v>0</v>
      </c>
      <c r="I526" s="142">
        <v>2</v>
      </c>
      <c r="J526" s="142">
        <v>2</v>
      </c>
      <c r="K526" s="142">
        <v>1</v>
      </c>
      <c r="L526" s="142">
        <v>2</v>
      </c>
      <c r="M526" s="142">
        <v>2</v>
      </c>
      <c r="N526" s="142">
        <v>2</v>
      </c>
      <c r="O526" s="142">
        <v>2</v>
      </c>
      <c r="P526" s="142">
        <v>0</v>
      </c>
      <c r="Q526" s="290">
        <v>9.6</v>
      </c>
      <c r="R526" s="290">
        <v>9.6</v>
      </c>
      <c r="S526" s="292">
        <v>9.6</v>
      </c>
      <c r="T526" s="290">
        <v>-1E-4</v>
      </c>
      <c r="U526" s="292">
        <v>16.7</v>
      </c>
      <c r="V526" s="290">
        <v>-1E-4</v>
      </c>
      <c r="W526" s="292">
        <v>11.25</v>
      </c>
      <c r="X526" s="290">
        <v>-1E-4</v>
      </c>
      <c r="Y526" s="292">
        <v>37.549999999999997</v>
      </c>
      <c r="Z526" s="291">
        <v>1</v>
      </c>
      <c r="AB526" s="142">
        <v>1</v>
      </c>
      <c r="AC526" s="142">
        <v>1</v>
      </c>
      <c r="AD526" s="142">
        <v>0</v>
      </c>
      <c r="AE526" s="142">
        <v>2</v>
      </c>
      <c r="AF526" s="142">
        <v>2</v>
      </c>
      <c r="AG526" s="142">
        <v>1</v>
      </c>
      <c r="AH526" s="142">
        <v>1</v>
      </c>
      <c r="AI526" s="142">
        <v>2</v>
      </c>
      <c r="AJ526" s="142">
        <v>2</v>
      </c>
      <c r="AK526" s="142">
        <v>2</v>
      </c>
      <c r="AL526" s="142">
        <v>0</v>
      </c>
      <c r="AM526" s="290">
        <v>9.9</v>
      </c>
      <c r="AN526" s="290">
        <v>9.9</v>
      </c>
      <c r="AO526" s="292">
        <v>9.9</v>
      </c>
      <c r="AP526" s="290">
        <v>4.4000000000000004</v>
      </c>
      <c r="AQ526" s="292">
        <v>16.899999999999999</v>
      </c>
      <c r="AR526" s="290">
        <v>-1E-4</v>
      </c>
      <c r="AS526" s="292">
        <v>11</v>
      </c>
      <c r="AT526" s="290">
        <v>-1E-4</v>
      </c>
      <c r="AU526" s="292">
        <v>42.2</v>
      </c>
      <c r="AW526" s="293">
        <v>79.75</v>
      </c>
      <c r="AX526" s="291">
        <v>1</v>
      </c>
      <c r="BK526" s="290"/>
      <c r="BL526" s="290"/>
      <c r="BM526" s="292"/>
      <c r="BN526" s="290"/>
      <c r="BO526" s="292"/>
      <c r="BP526" s="290"/>
      <c r="BQ526" s="292"/>
      <c r="BR526" s="290"/>
      <c r="BS526" s="292"/>
      <c r="BU526" s="292">
        <v>79.75</v>
      </c>
      <c r="BV526" s="291">
        <v>1</v>
      </c>
      <c r="BX526" s="291">
        <v>-1</v>
      </c>
      <c r="CH526" s="291">
        <v>-1</v>
      </c>
      <c r="CI526" s="117">
        <v>0</v>
      </c>
      <c r="CJ526" s="81">
        <v>-1</v>
      </c>
      <c r="CK526" s="81">
        <v>0</v>
      </c>
      <c r="CL526" s="81">
        <v>-1</v>
      </c>
      <c r="CM526" s="81">
        <v>0</v>
      </c>
      <c r="CN526" s="117">
        <v>0</v>
      </c>
      <c r="CR526" s="291"/>
      <c r="DB526" s="291"/>
      <c r="DH526" s="79" t="s">
        <v>205</v>
      </c>
      <c r="DJ526" s="79" t="s">
        <v>417</v>
      </c>
      <c r="DK526" s="79" t="s">
        <v>464</v>
      </c>
      <c r="DL526" s="83" t="s">
        <v>503</v>
      </c>
      <c r="DM526" s="84" t="s">
        <v>523</v>
      </c>
      <c r="DN526" s="84" t="s">
        <v>127</v>
      </c>
      <c r="DO526" s="83" t="s">
        <v>503</v>
      </c>
    </row>
    <row r="527" spans="1:121" x14ac:dyDescent="0.25">
      <c r="B527" s="291">
        <v>-1</v>
      </c>
      <c r="E527" s="185">
        <f t="shared" si="7"/>
        <v>0</v>
      </c>
      <c r="F527" s="142">
        <v>2</v>
      </c>
      <c r="G527" s="142">
        <v>2</v>
      </c>
      <c r="H527" s="142">
        <v>1</v>
      </c>
      <c r="I527" s="142">
        <v>3</v>
      </c>
      <c r="J527" s="142">
        <v>3</v>
      </c>
      <c r="K527" s="142">
        <v>1</v>
      </c>
      <c r="L527" s="142">
        <v>2</v>
      </c>
      <c r="M527" s="142">
        <v>2</v>
      </c>
      <c r="N527" s="142">
        <v>2</v>
      </c>
      <c r="O527" s="142">
        <v>2</v>
      </c>
      <c r="P527" s="142">
        <v>0</v>
      </c>
      <c r="Q527" s="290">
        <v>-1E-4</v>
      </c>
      <c r="R527" s="290">
        <v>-1E-4</v>
      </c>
      <c r="S527" s="292">
        <v>-1E-4</v>
      </c>
      <c r="T527" s="290">
        <v>-1E-4</v>
      </c>
      <c r="U527" s="292">
        <v>-1E-4</v>
      </c>
      <c r="V527" s="290">
        <v>-1E-4</v>
      </c>
      <c r="W527" s="292">
        <v>-1E-4</v>
      </c>
      <c r="X527" s="290">
        <v>-1E-4</v>
      </c>
      <c r="Y527" s="292">
        <v>-1E-4</v>
      </c>
      <c r="Z527" s="291">
        <v>-1E-4</v>
      </c>
      <c r="AB527" s="142">
        <v>2</v>
      </c>
      <c r="AC527" s="142">
        <v>2</v>
      </c>
      <c r="AD527" s="142">
        <v>1</v>
      </c>
      <c r="AE527" s="142">
        <v>3</v>
      </c>
      <c r="AF527" s="142">
        <v>2</v>
      </c>
      <c r="AG527" s="142">
        <v>1</v>
      </c>
      <c r="AH527" s="142">
        <v>2</v>
      </c>
      <c r="AI527" s="142">
        <v>2</v>
      </c>
      <c r="AJ527" s="142">
        <v>2</v>
      </c>
      <c r="AK527" s="142">
        <v>2</v>
      </c>
      <c r="AL527" s="142">
        <v>0</v>
      </c>
      <c r="AM527" s="290">
        <v>-1E-4</v>
      </c>
      <c r="AN527" s="290">
        <v>-1E-4</v>
      </c>
      <c r="AO527" s="292">
        <v>-1E-4</v>
      </c>
      <c r="AP527" s="290">
        <v>-1E-4</v>
      </c>
      <c r="AQ527" s="292">
        <v>-1E-4</v>
      </c>
      <c r="AR527" s="290">
        <v>-1E-4</v>
      </c>
      <c r="AS527" s="292">
        <v>-1E-4</v>
      </c>
      <c r="AT527" s="290">
        <v>-1E-4</v>
      </c>
      <c r="AU527" s="292">
        <v>-1E-4</v>
      </c>
      <c r="AW527" s="293">
        <v>-1</v>
      </c>
      <c r="AX527" s="291">
        <v>-1</v>
      </c>
      <c r="BK527" s="290"/>
      <c r="BL527" s="290"/>
      <c r="BM527" s="292"/>
      <c r="BN527" s="290"/>
      <c r="BO527" s="292"/>
      <c r="BP527" s="290"/>
      <c r="BQ527" s="292"/>
      <c r="BR527" s="290"/>
      <c r="BS527" s="292"/>
      <c r="BU527" s="292">
        <v>-1</v>
      </c>
      <c r="BV527" s="291">
        <v>-1</v>
      </c>
      <c r="BX527" s="291">
        <v>-1</v>
      </c>
      <c r="CH527" s="291">
        <v>-1</v>
      </c>
      <c r="CI527" s="117">
        <v>0</v>
      </c>
      <c r="CJ527" s="81">
        <v>-1</v>
      </c>
      <c r="CK527" s="81">
        <v>0</v>
      </c>
      <c r="CL527" s="81">
        <v>-1</v>
      </c>
      <c r="CM527" s="81">
        <v>0</v>
      </c>
      <c r="CN527" s="117">
        <v>0</v>
      </c>
      <c r="CR527" s="291"/>
      <c r="DB527" s="291"/>
    </row>
    <row r="528" spans="1:121" x14ac:dyDescent="0.25">
      <c r="B528" s="291">
        <v>-1</v>
      </c>
      <c r="E528" s="185">
        <f t="shared" si="7"/>
        <v>0</v>
      </c>
      <c r="F528" s="142">
        <v>2</v>
      </c>
      <c r="G528" s="142">
        <v>2</v>
      </c>
      <c r="H528" s="142">
        <v>1</v>
      </c>
      <c r="I528" s="142">
        <v>2</v>
      </c>
      <c r="J528" s="142">
        <v>2</v>
      </c>
      <c r="K528" s="142">
        <v>0</v>
      </c>
      <c r="L528" s="142">
        <v>2</v>
      </c>
      <c r="M528" s="142">
        <v>2</v>
      </c>
      <c r="N528" s="142">
        <v>1</v>
      </c>
      <c r="O528" s="142">
        <v>2</v>
      </c>
      <c r="P528" s="142">
        <v>0</v>
      </c>
      <c r="Q528" s="290">
        <v>-1E-4</v>
      </c>
      <c r="R528" s="290">
        <v>-1E-4</v>
      </c>
      <c r="S528" s="292">
        <v>-1E-4</v>
      </c>
      <c r="T528" s="290">
        <v>-1E-4</v>
      </c>
      <c r="U528" s="292">
        <v>-1E-4</v>
      </c>
      <c r="V528" s="290">
        <v>-1E-4</v>
      </c>
      <c r="W528" s="292">
        <v>-1E-4</v>
      </c>
      <c r="X528" s="290">
        <v>-1E-4</v>
      </c>
      <c r="Y528" s="292">
        <v>-1E-4</v>
      </c>
      <c r="Z528" s="291">
        <v>-1E-4</v>
      </c>
      <c r="AB528" s="142">
        <v>2</v>
      </c>
      <c r="AC528" s="142">
        <v>2</v>
      </c>
      <c r="AD528" s="142">
        <v>1</v>
      </c>
      <c r="AE528" s="142">
        <v>2</v>
      </c>
      <c r="AF528" s="142">
        <v>2</v>
      </c>
      <c r="AG528" s="142">
        <v>0</v>
      </c>
      <c r="AH528" s="142">
        <v>2</v>
      </c>
      <c r="AI528" s="142">
        <v>2</v>
      </c>
      <c r="AJ528" s="142">
        <v>1</v>
      </c>
      <c r="AK528" s="142">
        <v>2</v>
      </c>
      <c r="AL528" s="142">
        <v>0</v>
      </c>
      <c r="AM528" s="290">
        <v>-1E-4</v>
      </c>
      <c r="AN528" s="290">
        <v>-1E-4</v>
      </c>
      <c r="AO528" s="292">
        <v>-1E-4</v>
      </c>
      <c r="AP528" s="290">
        <v>-1E-4</v>
      </c>
      <c r="AQ528" s="292">
        <v>-1E-4</v>
      </c>
      <c r="AR528" s="290">
        <v>-1E-4</v>
      </c>
      <c r="AS528" s="292">
        <v>-1E-4</v>
      </c>
      <c r="AT528" s="290">
        <v>-1E-4</v>
      </c>
      <c r="AU528" s="292">
        <v>-1E-4</v>
      </c>
      <c r="AW528" s="293">
        <v>-1</v>
      </c>
      <c r="AX528" s="291">
        <v>-1</v>
      </c>
      <c r="BK528" s="290"/>
      <c r="BL528" s="290"/>
      <c r="BM528" s="292"/>
      <c r="BN528" s="290"/>
      <c r="BO528" s="292"/>
      <c r="BP528" s="290"/>
      <c r="BQ528" s="292"/>
      <c r="BR528" s="290"/>
      <c r="BS528" s="292"/>
      <c r="BU528" s="292">
        <v>-1</v>
      </c>
      <c r="BV528" s="291">
        <v>-1</v>
      </c>
      <c r="BX528" s="291">
        <v>-1</v>
      </c>
      <c r="CH528" s="291">
        <v>-1</v>
      </c>
      <c r="CI528" s="117">
        <v>0</v>
      </c>
      <c r="CJ528" s="81">
        <v>-1</v>
      </c>
      <c r="CK528" s="81">
        <v>0</v>
      </c>
      <c r="CL528" s="81">
        <v>-1</v>
      </c>
      <c r="CM528" s="81">
        <v>0</v>
      </c>
      <c r="CN528" s="117">
        <v>0</v>
      </c>
      <c r="CR528" s="291"/>
      <c r="DB528" s="291"/>
    </row>
    <row r="529" spans="1:119" x14ac:dyDescent="0.25">
      <c r="B529" s="291">
        <v>-1</v>
      </c>
      <c r="E529" s="185">
        <f t="shared" si="7"/>
        <v>0</v>
      </c>
      <c r="F529" s="142">
        <v>1</v>
      </c>
      <c r="G529" s="142">
        <v>2</v>
      </c>
      <c r="H529" s="142">
        <v>1</v>
      </c>
      <c r="I529" s="142">
        <v>2</v>
      </c>
      <c r="J529" s="142">
        <v>1</v>
      </c>
      <c r="K529" s="142">
        <v>1</v>
      </c>
      <c r="L529" s="142">
        <v>3</v>
      </c>
      <c r="M529" s="142">
        <v>2</v>
      </c>
      <c r="N529" s="142">
        <v>2</v>
      </c>
      <c r="O529" s="142">
        <v>2</v>
      </c>
      <c r="P529" s="142">
        <v>0</v>
      </c>
      <c r="Q529" s="290">
        <v>-1E-4</v>
      </c>
      <c r="R529" s="290">
        <v>-1E-4</v>
      </c>
      <c r="S529" s="292">
        <v>-1E-4</v>
      </c>
      <c r="T529" s="290">
        <v>-1E-4</v>
      </c>
      <c r="U529" s="292">
        <v>-1E-4</v>
      </c>
      <c r="V529" s="290">
        <v>-1E-4</v>
      </c>
      <c r="W529" s="292">
        <v>-1E-4</v>
      </c>
      <c r="X529" s="290">
        <v>-1E-4</v>
      </c>
      <c r="Y529" s="292">
        <v>-1E-4</v>
      </c>
      <c r="Z529" s="291">
        <v>-1E-4</v>
      </c>
      <c r="AB529" s="142">
        <v>1</v>
      </c>
      <c r="AC529" s="142">
        <v>2</v>
      </c>
      <c r="AD529" s="142">
        <v>1</v>
      </c>
      <c r="AE529" s="142">
        <v>2</v>
      </c>
      <c r="AF529" s="142">
        <v>1</v>
      </c>
      <c r="AG529" s="142">
        <v>2</v>
      </c>
      <c r="AH529" s="142">
        <v>2</v>
      </c>
      <c r="AI529" s="142">
        <v>2</v>
      </c>
      <c r="AJ529" s="142">
        <v>1</v>
      </c>
      <c r="AK529" s="142">
        <v>1</v>
      </c>
      <c r="AL529" s="142">
        <v>0</v>
      </c>
      <c r="AM529" s="290">
        <v>-1E-4</v>
      </c>
      <c r="AN529" s="290">
        <v>-1E-4</v>
      </c>
      <c r="AO529" s="292">
        <v>-1E-4</v>
      </c>
      <c r="AP529" s="290">
        <v>-1E-4</v>
      </c>
      <c r="AQ529" s="292">
        <v>-1E-4</v>
      </c>
      <c r="AR529" s="290">
        <v>-1E-4</v>
      </c>
      <c r="AS529" s="292">
        <v>-1E-4</v>
      </c>
      <c r="AT529" s="290">
        <v>-1E-4</v>
      </c>
      <c r="AU529" s="292">
        <v>-1E-4</v>
      </c>
      <c r="AW529" s="293">
        <v>-1</v>
      </c>
      <c r="AX529" s="291">
        <v>-1</v>
      </c>
      <c r="BK529" s="290"/>
      <c r="BL529" s="290"/>
      <c r="BM529" s="292"/>
      <c r="BN529" s="290"/>
      <c r="BO529" s="292"/>
      <c r="BP529" s="290"/>
      <c r="BQ529" s="292"/>
      <c r="BR529" s="290"/>
      <c r="BS529" s="292"/>
      <c r="BU529" s="292">
        <v>-1</v>
      </c>
      <c r="BV529" s="291">
        <v>-1</v>
      </c>
      <c r="BX529" s="291">
        <v>-1</v>
      </c>
      <c r="CH529" s="291">
        <v>-1</v>
      </c>
      <c r="CI529" s="117">
        <v>0</v>
      </c>
      <c r="CJ529" s="81">
        <v>-1</v>
      </c>
      <c r="CK529" s="81">
        <v>0</v>
      </c>
      <c r="CL529" s="81">
        <v>-1</v>
      </c>
      <c r="CM529" s="81">
        <v>0</v>
      </c>
      <c r="CN529" s="117">
        <v>0</v>
      </c>
      <c r="CR529" s="291"/>
      <c r="DB529" s="291"/>
    </row>
    <row r="530" spans="1:119" x14ac:dyDescent="0.25">
      <c r="B530" s="291">
        <v>0</v>
      </c>
      <c r="E530" s="185">
        <f t="shared" si="7"/>
        <v>0</v>
      </c>
      <c r="F530" s="142">
        <v>0</v>
      </c>
      <c r="G530" s="142">
        <v>0</v>
      </c>
      <c r="H530" s="142">
        <v>0</v>
      </c>
      <c r="I530" s="142">
        <v>0</v>
      </c>
      <c r="J530" s="142">
        <v>0</v>
      </c>
      <c r="K530" s="142">
        <v>0</v>
      </c>
      <c r="L530" s="142">
        <v>0</v>
      </c>
      <c r="M530" s="142">
        <v>0</v>
      </c>
      <c r="N530" s="142">
        <v>0</v>
      </c>
      <c r="O530" s="142">
        <v>0</v>
      </c>
      <c r="P530" s="142">
        <v>0</v>
      </c>
      <c r="Q530" s="290">
        <v>0</v>
      </c>
      <c r="R530" s="290">
        <v>0</v>
      </c>
      <c r="S530" s="292">
        <v>0</v>
      </c>
      <c r="T530" s="290">
        <v>0</v>
      </c>
      <c r="U530" s="292">
        <v>0</v>
      </c>
      <c r="V530" s="290">
        <v>0</v>
      </c>
      <c r="W530" s="292">
        <v>0</v>
      </c>
      <c r="X530" s="290">
        <v>0</v>
      </c>
      <c r="Y530" s="292">
        <v>0</v>
      </c>
      <c r="Z530" s="291">
        <v>0</v>
      </c>
      <c r="AB530" s="142">
        <v>0</v>
      </c>
      <c r="AC530" s="142">
        <v>0</v>
      </c>
      <c r="AD530" s="142">
        <v>0</v>
      </c>
      <c r="AE530" s="142">
        <v>0</v>
      </c>
      <c r="AF530" s="142">
        <v>0</v>
      </c>
      <c r="AG530" s="142">
        <v>0</v>
      </c>
      <c r="AH530" s="142">
        <v>0</v>
      </c>
      <c r="AI530" s="142">
        <v>0</v>
      </c>
      <c r="AJ530" s="142">
        <v>0</v>
      </c>
      <c r="AK530" s="142">
        <v>0</v>
      </c>
      <c r="AL530" s="142">
        <v>0</v>
      </c>
      <c r="AM530" s="290">
        <v>0</v>
      </c>
      <c r="AN530" s="290">
        <v>0</v>
      </c>
      <c r="AO530" s="292">
        <v>0</v>
      </c>
      <c r="AP530" s="290">
        <v>0</v>
      </c>
      <c r="AQ530" s="292">
        <v>0</v>
      </c>
      <c r="AR530" s="290">
        <v>0</v>
      </c>
      <c r="AS530" s="292">
        <v>0</v>
      </c>
      <c r="AT530" s="290">
        <v>0</v>
      </c>
      <c r="AU530" s="292">
        <v>0</v>
      </c>
      <c r="AW530" s="293">
        <v>0</v>
      </c>
      <c r="AX530" s="291">
        <v>0</v>
      </c>
      <c r="BK530" s="290"/>
      <c r="BL530" s="290"/>
      <c r="BM530" s="292"/>
      <c r="BN530" s="290"/>
      <c r="BO530" s="292"/>
      <c r="BP530" s="290"/>
      <c r="BQ530" s="292"/>
      <c r="BR530" s="290"/>
      <c r="BS530" s="292"/>
      <c r="BU530" s="292">
        <v>0</v>
      </c>
      <c r="BV530" s="291">
        <v>0</v>
      </c>
      <c r="BX530" s="291">
        <v>0</v>
      </c>
      <c r="CH530" s="291">
        <v>0</v>
      </c>
      <c r="CI530" s="117">
        <v>0</v>
      </c>
      <c r="CJ530" s="81">
        <v>0</v>
      </c>
      <c r="CK530" s="81">
        <v>0</v>
      </c>
      <c r="CL530" s="81">
        <v>0</v>
      </c>
      <c r="CM530" s="81">
        <v>0</v>
      </c>
      <c r="CN530" s="117">
        <v>0</v>
      </c>
      <c r="CR530" s="291"/>
      <c r="DB530" s="291"/>
    </row>
    <row r="531" spans="1:119" x14ac:dyDescent="0.25">
      <c r="A531" s="113" t="s">
        <v>190</v>
      </c>
      <c r="B531" s="291">
        <v>2</v>
      </c>
      <c r="C531" s="114" t="s">
        <v>315</v>
      </c>
      <c r="D531" s="114" t="s">
        <v>266</v>
      </c>
      <c r="E531" s="185">
        <f t="shared" si="7"/>
        <v>7</v>
      </c>
      <c r="F531" s="142">
        <v>2</v>
      </c>
      <c r="G531" s="142">
        <v>2</v>
      </c>
      <c r="H531" s="142">
        <v>1</v>
      </c>
      <c r="I531" s="142">
        <v>2</v>
      </c>
      <c r="J531" s="142">
        <v>3</v>
      </c>
      <c r="K531" s="142">
        <v>1</v>
      </c>
      <c r="L531" s="142">
        <v>2</v>
      </c>
      <c r="M531" s="142">
        <v>2</v>
      </c>
      <c r="N531" s="142">
        <v>2</v>
      </c>
      <c r="O531" s="142">
        <v>3</v>
      </c>
      <c r="P531" s="142">
        <v>1</v>
      </c>
      <c r="Q531" s="290">
        <v>9.3000000000000007</v>
      </c>
      <c r="R531" s="290">
        <v>9.3000000000000007</v>
      </c>
      <c r="S531" s="292">
        <v>9.3000000000000007</v>
      </c>
      <c r="T531" s="290">
        <v>-1E-4</v>
      </c>
      <c r="U531" s="292">
        <v>15.9</v>
      </c>
      <c r="V531" s="290">
        <v>-1E-4</v>
      </c>
      <c r="W531" s="292">
        <v>12</v>
      </c>
      <c r="X531" s="290">
        <v>-1E-4</v>
      </c>
      <c r="Y531" s="292">
        <v>37.200000000000003</v>
      </c>
      <c r="Z531" s="291">
        <v>2</v>
      </c>
      <c r="AB531" s="142">
        <v>2</v>
      </c>
      <c r="AC531" s="142">
        <v>2</v>
      </c>
      <c r="AD531" s="142">
        <v>2</v>
      </c>
      <c r="AE531" s="142">
        <v>3</v>
      </c>
      <c r="AF531" s="142">
        <v>2</v>
      </c>
      <c r="AG531" s="142">
        <v>2</v>
      </c>
      <c r="AH531" s="142">
        <v>3</v>
      </c>
      <c r="AI531" s="142">
        <v>2</v>
      </c>
      <c r="AJ531" s="142">
        <v>3</v>
      </c>
      <c r="AK531" s="142">
        <v>2</v>
      </c>
      <c r="AL531" s="142">
        <v>0</v>
      </c>
      <c r="AM531" s="290">
        <v>9.4</v>
      </c>
      <c r="AN531" s="290">
        <v>9.4</v>
      </c>
      <c r="AO531" s="292">
        <v>9.4</v>
      </c>
      <c r="AP531" s="290">
        <v>6</v>
      </c>
      <c r="AQ531" s="292">
        <v>15.4</v>
      </c>
      <c r="AR531" s="290">
        <v>-1E-4</v>
      </c>
      <c r="AS531" s="292">
        <v>11.6</v>
      </c>
      <c r="AT531" s="290">
        <v>-1E-4</v>
      </c>
      <c r="AU531" s="292">
        <v>42.4</v>
      </c>
      <c r="AW531" s="293">
        <v>79.599999999999994</v>
      </c>
      <c r="AX531" s="291">
        <v>2</v>
      </c>
      <c r="BK531" s="290"/>
      <c r="BL531" s="290"/>
      <c r="BM531" s="292"/>
      <c r="BN531" s="290"/>
      <c r="BO531" s="292"/>
      <c r="BP531" s="290"/>
      <c r="BQ531" s="292"/>
      <c r="BR531" s="290"/>
      <c r="BS531" s="292"/>
      <c r="BU531" s="292">
        <v>79.599999999999994</v>
      </c>
      <c r="BV531" s="291">
        <v>2</v>
      </c>
      <c r="BX531" s="291">
        <v>-1</v>
      </c>
      <c r="CH531" s="291">
        <v>-1</v>
      </c>
      <c r="CI531" s="117">
        <v>0</v>
      </c>
      <c r="CJ531" s="81">
        <v>-1</v>
      </c>
      <c r="CK531" s="81">
        <v>0</v>
      </c>
      <c r="CL531" s="81">
        <v>-1</v>
      </c>
      <c r="CM531" s="81">
        <v>0</v>
      </c>
      <c r="CN531" s="117">
        <v>0</v>
      </c>
      <c r="CR531" s="291"/>
      <c r="DB531" s="291"/>
      <c r="DH531" s="79" t="s">
        <v>368</v>
      </c>
      <c r="DJ531" s="79" t="s">
        <v>417</v>
      </c>
      <c r="DK531" s="79" t="s">
        <v>464</v>
      </c>
      <c r="DL531" s="83" t="s">
        <v>503</v>
      </c>
      <c r="DM531" s="84" t="s">
        <v>523</v>
      </c>
      <c r="DN531" s="84" t="s">
        <v>505</v>
      </c>
      <c r="DO531" s="83" t="s">
        <v>503</v>
      </c>
    </row>
    <row r="532" spans="1:119" x14ac:dyDescent="0.25">
      <c r="B532" s="291">
        <v>-1</v>
      </c>
      <c r="E532" s="185">
        <f t="shared" si="7"/>
        <v>0</v>
      </c>
      <c r="F532" s="142">
        <v>2</v>
      </c>
      <c r="G532" s="142">
        <v>1</v>
      </c>
      <c r="H532" s="142">
        <v>2</v>
      </c>
      <c r="I532" s="142">
        <v>2</v>
      </c>
      <c r="J532" s="142">
        <v>1</v>
      </c>
      <c r="K532" s="142">
        <v>1</v>
      </c>
      <c r="L532" s="142">
        <v>2</v>
      </c>
      <c r="M532" s="142">
        <v>1</v>
      </c>
      <c r="N532" s="142">
        <v>2</v>
      </c>
      <c r="O532" s="142">
        <v>3</v>
      </c>
      <c r="P532" s="142">
        <v>1</v>
      </c>
      <c r="Q532" s="290">
        <v>-1E-4</v>
      </c>
      <c r="R532" s="290">
        <v>-1E-4</v>
      </c>
      <c r="S532" s="292">
        <v>-1E-4</v>
      </c>
      <c r="T532" s="290">
        <v>-1E-4</v>
      </c>
      <c r="U532" s="292">
        <v>-1E-4</v>
      </c>
      <c r="V532" s="290">
        <v>-1E-4</v>
      </c>
      <c r="W532" s="292">
        <v>-1E-4</v>
      </c>
      <c r="X532" s="290">
        <v>-1E-4</v>
      </c>
      <c r="Y532" s="292">
        <v>-1E-4</v>
      </c>
      <c r="Z532" s="291">
        <v>-1E-4</v>
      </c>
      <c r="AB532" s="142">
        <v>2</v>
      </c>
      <c r="AC532" s="142">
        <v>1</v>
      </c>
      <c r="AD532" s="142">
        <v>2</v>
      </c>
      <c r="AE532" s="142">
        <v>2</v>
      </c>
      <c r="AF532" s="142">
        <v>1</v>
      </c>
      <c r="AG532" s="142">
        <v>2</v>
      </c>
      <c r="AH532" s="142">
        <v>1</v>
      </c>
      <c r="AI532" s="142">
        <v>1</v>
      </c>
      <c r="AJ532" s="142">
        <v>2</v>
      </c>
      <c r="AK532" s="142">
        <v>2</v>
      </c>
      <c r="AL532" s="142">
        <v>0</v>
      </c>
      <c r="AM532" s="290">
        <v>-1E-4</v>
      </c>
      <c r="AN532" s="290">
        <v>-1E-4</v>
      </c>
      <c r="AO532" s="292">
        <v>-1E-4</v>
      </c>
      <c r="AP532" s="290">
        <v>-1E-4</v>
      </c>
      <c r="AQ532" s="292">
        <v>-1E-4</v>
      </c>
      <c r="AR532" s="290">
        <v>-1E-4</v>
      </c>
      <c r="AS532" s="292">
        <v>-1E-4</v>
      </c>
      <c r="AT532" s="290">
        <v>-1E-4</v>
      </c>
      <c r="AU532" s="292">
        <v>-1E-4</v>
      </c>
      <c r="AW532" s="293">
        <v>-1</v>
      </c>
      <c r="AX532" s="291">
        <v>-1</v>
      </c>
      <c r="BK532" s="290"/>
      <c r="BL532" s="290"/>
      <c r="BM532" s="292"/>
      <c r="BN532" s="290"/>
      <c r="BO532" s="292"/>
      <c r="BP532" s="290"/>
      <c r="BQ532" s="292"/>
      <c r="BR532" s="290"/>
      <c r="BS532" s="292"/>
      <c r="BU532" s="292">
        <v>-1</v>
      </c>
      <c r="BV532" s="291">
        <v>-1</v>
      </c>
      <c r="BX532" s="291">
        <v>-1</v>
      </c>
      <c r="CH532" s="291">
        <v>-1</v>
      </c>
      <c r="CI532" s="117">
        <v>0</v>
      </c>
      <c r="CJ532" s="81">
        <v>-1</v>
      </c>
      <c r="CK532" s="81">
        <v>0</v>
      </c>
      <c r="CL532" s="81">
        <v>-1</v>
      </c>
      <c r="CM532" s="81">
        <v>0</v>
      </c>
      <c r="CN532" s="117">
        <v>0</v>
      </c>
      <c r="CR532" s="291"/>
      <c r="DB532" s="291"/>
    </row>
    <row r="533" spans="1:119" x14ac:dyDescent="0.25">
      <c r="B533" s="291">
        <v>-1</v>
      </c>
      <c r="E533" s="185">
        <f t="shared" si="7"/>
        <v>0</v>
      </c>
      <c r="F533" s="142">
        <v>2</v>
      </c>
      <c r="G533" s="142">
        <v>2</v>
      </c>
      <c r="H533" s="142">
        <v>3</v>
      </c>
      <c r="I533" s="142">
        <v>2</v>
      </c>
      <c r="J533" s="142">
        <v>2</v>
      </c>
      <c r="K533" s="142">
        <v>1</v>
      </c>
      <c r="L533" s="142">
        <v>2</v>
      </c>
      <c r="M533" s="142">
        <v>3</v>
      </c>
      <c r="N533" s="142">
        <v>3</v>
      </c>
      <c r="O533" s="142">
        <v>2</v>
      </c>
      <c r="P533" s="142">
        <v>0</v>
      </c>
      <c r="Q533" s="290">
        <v>-1E-4</v>
      </c>
      <c r="R533" s="290">
        <v>-1E-4</v>
      </c>
      <c r="S533" s="292">
        <v>-1E-4</v>
      </c>
      <c r="T533" s="290">
        <v>-1E-4</v>
      </c>
      <c r="U533" s="292">
        <v>-1E-4</v>
      </c>
      <c r="V533" s="290">
        <v>-1E-4</v>
      </c>
      <c r="W533" s="292">
        <v>-1E-4</v>
      </c>
      <c r="X533" s="290">
        <v>-1E-4</v>
      </c>
      <c r="Y533" s="292">
        <v>-1E-4</v>
      </c>
      <c r="Z533" s="291">
        <v>-1E-4</v>
      </c>
      <c r="AB533" s="142">
        <v>3</v>
      </c>
      <c r="AC533" s="142">
        <v>2</v>
      </c>
      <c r="AD533" s="142">
        <v>3</v>
      </c>
      <c r="AE533" s="142">
        <v>3</v>
      </c>
      <c r="AF533" s="142">
        <v>3</v>
      </c>
      <c r="AG533" s="142">
        <v>2</v>
      </c>
      <c r="AH533" s="142">
        <v>2</v>
      </c>
      <c r="AI533" s="142">
        <v>2</v>
      </c>
      <c r="AJ533" s="142">
        <v>3</v>
      </c>
      <c r="AK533" s="142">
        <v>3</v>
      </c>
      <c r="AL533" s="142">
        <v>0</v>
      </c>
      <c r="AM533" s="290">
        <v>-1E-4</v>
      </c>
      <c r="AN533" s="290">
        <v>-1E-4</v>
      </c>
      <c r="AO533" s="292">
        <v>-1E-4</v>
      </c>
      <c r="AP533" s="290">
        <v>-1E-4</v>
      </c>
      <c r="AQ533" s="292">
        <v>-1E-4</v>
      </c>
      <c r="AR533" s="290">
        <v>-1E-4</v>
      </c>
      <c r="AS533" s="292">
        <v>-1E-4</v>
      </c>
      <c r="AT533" s="290">
        <v>-1E-4</v>
      </c>
      <c r="AU533" s="292">
        <v>-1E-4</v>
      </c>
      <c r="AW533" s="293">
        <v>-1</v>
      </c>
      <c r="AX533" s="291">
        <v>-1</v>
      </c>
      <c r="BK533" s="290"/>
      <c r="BL533" s="290"/>
      <c r="BM533" s="292"/>
      <c r="BN533" s="290"/>
      <c r="BO533" s="292"/>
      <c r="BP533" s="290"/>
      <c r="BQ533" s="292"/>
      <c r="BR533" s="290"/>
      <c r="BS533" s="292"/>
      <c r="BU533" s="292">
        <v>-1</v>
      </c>
      <c r="BV533" s="291">
        <v>-1</v>
      </c>
      <c r="BX533" s="291">
        <v>-1</v>
      </c>
      <c r="CH533" s="291">
        <v>-1</v>
      </c>
      <c r="CI533" s="117">
        <v>0</v>
      </c>
      <c r="CJ533" s="81">
        <v>-1</v>
      </c>
      <c r="CK533" s="81">
        <v>0</v>
      </c>
      <c r="CL533" s="81">
        <v>-1</v>
      </c>
      <c r="CM533" s="81">
        <v>0</v>
      </c>
      <c r="CN533" s="117">
        <v>0</v>
      </c>
      <c r="CR533" s="291"/>
      <c r="DB533" s="291"/>
    </row>
    <row r="534" spans="1:119" x14ac:dyDescent="0.25">
      <c r="B534" s="291">
        <v>-1</v>
      </c>
      <c r="E534" s="185">
        <f t="shared" si="7"/>
        <v>0</v>
      </c>
      <c r="F534" s="142">
        <v>2</v>
      </c>
      <c r="G534" s="142">
        <v>2</v>
      </c>
      <c r="H534" s="142">
        <v>1</v>
      </c>
      <c r="I534" s="142">
        <v>2</v>
      </c>
      <c r="J534" s="142">
        <v>2</v>
      </c>
      <c r="K534" s="142">
        <v>2</v>
      </c>
      <c r="L534" s="142">
        <v>2</v>
      </c>
      <c r="M534" s="142">
        <v>2</v>
      </c>
      <c r="N534" s="142">
        <v>2</v>
      </c>
      <c r="O534" s="142">
        <v>2</v>
      </c>
      <c r="P534" s="142">
        <v>1</v>
      </c>
      <c r="Q534" s="290">
        <v>-1E-4</v>
      </c>
      <c r="R534" s="290">
        <v>-1E-4</v>
      </c>
      <c r="S534" s="292">
        <v>-1E-4</v>
      </c>
      <c r="T534" s="290">
        <v>-1E-4</v>
      </c>
      <c r="U534" s="292">
        <v>-1E-4</v>
      </c>
      <c r="V534" s="290">
        <v>-1E-4</v>
      </c>
      <c r="W534" s="292">
        <v>-1E-4</v>
      </c>
      <c r="X534" s="290">
        <v>-1E-4</v>
      </c>
      <c r="Y534" s="292">
        <v>-1E-4</v>
      </c>
      <c r="Z534" s="291">
        <v>-1E-4</v>
      </c>
      <c r="AB534" s="142">
        <v>2</v>
      </c>
      <c r="AC534" s="142">
        <v>2</v>
      </c>
      <c r="AD534" s="142">
        <v>3</v>
      </c>
      <c r="AE534" s="142">
        <v>3</v>
      </c>
      <c r="AF534" s="142">
        <v>2</v>
      </c>
      <c r="AG534" s="142">
        <v>2</v>
      </c>
      <c r="AH534" s="142">
        <v>3</v>
      </c>
      <c r="AI534" s="142">
        <v>2</v>
      </c>
      <c r="AJ534" s="142">
        <v>2</v>
      </c>
      <c r="AK534" s="142">
        <v>2</v>
      </c>
      <c r="AL534" s="142">
        <v>0</v>
      </c>
      <c r="AM534" s="290">
        <v>-1E-4</v>
      </c>
      <c r="AN534" s="290">
        <v>-1E-4</v>
      </c>
      <c r="AO534" s="292">
        <v>-1E-4</v>
      </c>
      <c r="AP534" s="290">
        <v>-1E-4</v>
      </c>
      <c r="AQ534" s="292">
        <v>-1E-4</v>
      </c>
      <c r="AR534" s="290">
        <v>-1E-4</v>
      </c>
      <c r="AS534" s="292">
        <v>-1E-4</v>
      </c>
      <c r="AT534" s="290">
        <v>-1E-4</v>
      </c>
      <c r="AU534" s="292">
        <v>-1E-4</v>
      </c>
      <c r="AW534" s="293">
        <v>-1</v>
      </c>
      <c r="AX534" s="291">
        <v>-1</v>
      </c>
      <c r="BK534" s="290"/>
      <c r="BL534" s="290"/>
      <c r="BM534" s="292"/>
      <c r="BN534" s="290"/>
      <c r="BO534" s="292"/>
      <c r="BP534" s="290"/>
      <c r="BQ534" s="292"/>
      <c r="BR534" s="290"/>
      <c r="BS534" s="292"/>
      <c r="BU534" s="292">
        <v>-1</v>
      </c>
      <c r="BV534" s="291">
        <v>-1</v>
      </c>
      <c r="BX534" s="291">
        <v>-1</v>
      </c>
      <c r="CH534" s="291">
        <v>-1</v>
      </c>
      <c r="CI534" s="117">
        <v>0</v>
      </c>
      <c r="CJ534" s="81">
        <v>-1</v>
      </c>
      <c r="CK534" s="81">
        <v>0</v>
      </c>
      <c r="CL534" s="81">
        <v>-1</v>
      </c>
      <c r="CM534" s="81">
        <v>0</v>
      </c>
      <c r="CN534" s="117">
        <v>0</v>
      </c>
      <c r="CR534" s="291"/>
      <c r="DB534" s="291"/>
    </row>
    <row r="535" spans="1:119" x14ac:dyDescent="0.25">
      <c r="B535" s="291">
        <v>0</v>
      </c>
      <c r="E535" s="185">
        <f t="shared" si="7"/>
        <v>0</v>
      </c>
      <c r="F535" s="142">
        <v>0</v>
      </c>
      <c r="G535" s="142">
        <v>0</v>
      </c>
      <c r="H535" s="142">
        <v>0</v>
      </c>
      <c r="I535" s="142">
        <v>0</v>
      </c>
      <c r="J535" s="142">
        <v>0</v>
      </c>
      <c r="K535" s="142">
        <v>0</v>
      </c>
      <c r="L535" s="142">
        <v>0</v>
      </c>
      <c r="M535" s="142">
        <v>0</v>
      </c>
      <c r="N535" s="142">
        <v>0</v>
      </c>
      <c r="O535" s="142">
        <v>0</v>
      </c>
      <c r="P535" s="142">
        <v>0</v>
      </c>
      <c r="Q535" s="290">
        <v>0</v>
      </c>
      <c r="R535" s="290">
        <v>0</v>
      </c>
      <c r="S535" s="292">
        <v>0</v>
      </c>
      <c r="T535" s="290">
        <v>0</v>
      </c>
      <c r="U535" s="292">
        <v>0</v>
      </c>
      <c r="V535" s="290">
        <v>0</v>
      </c>
      <c r="W535" s="292">
        <v>0</v>
      </c>
      <c r="X535" s="290">
        <v>0</v>
      </c>
      <c r="Y535" s="292">
        <v>0</v>
      </c>
      <c r="Z535" s="291">
        <v>0</v>
      </c>
      <c r="AB535" s="142">
        <v>0</v>
      </c>
      <c r="AC535" s="142">
        <v>0</v>
      </c>
      <c r="AD535" s="142">
        <v>0</v>
      </c>
      <c r="AE535" s="142">
        <v>0</v>
      </c>
      <c r="AF535" s="142">
        <v>0</v>
      </c>
      <c r="AG535" s="142">
        <v>0</v>
      </c>
      <c r="AH535" s="142">
        <v>0</v>
      </c>
      <c r="AI535" s="142">
        <v>0</v>
      </c>
      <c r="AJ535" s="142">
        <v>0</v>
      </c>
      <c r="AK535" s="142">
        <v>0</v>
      </c>
      <c r="AL535" s="142">
        <v>0</v>
      </c>
      <c r="AM535" s="290">
        <v>0</v>
      </c>
      <c r="AN535" s="290">
        <v>0</v>
      </c>
      <c r="AO535" s="292">
        <v>0</v>
      </c>
      <c r="AP535" s="290">
        <v>0</v>
      </c>
      <c r="AQ535" s="292">
        <v>0</v>
      </c>
      <c r="AR535" s="290">
        <v>0</v>
      </c>
      <c r="AS535" s="292">
        <v>0</v>
      </c>
      <c r="AT535" s="290">
        <v>0</v>
      </c>
      <c r="AU535" s="292">
        <v>0</v>
      </c>
      <c r="AW535" s="293">
        <v>0</v>
      </c>
      <c r="AX535" s="291">
        <v>0</v>
      </c>
      <c r="BK535" s="290"/>
      <c r="BL535" s="290"/>
      <c r="BM535" s="292"/>
      <c r="BN535" s="290"/>
      <c r="BO535" s="292"/>
      <c r="BP535" s="290"/>
      <c r="BQ535" s="292"/>
      <c r="BR535" s="290"/>
      <c r="BS535" s="292"/>
      <c r="BU535" s="292">
        <v>0</v>
      </c>
      <c r="BV535" s="291">
        <v>0</v>
      </c>
      <c r="BX535" s="291">
        <v>0</v>
      </c>
      <c r="CH535" s="291">
        <v>0</v>
      </c>
      <c r="CI535" s="117">
        <v>0</v>
      </c>
      <c r="CJ535" s="81">
        <v>0</v>
      </c>
      <c r="CK535" s="81">
        <v>0</v>
      </c>
      <c r="CL535" s="81">
        <v>0</v>
      </c>
      <c r="CM535" s="81">
        <v>0</v>
      </c>
      <c r="CN535" s="117">
        <v>0</v>
      </c>
      <c r="CR535" s="291"/>
      <c r="DB535" s="291"/>
    </row>
    <row r="536" spans="1:119" x14ac:dyDescent="0.25">
      <c r="A536" s="113" t="s">
        <v>190</v>
      </c>
      <c r="B536" s="291">
        <v>3</v>
      </c>
      <c r="C536" s="114" t="s">
        <v>316</v>
      </c>
      <c r="D536" s="114" t="s">
        <v>203</v>
      </c>
      <c r="E536" s="185">
        <f t="shared" si="7"/>
        <v>6</v>
      </c>
      <c r="F536" s="142">
        <v>3</v>
      </c>
      <c r="G536" s="142">
        <v>3</v>
      </c>
      <c r="H536" s="142">
        <v>3</v>
      </c>
      <c r="I536" s="142">
        <v>4</v>
      </c>
      <c r="J536" s="142">
        <v>3</v>
      </c>
      <c r="K536" s="142">
        <v>3</v>
      </c>
      <c r="L536" s="142">
        <v>3</v>
      </c>
      <c r="M536" s="142">
        <v>3</v>
      </c>
      <c r="N536" s="142">
        <v>4</v>
      </c>
      <c r="O536" s="142">
        <v>3</v>
      </c>
      <c r="P536" s="142">
        <v>0</v>
      </c>
      <c r="Q536" s="290">
        <v>9.5</v>
      </c>
      <c r="R536" s="290">
        <v>9.5</v>
      </c>
      <c r="S536" s="292">
        <v>9.5</v>
      </c>
      <c r="T536" s="290">
        <v>-1E-4</v>
      </c>
      <c r="U536" s="292">
        <v>13.8</v>
      </c>
      <c r="V536" s="290">
        <v>-1E-4</v>
      </c>
      <c r="W536" s="292">
        <v>11.34</v>
      </c>
      <c r="X536" s="290">
        <v>-1E-4</v>
      </c>
      <c r="Y536" s="292">
        <v>34.64</v>
      </c>
      <c r="Z536" s="291">
        <v>3</v>
      </c>
      <c r="AB536" s="142">
        <v>3</v>
      </c>
      <c r="AC536" s="142">
        <v>3</v>
      </c>
      <c r="AD536" s="142">
        <v>3</v>
      </c>
      <c r="AE536" s="142">
        <v>3</v>
      </c>
      <c r="AF536" s="142">
        <v>4</v>
      </c>
      <c r="AG536" s="142">
        <v>4</v>
      </c>
      <c r="AH536" s="142">
        <v>4</v>
      </c>
      <c r="AI536" s="142">
        <v>2</v>
      </c>
      <c r="AJ536" s="142">
        <v>3</v>
      </c>
      <c r="AK536" s="142">
        <v>3</v>
      </c>
      <c r="AL536" s="142">
        <v>0</v>
      </c>
      <c r="AM536" s="290">
        <v>9.3000000000000007</v>
      </c>
      <c r="AN536" s="290">
        <v>9.3000000000000007</v>
      </c>
      <c r="AO536" s="292">
        <v>9.3000000000000007</v>
      </c>
      <c r="AP536" s="290">
        <v>5.5</v>
      </c>
      <c r="AQ536" s="292">
        <v>13.2</v>
      </c>
      <c r="AR536" s="290">
        <v>-1E-4</v>
      </c>
      <c r="AS536" s="292">
        <v>10.34</v>
      </c>
      <c r="AT536" s="290">
        <v>-1E-4</v>
      </c>
      <c r="AU536" s="292">
        <v>38.340000000000003</v>
      </c>
      <c r="AW536" s="293">
        <v>72.98</v>
      </c>
      <c r="AX536" s="291">
        <v>3</v>
      </c>
      <c r="BK536" s="290"/>
      <c r="BL536" s="290"/>
      <c r="BM536" s="292"/>
      <c r="BN536" s="290"/>
      <c r="BO536" s="292"/>
      <c r="BP536" s="290"/>
      <c r="BQ536" s="292"/>
      <c r="BR536" s="290"/>
      <c r="BS536" s="292"/>
      <c r="BU536" s="292">
        <v>72.98</v>
      </c>
      <c r="BV536" s="291">
        <v>3</v>
      </c>
      <c r="BX536" s="291">
        <v>-1</v>
      </c>
      <c r="CH536" s="291">
        <v>-1</v>
      </c>
      <c r="CI536" s="117">
        <v>0</v>
      </c>
      <c r="CJ536" s="81">
        <v>-1</v>
      </c>
      <c r="CK536" s="81">
        <v>0</v>
      </c>
      <c r="CL536" s="81">
        <v>-1</v>
      </c>
      <c r="CM536" s="81">
        <v>0</v>
      </c>
      <c r="CN536" s="117">
        <v>0</v>
      </c>
      <c r="CR536" s="291"/>
      <c r="DB536" s="291"/>
      <c r="DH536" s="79" t="s">
        <v>203</v>
      </c>
      <c r="DJ536" s="79" t="s">
        <v>417</v>
      </c>
      <c r="DK536" s="79" t="s">
        <v>464</v>
      </c>
      <c r="DL536" s="83" t="s">
        <v>503</v>
      </c>
      <c r="DM536" s="84" t="s">
        <v>523</v>
      </c>
      <c r="DN536" s="84" t="s">
        <v>504</v>
      </c>
      <c r="DO536" s="83" t="s">
        <v>503</v>
      </c>
    </row>
    <row r="537" spans="1:119" x14ac:dyDescent="0.25">
      <c r="B537" s="291">
        <v>-1</v>
      </c>
      <c r="E537" s="185">
        <f t="shared" si="7"/>
        <v>0</v>
      </c>
      <c r="F537" s="142">
        <v>3</v>
      </c>
      <c r="G537" s="142">
        <v>2</v>
      </c>
      <c r="H537" s="142">
        <v>4</v>
      </c>
      <c r="I537" s="142">
        <v>4</v>
      </c>
      <c r="J537" s="142">
        <v>2</v>
      </c>
      <c r="K537" s="142">
        <v>3</v>
      </c>
      <c r="L537" s="142">
        <v>2</v>
      </c>
      <c r="M537" s="142">
        <v>2</v>
      </c>
      <c r="N537" s="142">
        <v>5</v>
      </c>
      <c r="O537" s="142">
        <v>4</v>
      </c>
      <c r="P537" s="142">
        <v>0</v>
      </c>
      <c r="Q537" s="290">
        <v>-1E-4</v>
      </c>
      <c r="R537" s="290">
        <v>-1E-4</v>
      </c>
      <c r="S537" s="292">
        <v>-1E-4</v>
      </c>
      <c r="T537" s="290">
        <v>-1E-4</v>
      </c>
      <c r="U537" s="292">
        <v>-1E-4</v>
      </c>
      <c r="V537" s="290">
        <v>-1E-4</v>
      </c>
      <c r="W537" s="292">
        <v>-1E-4</v>
      </c>
      <c r="X537" s="290">
        <v>-1E-4</v>
      </c>
      <c r="Y537" s="292">
        <v>-1E-4</v>
      </c>
      <c r="Z537" s="291">
        <v>-1E-4</v>
      </c>
      <c r="AB537" s="142">
        <v>3</v>
      </c>
      <c r="AC537" s="142">
        <v>3</v>
      </c>
      <c r="AD537" s="142">
        <v>4</v>
      </c>
      <c r="AE537" s="142">
        <v>4</v>
      </c>
      <c r="AF537" s="142">
        <v>3</v>
      </c>
      <c r="AG537" s="142">
        <v>4</v>
      </c>
      <c r="AH537" s="142">
        <v>3</v>
      </c>
      <c r="AI537" s="142">
        <v>3</v>
      </c>
      <c r="AJ537" s="142">
        <v>4</v>
      </c>
      <c r="AK537" s="142">
        <v>4</v>
      </c>
      <c r="AL537" s="142">
        <v>3</v>
      </c>
      <c r="AM537" s="290">
        <v>-1E-4</v>
      </c>
      <c r="AN537" s="290">
        <v>-1E-4</v>
      </c>
      <c r="AO537" s="292">
        <v>-1E-4</v>
      </c>
      <c r="AP537" s="290">
        <v>-1E-4</v>
      </c>
      <c r="AQ537" s="292">
        <v>-1E-4</v>
      </c>
      <c r="AR537" s="290">
        <v>-1E-4</v>
      </c>
      <c r="AS537" s="292">
        <v>-1E-4</v>
      </c>
      <c r="AT537" s="290">
        <v>-1E-4</v>
      </c>
      <c r="AU537" s="292">
        <v>-1E-4</v>
      </c>
      <c r="AW537" s="293">
        <v>-1</v>
      </c>
      <c r="AX537" s="291">
        <v>-1</v>
      </c>
      <c r="BK537" s="290"/>
      <c r="BL537" s="290"/>
      <c r="BM537" s="292"/>
      <c r="BN537" s="290"/>
      <c r="BO537" s="292"/>
      <c r="BP537" s="290"/>
      <c r="BQ537" s="292"/>
      <c r="BR537" s="290"/>
      <c r="BS537" s="292"/>
      <c r="BU537" s="292">
        <v>-1</v>
      </c>
      <c r="BV537" s="291">
        <v>-1</v>
      </c>
      <c r="BX537" s="291">
        <v>-1</v>
      </c>
      <c r="CH537" s="291">
        <v>-1</v>
      </c>
      <c r="CI537" s="117">
        <v>0</v>
      </c>
      <c r="CJ537" s="81">
        <v>-1</v>
      </c>
      <c r="CK537" s="81">
        <v>0</v>
      </c>
      <c r="CL537" s="81">
        <v>-1</v>
      </c>
      <c r="CM537" s="81">
        <v>0</v>
      </c>
      <c r="CN537" s="117">
        <v>0</v>
      </c>
      <c r="CR537" s="291"/>
      <c r="DB537" s="291"/>
    </row>
    <row r="538" spans="1:119" x14ac:dyDescent="0.25">
      <c r="B538" s="291">
        <v>-1</v>
      </c>
      <c r="E538" s="185">
        <f t="shared" si="7"/>
        <v>0</v>
      </c>
      <c r="F538" s="142">
        <v>4</v>
      </c>
      <c r="G538" s="142">
        <v>3</v>
      </c>
      <c r="H538" s="142">
        <v>4</v>
      </c>
      <c r="I538" s="142">
        <v>4</v>
      </c>
      <c r="J538" s="142">
        <v>3</v>
      </c>
      <c r="K538" s="142">
        <v>3</v>
      </c>
      <c r="L538" s="142">
        <v>3</v>
      </c>
      <c r="M538" s="142">
        <v>2</v>
      </c>
      <c r="N538" s="142">
        <v>3</v>
      </c>
      <c r="O538" s="142">
        <v>2</v>
      </c>
      <c r="P538" s="142">
        <v>0</v>
      </c>
      <c r="Q538" s="290">
        <v>-1E-4</v>
      </c>
      <c r="R538" s="290">
        <v>-1E-4</v>
      </c>
      <c r="S538" s="292">
        <v>-1E-4</v>
      </c>
      <c r="T538" s="290">
        <v>-1E-4</v>
      </c>
      <c r="U538" s="292">
        <v>-1E-4</v>
      </c>
      <c r="V538" s="290">
        <v>-1E-4</v>
      </c>
      <c r="W538" s="292">
        <v>-1E-4</v>
      </c>
      <c r="X538" s="290">
        <v>-1E-4</v>
      </c>
      <c r="Y538" s="292">
        <v>-1E-4</v>
      </c>
      <c r="Z538" s="291">
        <v>-1E-4</v>
      </c>
      <c r="AB538" s="142">
        <v>3</v>
      </c>
      <c r="AC538" s="142">
        <v>3</v>
      </c>
      <c r="AD538" s="142">
        <v>3</v>
      </c>
      <c r="AE538" s="142">
        <v>4</v>
      </c>
      <c r="AF538" s="142">
        <v>3</v>
      </c>
      <c r="AG538" s="142">
        <v>4</v>
      </c>
      <c r="AH538" s="142">
        <v>4</v>
      </c>
      <c r="AI538" s="142">
        <v>3</v>
      </c>
      <c r="AJ538" s="142">
        <v>3</v>
      </c>
      <c r="AK538" s="142">
        <v>3</v>
      </c>
      <c r="AL538" s="142">
        <v>0</v>
      </c>
      <c r="AM538" s="290">
        <v>-1E-4</v>
      </c>
      <c r="AN538" s="290">
        <v>-1E-4</v>
      </c>
      <c r="AO538" s="292">
        <v>-1E-4</v>
      </c>
      <c r="AP538" s="290">
        <v>-1E-4</v>
      </c>
      <c r="AQ538" s="292">
        <v>-1E-4</v>
      </c>
      <c r="AR538" s="290">
        <v>-1E-4</v>
      </c>
      <c r="AS538" s="292">
        <v>-1E-4</v>
      </c>
      <c r="AT538" s="290">
        <v>-1E-4</v>
      </c>
      <c r="AU538" s="292">
        <v>-1E-4</v>
      </c>
      <c r="AW538" s="293">
        <v>-1</v>
      </c>
      <c r="AX538" s="291">
        <v>-1</v>
      </c>
      <c r="BK538" s="290"/>
      <c r="BL538" s="290"/>
      <c r="BM538" s="292"/>
      <c r="BN538" s="290"/>
      <c r="BO538" s="292"/>
      <c r="BP538" s="290"/>
      <c r="BQ538" s="292"/>
      <c r="BR538" s="290"/>
      <c r="BS538" s="292"/>
      <c r="BU538" s="292">
        <v>-1</v>
      </c>
      <c r="BV538" s="291">
        <v>-1</v>
      </c>
      <c r="BX538" s="291">
        <v>-1</v>
      </c>
      <c r="CH538" s="291">
        <v>-1</v>
      </c>
      <c r="CI538" s="117">
        <v>0</v>
      </c>
      <c r="CJ538" s="81">
        <v>-1</v>
      </c>
      <c r="CK538" s="81">
        <v>0</v>
      </c>
      <c r="CL538" s="81">
        <v>-1</v>
      </c>
      <c r="CM538" s="81">
        <v>0</v>
      </c>
      <c r="CN538" s="117">
        <v>0</v>
      </c>
      <c r="CR538" s="291"/>
      <c r="DB538" s="291"/>
    </row>
    <row r="539" spans="1:119" x14ac:dyDescent="0.25">
      <c r="B539" s="291">
        <v>-1</v>
      </c>
      <c r="E539" s="185">
        <f t="shared" si="7"/>
        <v>0</v>
      </c>
      <c r="F539" s="142">
        <v>3</v>
      </c>
      <c r="G539" s="142">
        <v>3</v>
      </c>
      <c r="H539" s="142">
        <v>3</v>
      </c>
      <c r="I539" s="142">
        <v>3</v>
      </c>
      <c r="J539" s="142">
        <v>3</v>
      </c>
      <c r="K539" s="142">
        <v>3</v>
      </c>
      <c r="L539" s="142">
        <v>3</v>
      </c>
      <c r="M539" s="142">
        <v>3</v>
      </c>
      <c r="N539" s="142">
        <v>3</v>
      </c>
      <c r="O539" s="142">
        <v>2</v>
      </c>
      <c r="P539" s="142">
        <v>0</v>
      </c>
      <c r="Q539" s="290">
        <v>-1E-4</v>
      </c>
      <c r="R539" s="290">
        <v>-1E-4</v>
      </c>
      <c r="S539" s="292">
        <v>-1E-4</v>
      </c>
      <c r="T539" s="290">
        <v>-1E-4</v>
      </c>
      <c r="U539" s="292">
        <v>-1E-4</v>
      </c>
      <c r="V539" s="290">
        <v>-1E-4</v>
      </c>
      <c r="W539" s="292">
        <v>-1E-4</v>
      </c>
      <c r="X539" s="290">
        <v>-1E-4</v>
      </c>
      <c r="Y539" s="292">
        <v>-1E-4</v>
      </c>
      <c r="Z539" s="291">
        <v>-1E-4</v>
      </c>
      <c r="AB539" s="142">
        <v>3</v>
      </c>
      <c r="AC539" s="142">
        <v>3</v>
      </c>
      <c r="AD539" s="142">
        <v>3</v>
      </c>
      <c r="AE539" s="142">
        <v>3</v>
      </c>
      <c r="AF539" s="142">
        <v>4</v>
      </c>
      <c r="AG539" s="142">
        <v>4</v>
      </c>
      <c r="AH539" s="142">
        <v>3</v>
      </c>
      <c r="AI539" s="142">
        <v>3</v>
      </c>
      <c r="AJ539" s="142">
        <v>3</v>
      </c>
      <c r="AK539" s="142">
        <v>3</v>
      </c>
      <c r="AL539" s="142">
        <v>3</v>
      </c>
      <c r="AM539" s="290">
        <v>-1E-4</v>
      </c>
      <c r="AN539" s="290">
        <v>-1E-4</v>
      </c>
      <c r="AO539" s="292">
        <v>-1E-4</v>
      </c>
      <c r="AP539" s="290">
        <v>-1E-4</v>
      </c>
      <c r="AQ539" s="292">
        <v>-1E-4</v>
      </c>
      <c r="AR539" s="290">
        <v>-1E-4</v>
      </c>
      <c r="AS539" s="292">
        <v>-1E-4</v>
      </c>
      <c r="AT539" s="290">
        <v>-1E-4</v>
      </c>
      <c r="AU539" s="292">
        <v>-1E-4</v>
      </c>
      <c r="AW539" s="293">
        <v>-1</v>
      </c>
      <c r="AX539" s="291">
        <v>-1</v>
      </c>
      <c r="BK539" s="290"/>
      <c r="BL539" s="290"/>
      <c r="BM539" s="292"/>
      <c r="BN539" s="290"/>
      <c r="BO539" s="292"/>
      <c r="BP539" s="290"/>
      <c r="BQ539" s="292"/>
      <c r="BR539" s="290"/>
      <c r="BS539" s="292"/>
      <c r="BU539" s="292">
        <v>-1</v>
      </c>
      <c r="BV539" s="291">
        <v>-1</v>
      </c>
      <c r="BX539" s="291">
        <v>-1</v>
      </c>
      <c r="CH539" s="291">
        <v>-1</v>
      </c>
      <c r="CI539" s="117">
        <v>0</v>
      </c>
      <c r="CJ539" s="81">
        <v>-1</v>
      </c>
      <c r="CK539" s="81">
        <v>0</v>
      </c>
      <c r="CL539" s="81">
        <v>-1</v>
      </c>
      <c r="CM539" s="81">
        <v>0</v>
      </c>
      <c r="CN539" s="117">
        <v>0</v>
      </c>
      <c r="CR539" s="291"/>
      <c r="DB539" s="291"/>
    </row>
    <row r="540" spans="1:119" x14ac:dyDescent="0.25">
      <c r="B540" s="291">
        <v>0</v>
      </c>
      <c r="E540" s="185">
        <f t="shared" si="7"/>
        <v>0</v>
      </c>
      <c r="F540" s="142">
        <v>0</v>
      </c>
      <c r="G540" s="142">
        <v>0</v>
      </c>
      <c r="H540" s="142">
        <v>0</v>
      </c>
      <c r="I540" s="142">
        <v>0</v>
      </c>
      <c r="J540" s="142">
        <v>0</v>
      </c>
      <c r="K540" s="142">
        <v>0</v>
      </c>
      <c r="L540" s="142">
        <v>0</v>
      </c>
      <c r="M540" s="142">
        <v>0</v>
      </c>
      <c r="N540" s="142">
        <v>0</v>
      </c>
      <c r="O540" s="142">
        <v>0</v>
      </c>
      <c r="P540" s="142">
        <v>0</v>
      </c>
      <c r="Q540" s="290">
        <v>0</v>
      </c>
      <c r="R540" s="290">
        <v>0</v>
      </c>
      <c r="S540" s="292">
        <v>0</v>
      </c>
      <c r="T540" s="290">
        <v>0</v>
      </c>
      <c r="U540" s="292">
        <v>0</v>
      </c>
      <c r="V540" s="290">
        <v>0</v>
      </c>
      <c r="W540" s="292">
        <v>0</v>
      </c>
      <c r="X540" s="290">
        <v>0</v>
      </c>
      <c r="Y540" s="292">
        <v>0</v>
      </c>
      <c r="Z540" s="291">
        <v>0</v>
      </c>
      <c r="AB540" s="142">
        <v>0</v>
      </c>
      <c r="AC540" s="142">
        <v>0</v>
      </c>
      <c r="AD540" s="142">
        <v>0</v>
      </c>
      <c r="AE540" s="142">
        <v>0</v>
      </c>
      <c r="AF540" s="142">
        <v>0</v>
      </c>
      <c r="AG540" s="142">
        <v>0</v>
      </c>
      <c r="AH540" s="142">
        <v>0</v>
      </c>
      <c r="AI540" s="142">
        <v>0</v>
      </c>
      <c r="AJ540" s="142">
        <v>0</v>
      </c>
      <c r="AK540" s="142">
        <v>0</v>
      </c>
      <c r="AL540" s="142">
        <v>0</v>
      </c>
      <c r="AM540" s="290">
        <v>0</v>
      </c>
      <c r="AN540" s="290">
        <v>0</v>
      </c>
      <c r="AO540" s="292">
        <v>0</v>
      </c>
      <c r="AP540" s="290">
        <v>0</v>
      </c>
      <c r="AQ540" s="292">
        <v>0</v>
      </c>
      <c r="AR540" s="290">
        <v>0</v>
      </c>
      <c r="AS540" s="292">
        <v>0</v>
      </c>
      <c r="AT540" s="290">
        <v>0</v>
      </c>
      <c r="AU540" s="292">
        <v>0</v>
      </c>
      <c r="AW540" s="293">
        <v>0</v>
      </c>
      <c r="AX540" s="291">
        <v>0</v>
      </c>
      <c r="BK540" s="290"/>
      <c r="BL540" s="290"/>
      <c r="BM540" s="292"/>
      <c r="BN540" s="290"/>
      <c r="BO540" s="292"/>
      <c r="BP540" s="290"/>
      <c r="BQ540" s="292"/>
      <c r="BR540" s="290"/>
      <c r="BS540" s="292"/>
      <c r="BU540" s="292">
        <v>0</v>
      </c>
      <c r="BV540" s="291">
        <v>0</v>
      </c>
      <c r="BX540" s="291">
        <v>0</v>
      </c>
      <c r="CH540" s="291">
        <v>0</v>
      </c>
      <c r="CI540" s="117">
        <v>0</v>
      </c>
      <c r="CJ540" s="81">
        <v>0</v>
      </c>
      <c r="CK540" s="81">
        <v>0</v>
      </c>
      <c r="CL540" s="81">
        <v>0</v>
      </c>
      <c r="CM540" s="81">
        <v>0</v>
      </c>
      <c r="CN540" s="117">
        <v>0</v>
      </c>
      <c r="CR540" s="291"/>
      <c r="DB540" s="291"/>
    </row>
    <row r="541" spans="1:119" x14ac:dyDescent="0.25">
      <c r="A541" s="113" t="s">
        <v>190</v>
      </c>
      <c r="B541" s="291">
        <v>4</v>
      </c>
      <c r="C541" s="114" t="s">
        <v>317</v>
      </c>
      <c r="D541" s="114" t="s">
        <v>208</v>
      </c>
      <c r="E541" s="185">
        <f t="shared" si="7"/>
        <v>5</v>
      </c>
      <c r="F541" s="142">
        <v>3</v>
      </c>
      <c r="G541" s="142">
        <v>3</v>
      </c>
      <c r="H541" s="142">
        <v>2</v>
      </c>
      <c r="I541" s="142">
        <v>3</v>
      </c>
      <c r="J541" s="142">
        <v>3</v>
      </c>
      <c r="K541" s="142">
        <v>2</v>
      </c>
      <c r="L541" s="142">
        <v>4</v>
      </c>
      <c r="M541" s="142">
        <v>4</v>
      </c>
      <c r="N541" s="142">
        <v>3</v>
      </c>
      <c r="O541" s="142">
        <v>3</v>
      </c>
      <c r="P541" s="142">
        <v>0</v>
      </c>
      <c r="Q541" s="290">
        <v>10</v>
      </c>
      <c r="R541" s="290">
        <v>10</v>
      </c>
      <c r="S541" s="292">
        <v>10</v>
      </c>
      <c r="T541" s="290">
        <v>-1E-4</v>
      </c>
      <c r="U541" s="292">
        <v>14.2</v>
      </c>
      <c r="V541" s="290">
        <v>-1E-4</v>
      </c>
      <c r="W541" s="292">
        <v>10.35</v>
      </c>
      <c r="X541" s="290">
        <v>-1E-4</v>
      </c>
      <c r="Y541" s="292">
        <v>34.549999999999997</v>
      </c>
      <c r="Z541" s="291">
        <v>4</v>
      </c>
      <c r="AB541" s="142">
        <v>3</v>
      </c>
      <c r="AC541" s="142">
        <v>3</v>
      </c>
      <c r="AD541" s="142">
        <v>3</v>
      </c>
      <c r="AE541" s="142">
        <v>4</v>
      </c>
      <c r="AF541" s="142">
        <v>2</v>
      </c>
      <c r="AG541" s="142">
        <v>3</v>
      </c>
      <c r="AH541" s="142">
        <v>3</v>
      </c>
      <c r="AI541" s="142">
        <v>3</v>
      </c>
      <c r="AJ541" s="142">
        <v>3</v>
      </c>
      <c r="AK541" s="142">
        <v>4</v>
      </c>
      <c r="AL541" s="142">
        <v>0</v>
      </c>
      <c r="AM541" s="290">
        <v>9.6</v>
      </c>
      <c r="AN541" s="290">
        <v>9.6</v>
      </c>
      <c r="AO541" s="292">
        <v>9.6</v>
      </c>
      <c r="AP541" s="290">
        <v>4.2</v>
      </c>
      <c r="AQ541" s="292">
        <v>13.6</v>
      </c>
      <c r="AR541" s="290">
        <v>-1E-4</v>
      </c>
      <c r="AS541" s="292">
        <v>10.16</v>
      </c>
      <c r="AT541" s="290">
        <v>-1E-4</v>
      </c>
      <c r="AU541" s="292">
        <v>37.56</v>
      </c>
      <c r="AW541" s="293">
        <v>72.11</v>
      </c>
      <c r="AX541" s="291">
        <v>4</v>
      </c>
      <c r="BK541" s="290"/>
      <c r="BL541" s="290"/>
      <c r="BM541" s="292"/>
      <c r="BN541" s="290"/>
      <c r="BO541" s="292"/>
      <c r="BP541" s="290"/>
      <c r="BQ541" s="292"/>
      <c r="BR541" s="290"/>
      <c r="BS541" s="292"/>
      <c r="BU541" s="292">
        <v>72.11</v>
      </c>
      <c r="BV541" s="291">
        <v>4</v>
      </c>
      <c r="BX541" s="291">
        <v>-1</v>
      </c>
      <c r="CH541" s="291">
        <v>-1</v>
      </c>
      <c r="CI541" s="117">
        <v>0</v>
      </c>
      <c r="CJ541" s="81">
        <v>-1</v>
      </c>
      <c r="CK541" s="81">
        <v>0</v>
      </c>
      <c r="CL541" s="81">
        <v>-1</v>
      </c>
      <c r="CM541" s="81">
        <v>0</v>
      </c>
      <c r="CN541" s="117">
        <v>0</v>
      </c>
      <c r="CR541" s="291"/>
      <c r="DB541" s="291"/>
      <c r="DH541" s="79" t="s">
        <v>208</v>
      </c>
      <c r="DJ541" s="79" t="s">
        <v>417</v>
      </c>
      <c r="DK541" s="79" t="s">
        <v>464</v>
      </c>
      <c r="DL541" s="83" t="s">
        <v>503</v>
      </c>
      <c r="DM541" s="84" t="s">
        <v>523</v>
      </c>
      <c r="DN541" s="84" t="s">
        <v>119</v>
      </c>
      <c r="DO541" s="83" t="s">
        <v>503</v>
      </c>
    </row>
    <row r="542" spans="1:119" x14ac:dyDescent="0.25">
      <c r="B542" s="291">
        <v>-1</v>
      </c>
      <c r="E542" s="185">
        <f t="shared" si="7"/>
        <v>0</v>
      </c>
      <c r="F542" s="142">
        <v>3</v>
      </c>
      <c r="G542" s="142">
        <v>3</v>
      </c>
      <c r="H542" s="142">
        <v>2</v>
      </c>
      <c r="I542" s="142">
        <v>4</v>
      </c>
      <c r="J542" s="142">
        <v>3</v>
      </c>
      <c r="K542" s="142">
        <v>3</v>
      </c>
      <c r="L542" s="142">
        <v>4</v>
      </c>
      <c r="M542" s="142">
        <v>4</v>
      </c>
      <c r="N542" s="142">
        <v>3</v>
      </c>
      <c r="O542" s="142">
        <v>3</v>
      </c>
      <c r="P542" s="142">
        <v>0</v>
      </c>
      <c r="Q542" s="290">
        <v>-1E-4</v>
      </c>
      <c r="R542" s="290">
        <v>-1E-4</v>
      </c>
      <c r="S542" s="292">
        <v>-1E-4</v>
      </c>
      <c r="T542" s="290">
        <v>-1E-4</v>
      </c>
      <c r="U542" s="292">
        <v>-1E-4</v>
      </c>
      <c r="V542" s="290">
        <v>-1E-4</v>
      </c>
      <c r="W542" s="292">
        <v>-1E-4</v>
      </c>
      <c r="X542" s="290">
        <v>-1E-4</v>
      </c>
      <c r="Y542" s="292">
        <v>-1E-4</v>
      </c>
      <c r="Z542" s="291">
        <v>-1E-4</v>
      </c>
      <c r="AB542" s="142">
        <v>3</v>
      </c>
      <c r="AC542" s="142">
        <v>3</v>
      </c>
      <c r="AD542" s="142">
        <v>4</v>
      </c>
      <c r="AE542" s="142">
        <v>4</v>
      </c>
      <c r="AF542" s="142">
        <v>2</v>
      </c>
      <c r="AG542" s="142">
        <v>4</v>
      </c>
      <c r="AH542" s="142">
        <v>4</v>
      </c>
      <c r="AI542" s="142">
        <v>3</v>
      </c>
      <c r="AJ542" s="142">
        <v>3</v>
      </c>
      <c r="AK542" s="142">
        <v>4</v>
      </c>
      <c r="AL542" s="142">
        <v>0</v>
      </c>
      <c r="AM542" s="290">
        <v>-1E-4</v>
      </c>
      <c r="AN542" s="290">
        <v>-1E-4</v>
      </c>
      <c r="AO542" s="292">
        <v>-1E-4</v>
      </c>
      <c r="AP542" s="290">
        <v>-1E-4</v>
      </c>
      <c r="AQ542" s="292">
        <v>-1E-4</v>
      </c>
      <c r="AR542" s="290">
        <v>-1E-4</v>
      </c>
      <c r="AS542" s="292">
        <v>-1E-4</v>
      </c>
      <c r="AT542" s="290">
        <v>-1E-4</v>
      </c>
      <c r="AU542" s="292">
        <v>-1E-4</v>
      </c>
      <c r="AW542" s="293">
        <v>-1</v>
      </c>
      <c r="AX542" s="291">
        <v>-1</v>
      </c>
      <c r="BK542" s="290"/>
      <c r="BL542" s="290"/>
      <c r="BM542" s="292"/>
      <c r="BN542" s="290"/>
      <c r="BO542" s="292"/>
      <c r="BP542" s="290"/>
      <c r="BQ542" s="292"/>
      <c r="BR542" s="290"/>
      <c r="BS542" s="292"/>
      <c r="BU542" s="292">
        <v>-1</v>
      </c>
      <c r="BV542" s="291">
        <v>-1</v>
      </c>
      <c r="BX542" s="291">
        <v>-1</v>
      </c>
      <c r="CH542" s="291">
        <v>-1</v>
      </c>
      <c r="CI542" s="117">
        <v>0</v>
      </c>
      <c r="CJ542" s="81">
        <v>-1</v>
      </c>
      <c r="CK542" s="81">
        <v>0</v>
      </c>
      <c r="CL542" s="81">
        <v>-1</v>
      </c>
      <c r="CM542" s="81">
        <v>0</v>
      </c>
      <c r="CN542" s="117">
        <v>0</v>
      </c>
      <c r="CR542" s="291"/>
      <c r="DB542" s="291"/>
    </row>
    <row r="543" spans="1:119" x14ac:dyDescent="0.25">
      <c r="B543" s="291">
        <v>-1</v>
      </c>
      <c r="E543" s="185">
        <f t="shared" si="7"/>
        <v>0</v>
      </c>
      <c r="F543" s="142">
        <v>3</v>
      </c>
      <c r="G543" s="142">
        <v>3</v>
      </c>
      <c r="H543" s="142">
        <v>3</v>
      </c>
      <c r="I543" s="142">
        <v>2</v>
      </c>
      <c r="J543" s="142">
        <v>3</v>
      </c>
      <c r="K543" s="142">
        <v>2</v>
      </c>
      <c r="L543" s="142">
        <v>3</v>
      </c>
      <c r="M543" s="142">
        <v>3</v>
      </c>
      <c r="N543" s="142">
        <v>3</v>
      </c>
      <c r="O543" s="142">
        <v>3</v>
      </c>
      <c r="P543" s="142">
        <v>0</v>
      </c>
      <c r="Q543" s="290">
        <v>-1E-4</v>
      </c>
      <c r="R543" s="290">
        <v>-1E-4</v>
      </c>
      <c r="S543" s="292">
        <v>-1E-4</v>
      </c>
      <c r="T543" s="290">
        <v>-1E-4</v>
      </c>
      <c r="U543" s="292">
        <v>-1E-4</v>
      </c>
      <c r="V543" s="290">
        <v>-1E-4</v>
      </c>
      <c r="W543" s="292">
        <v>-1E-4</v>
      </c>
      <c r="X543" s="290">
        <v>-1E-4</v>
      </c>
      <c r="Y543" s="292">
        <v>-1E-4</v>
      </c>
      <c r="Z543" s="291">
        <v>-1E-4</v>
      </c>
      <c r="AB543" s="142">
        <v>3</v>
      </c>
      <c r="AC543" s="142">
        <v>3</v>
      </c>
      <c r="AD543" s="142">
        <v>3</v>
      </c>
      <c r="AE543" s="142">
        <v>4</v>
      </c>
      <c r="AF543" s="142">
        <v>3</v>
      </c>
      <c r="AG543" s="142">
        <v>4</v>
      </c>
      <c r="AH543" s="142">
        <v>4</v>
      </c>
      <c r="AI543" s="142">
        <v>4</v>
      </c>
      <c r="AJ543" s="142">
        <v>2</v>
      </c>
      <c r="AK543" s="142">
        <v>3</v>
      </c>
      <c r="AL543" s="142">
        <v>0</v>
      </c>
      <c r="AM543" s="290">
        <v>-1E-4</v>
      </c>
      <c r="AN543" s="290">
        <v>-1E-4</v>
      </c>
      <c r="AO543" s="292">
        <v>-1E-4</v>
      </c>
      <c r="AP543" s="290">
        <v>-1E-4</v>
      </c>
      <c r="AQ543" s="292">
        <v>-1E-4</v>
      </c>
      <c r="AR543" s="290">
        <v>-1E-4</v>
      </c>
      <c r="AS543" s="292">
        <v>-1E-4</v>
      </c>
      <c r="AT543" s="290">
        <v>-1E-4</v>
      </c>
      <c r="AU543" s="292">
        <v>-1E-4</v>
      </c>
      <c r="AW543" s="293">
        <v>-1</v>
      </c>
      <c r="AX543" s="291">
        <v>-1</v>
      </c>
      <c r="BK543" s="290"/>
      <c r="BL543" s="290"/>
      <c r="BM543" s="292"/>
      <c r="BN543" s="290"/>
      <c r="BO543" s="292"/>
      <c r="BP543" s="290"/>
      <c r="BQ543" s="292"/>
      <c r="BR543" s="290"/>
      <c r="BS543" s="292"/>
      <c r="BU543" s="292">
        <v>-1</v>
      </c>
      <c r="BV543" s="291">
        <v>-1</v>
      </c>
      <c r="BX543" s="291">
        <v>-1</v>
      </c>
      <c r="CH543" s="291">
        <v>-1</v>
      </c>
      <c r="CI543" s="117">
        <v>0</v>
      </c>
      <c r="CJ543" s="81">
        <v>-1</v>
      </c>
      <c r="CK543" s="81">
        <v>0</v>
      </c>
      <c r="CL543" s="81">
        <v>-1</v>
      </c>
      <c r="CM543" s="81">
        <v>0</v>
      </c>
      <c r="CN543" s="117">
        <v>0</v>
      </c>
      <c r="CR543" s="291"/>
      <c r="DB543" s="291"/>
    </row>
    <row r="544" spans="1:119" x14ac:dyDescent="0.25">
      <c r="B544" s="291">
        <v>-1</v>
      </c>
      <c r="E544" s="185">
        <f t="shared" si="7"/>
        <v>0</v>
      </c>
      <c r="F544" s="142">
        <v>3</v>
      </c>
      <c r="G544" s="142">
        <v>3</v>
      </c>
      <c r="H544" s="142">
        <v>2</v>
      </c>
      <c r="I544" s="142">
        <v>2</v>
      </c>
      <c r="J544" s="142">
        <v>3</v>
      </c>
      <c r="K544" s="142">
        <v>3</v>
      </c>
      <c r="L544" s="142">
        <v>3</v>
      </c>
      <c r="M544" s="142">
        <v>3</v>
      </c>
      <c r="N544" s="142">
        <v>3</v>
      </c>
      <c r="O544" s="142">
        <v>2</v>
      </c>
      <c r="P544" s="142">
        <v>0</v>
      </c>
      <c r="Q544" s="290">
        <v>-1E-4</v>
      </c>
      <c r="R544" s="290">
        <v>-1E-4</v>
      </c>
      <c r="S544" s="292">
        <v>-1E-4</v>
      </c>
      <c r="T544" s="290">
        <v>-1E-4</v>
      </c>
      <c r="U544" s="292">
        <v>-1E-4</v>
      </c>
      <c r="V544" s="290">
        <v>-1E-4</v>
      </c>
      <c r="W544" s="292">
        <v>-1E-4</v>
      </c>
      <c r="X544" s="290">
        <v>-1E-4</v>
      </c>
      <c r="Y544" s="292">
        <v>-1E-4</v>
      </c>
      <c r="Z544" s="291">
        <v>-1E-4</v>
      </c>
      <c r="AB544" s="142">
        <v>2</v>
      </c>
      <c r="AC544" s="142">
        <v>3</v>
      </c>
      <c r="AD544" s="142">
        <v>3</v>
      </c>
      <c r="AE544" s="142">
        <v>3</v>
      </c>
      <c r="AF544" s="142">
        <v>2</v>
      </c>
      <c r="AG544" s="142">
        <v>3</v>
      </c>
      <c r="AH544" s="142">
        <v>3</v>
      </c>
      <c r="AI544" s="142">
        <v>2</v>
      </c>
      <c r="AJ544" s="142">
        <v>2</v>
      </c>
      <c r="AK544" s="142">
        <v>3</v>
      </c>
      <c r="AL544" s="142">
        <v>0</v>
      </c>
      <c r="AM544" s="290">
        <v>-1E-4</v>
      </c>
      <c r="AN544" s="290">
        <v>-1E-4</v>
      </c>
      <c r="AO544" s="292">
        <v>-1E-4</v>
      </c>
      <c r="AP544" s="290">
        <v>-1E-4</v>
      </c>
      <c r="AQ544" s="292">
        <v>-1E-4</v>
      </c>
      <c r="AR544" s="290">
        <v>-1E-4</v>
      </c>
      <c r="AS544" s="292">
        <v>-1E-4</v>
      </c>
      <c r="AT544" s="290">
        <v>-1E-4</v>
      </c>
      <c r="AU544" s="292">
        <v>-1E-4</v>
      </c>
      <c r="AW544" s="293">
        <v>-1</v>
      </c>
      <c r="AX544" s="291">
        <v>-1</v>
      </c>
      <c r="BK544" s="290"/>
      <c r="BL544" s="290"/>
      <c r="BM544" s="292"/>
      <c r="BN544" s="290"/>
      <c r="BO544" s="292"/>
      <c r="BP544" s="290"/>
      <c r="BQ544" s="292"/>
      <c r="BR544" s="290"/>
      <c r="BS544" s="292"/>
      <c r="BU544" s="292">
        <v>-1</v>
      </c>
      <c r="BV544" s="291">
        <v>-1</v>
      </c>
      <c r="BX544" s="291">
        <v>-1</v>
      </c>
      <c r="CH544" s="291">
        <v>-1</v>
      </c>
      <c r="CI544" s="117">
        <v>0</v>
      </c>
      <c r="CJ544" s="81">
        <v>-1</v>
      </c>
      <c r="CK544" s="81">
        <v>0</v>
      </c>
      <c r="CL544" s="81">
        <v>-1</v>
      </c>
      <c r="CM544" s="81">
        <v>0</v>
      </c>
      <c r="CN544" s="117">
        <v>0</v>
      </c>
      <c r="CR544" s="291"/>
      <c r="DB544" s="291"/>
    </row>
    <row r="545" spans="1:121" x14ac:dyDescent="0.25">
      <c r="B545" s="291">
        <v>0</v>
      </c>
      <c r="E545" s="185">
        <f t="shared" si="7"/>
        <v>0</v>
      </c>
      <c r="F545" s="142">
        <v>0</v>
      </c>
      <c r="G545" s="142">
        <v>0</v>
      </c>
      <c r="H545" s="142">
        <v>0</v>
      </c>
      <c r="I545" s="142">
        <v>0</v>
      </c>
      <c r="J545" s="142">
        <v>0</v>
      </c>
      <c r="K545" s="142">
        <v>0</v>
      </c>
      <c r="L545" s="142">
        <v>0</v>
      </c>
      <c r="M545" s="142">
        <v>0</v>
      </c>
      <c r="N545" s="142">
        <v>0</v>
      </c>
      <c r="O545" s="142">
        <v>0</v>
      </c>
      <c r="P545" s="142">
        <v>0</v>
      </c>
      <c r="Q545" s="290">
        <v>0</v>
      </c>
      <c r="R545" s="290">
        <v>0</v>
      </c>
      <c r="S545" s="292">
        <v>0</v>
      </c>
      <c r="T545" s="290">
        <v>0</v>
      </c>
      <c r="U545" s="292">
        <v>0</v>
      </c>
      <c r="V545" s="290">
        <v>0</v>
      </c>
      <c r="W545" s="292">
        <v>0</v>
      </c>
      <c r="X545" s="290">
        <v>0</v>
      </c>
      <c r="Y545" s="292">
        <v>0</v>
      </c>
      <c r="Z545" s="291">
        <v>0</v>
      </c>
      <c r="AB545" s="142">
        <v>0</v>
      </c>
      <c r="AC545" s="142">
        <v>0</v>
      </c>
      <c r="AD545" s="142">
        <v>0</v>
      </c>
      <c r="AE545" s="142">
        <v>0</v>
      </c>
      <c r="AF545" s="142">
        <v>0</v>
      </c>
      <c r="AG545" s="142">
        <v>0</v>
      </c>
      <c r="AH545" s="142">
        <v>0</v>
      </c>
      <c r="AI545" s="142">
        <v>0</v>
      </c>
      <c r="AJ545" s="142">
        <v>0</v>
      </c>
      <c r="AK545" s="142">
        <v>0</v>
      </c>
      <c r="AL545" s="142">
        <v>0</v>
      </c>
      <c r="AM545" s="290">
        <v>0</v>
      </c>
      <c r="AN545" s="290">
        <v>0</v>
      </c>
      <c r="AO545" s="292">
        <v>0</v>
      </c>
      <c r="AP545" s="290">
        <v>0</v>
      </c>
      <c r="AQ545" s="292">
        <v>0</v>
      </c>
      <c r="AR545" s="290">
        <v>0</v>
      </c>
      <c r="AS545" s="292">
        <v>0</v>
      </c>
      <c r="AT545" s="290">
        <v>0</v>
      </c>
      <c r="AU545" s="292">
        <v>0</v>
      </c>
      <c r="AW545" s="293">
        <v>0</v>
      </c>
      <c r="AX545" s="291">
        <v>0</v>
      </c>
      <c r="BK545" s="290"/>
      <c r="BL545" s="290"/>
      <c r="BM545" s="292"/>
      <c r="BN545" s="290"/>
      <c r="BO545" s="292"/>
      <c r="BP545" s="290"/>
      <c r="BQ545" s="292"/>
      <c r="BR545" s="290"/>
      <c r="BS545" s="292"/>
      <c r="BU545" s="292">
        <v>0</v>
      </c>
      <c r="BV545" s="291">
        <v>0</v>
      </c>
      <c r="BX545" s="291">
        <v>0</v>
      </c>
      <c r="CH545" s="291">
        <v>0</v>
      </c>
      <c r="CI545" s="117">
        <v>0</v>
      </c>
      <c r="CJ545" s="81">
        <v>0</v>
      </c>
      <c r="CK545" s="81">
        <v>0</v>
      </c>
      <c r="CL545" s="81">
        <v>0</v>
      </c>
      <c r="CM545" s="81">
        <v>0</v>
      </c>
      <c r="CN545" s="117">
        <v>0</v>
      </c>
      <c r="CR545" s="291"/>
      <c r="DB545" s="291"/>
    </row>
    <row r="546" spans="1:121" x14ac:dyDescent="0.25">
      <c r="A546" s="113" t="s">
        <v>190</v>
      </c>
      <c r="B546" s="291">
        <v>5</v>
      </c>
      <c r="C546" s="114" t="s">
        <v>318</v>
      </c>
      <c r="D546" s="114" t="s">
        <v>203</v>
      </c>
      <c r="E546" s="185">
        <f t="shared" si="7"/>
        <v>4</v>
      </c>
      <c r="F546" s="142">
        <v>2</v>
      </c>
      <c r="G546" s="142">
        <v>-1</v>
      </c>
      <c r="H546" s="142">
        <v>-1</v>
      </c>
      <c r="I546" s="142">
        <v>-1</v>
      </c>
      <c r="J546" s="142">
        <v>-1</v>
      </c>
      <c r="K546" s="142">
        <v>-1</v>
      </c>
      <c r="L546" s="142">
        <v>-1</v>
      </c>
      <c r="M546" s="142">
        <v>-1</v>
      </c>
      <c r="N546" s="142">
        <v>-1</v>
      </c>
      <c r="O546" s="142">
        <v>-1</v>
      </c>
      <c r="P546" s="142">
        <v>0</v>
      </c>
      <c r="Q546" s="290">
        <v>1</v>
      </c>
      <c r="R546" s="290">
        <v>1</v>
      </c>
      <c r="S546" s="292">
        <v>1</v>
      </c>
      <c r="T546" s="290">
        <v>-1E-4</v>
      </c>
      <c r="U546" s="292">
        <v>1.6</v>
      </c>
      <c r="V546" s="290">
        <v>-1E-4</v>
      </c>
      <c r="W546" s="292">
        <v>1.19</v>
      </c>
      <c r="X546" s="290">
        <v>-1E-4</v>
      </c>
      <c r="Y546" s="292">
        <v>3.79</v>
      </c>
      <c r="Z546" s="291">
        <v>5</v>
      </c>
      <c r="AB546" s="142">
        <v>2</v>
      </c>
      <c r="AC546" s="142">
        <v>2</v>
      </c>
      <c r="AD546" s="142">
        <v>3</v>
      </c>
      <c r="AE546" s="142">
        <v>3</v>
      </c>
      <c r="AF546" s="142">
        <v>3</v>
      </c>
      <c r="AG546" s="142">
        <v>3</v>
      </c>
      <c r="AH546" s="142">
        <v>2</v>
      </c>
      <c r="AI546" s="142">
        <v>3</v>
      </c>
      <c r="AJ546" s="142">
        <v>3</v>
      </c>
      <c r="AK546" s="142">
        <v>3</v>
      </c>
      <c r="AL546" s="142">
        <v>0</v>
      </c>
      <c r="AM546" s="290">
        <v>9.5</v>
      </c>
      <c r="AN546" s="290">
        <v>9.5</v>
      </c>
      <c r="AO546" s="292">
        <v>9.5</v>
      </c>
      <c r="AP546" s="290">
        <v>5.2</v>
      </c>
      <c r="AQ546" s="292">
        <v>14.8</v>
      </c>
      <c r="AR546" s="290">
        <v>-1E-4</v>
      </c>
      <c r="AS546" s="292">
        <v>10.99</v>
      </c>
      <c r="AT546" s="290">
        <v>-1E-4</v>
      </c>
      <c r="AU546" s="292">
        <v>40.49</v>
      </c>
      <c r="AW546" s="293">
        <v>44.28</v>
      </c>
      <c r="AX546" s="291">
        <v>5</v>
      </c>
      <c r="BK546" s="290"/>
      <c r="BL546" s="290"/>
      <c r="BM546" s="292"/>
      <c r="BN546" s="290"/>
      <c r="BO546" s="292"/>
      <c r="BP546" s="290"/>
      <c r="BQ546" s="292"/>
      <c r="BR546" s="290"/>
      <c r="BS546" s="292"/>
      <c r="BU546" s="292">
        <v>44.28</v>
      </c>
      <c r="BV546" s="291">
        <v>5</v>
      </c>
      <c r="BX546" s="291">
        <v>-1</v>
      </c>
      <c r="CH546" s="291">
        <v>1</v>
      </c>
      <c r="CI546" s="117">
        <v>0</v>
      </c>
      <c r="CJ546" s="81">
        <v>-1</v>
      </c>
      <c r="CK546" s="81">
        <v>0</v>
      </c>
      <c r="CL546" s="81">
        <v>-1</v>
      </c>
      <c r="CM546" s="81">
        <v>0</v>
      </c>
      <c r="CN546" s="117">
        <v>0</v>
      </c>
      <c r="CR546" s="291"/>
      <c r="DB546" s="291"/>
      <c r="DH546" s="79" t="s">
        <v>203</v>
      </c>
      <c r="DJ546" s="79" t="s">
        <v>417</v>
      </c>
      <c r="DK546" s="79" t="s">
        <v>464</v>
      </c>
      <c r="DL546" s="83" t="s">
        <v>503</v>
      </c>
      <c r="DM546" s="84" t="s">
        <v>523</v>
      </c>
      <c r="DN546" s="84" t="s">
        <v>503</v>
      </c>
      <c r="DO546" s="83" t="s">
        <v>503</v>
      </c>
    </row>
    <row r="547" spans="1:121" x14ac:dyDescent="0.25">
      <c r="B547" s="291">
        <v>-1</v>
      </c>
      <c r="E547" s="185">
        <f t="shared" si="7"/>
        <v>0</v>
      </c>
      <c r="F547" s="142">
        <v>2</v>
      </c>
      <c r="G547" s="142">
        <v>-1</v>
      </c>
      <c r="H547" s="142">
        <v>-1</v>
      </c>
      <c r="I547" s="142">
        <v>-1</v>
      </c>
      <c r="J547" s="142">
        <v>-1</v>
      </c>
      <c r="K547" s="142">
        <v>-1</v>
      </c>
      <c r="L547" s="142">
        <v>-1</v>
      </c>
      <c r="M547" s="142">
        <v>-1</v>
      </c>
      <c r="N547" s="142">
        <v>-1</v>
      </c>
      <c r="O547" s="142">
        <v>-1</v>
      </c>
      <c r="P547" s="142">
        <v>0</v>
      </c>
      <c r="Q547" s="290">
        <v>-1E-4</v>
      </c>
      <c r="R547" s="290">
        <v>-1E-4</v>
      </c>
      <c r="S547" s="292">
        <v>-1E-4</v>
      </c>
      <c r="T547" s="290">
        <v>-1E-4</v>
      </c>
      <c r="U547" s="292">
        <v>-1E-4</v>
      </c>
      <c r="V547" s="290">
        <v>-1E-4</v>
      </c>
      <c r="W547" s="292">
        <v>-1E-4</v>
      </c>
      <c r="X547" s="290">
        <v>-1E-4</v>
      </c>
      <c r="Y547" s="292">
        <v>-1E-4</v>
      </c>
      <c r="Z547" s="291">
        <v>-1E-4</v>
      </c>
      <c r="AB547" s="142">
        <v>1</v>
      </c>
      <c r="AC547" s="142">
        <v>3</v>
      </c>
      <c r="AD547" s="142">
        <v>3</v>
      </c>
      <c r="AE547" s="142">
        <v>2</v>
      </c>
      <c r="AF547" s="142">
        <v>3</v>
      </c>
      <c r="AG547" s="142">
        <v>2</v>
      </c>
      <c r="AH547" s="142">
        <v>3</v>
      </c>
      <c r="AI547" s="142">
        <v>2</v>
      </c>
      <c r="AJ547" s="142">
        <v>3</v>
      </c>
      <c r="AK547" s="142">
        <v>4</v>
      </c>
      <c r="AL547" s="142">
        <v>0</v>
      </c>
      <c r="AM547" s="290">
        <v>-1E-4</v>
      </c>
      <c r="AN547" s="290">
        <v>-1E-4</v>
      </c>
      <c r="AO547" s="292">
        <v>-1E-4</v>
      </c>
      <c r="AP547" s="290">
        <v>-1E-4</v>
      </c>
      <c r="AQ547" s="292">
        <v>-1E-4</v>
      </c>
      <c r="AR547" s="290">
        <v>-1E-4</v>
      </c>
      <c r="AS547" s="292">
        <v>-1E-4</v>
      </c>
      <c r="AT547" s="290">
        <v>-1E-4</v>
      </c>
      <c r="AU547" s="292">
        <v>-1E-4</v>
      </c>
      <c r="AW547" s="293">
        <v>-1</v>
      </c>
      <c r="AX547" s="291">
        <v>-1</v>
      </c>
      <c r="BK547" s="290"/>
      <c r="BL547" s="290"/>
      <c r="BM547" s="292"/>
      <c r="BN547" s="290"/>
      <c r="BO547" s="292"/>
      <c r="BP547" s="290"/>
      <c r="BQ547" s="292"/>
      <c r="BR547" s="290"/>
      <c r="BS547" s="292"/>
      <c r="BU547" s="292">
        <v>-1</v>
      </c>
      <c r="BV547" s="291">
        <v>-1</v>
      </c>
      <c r="BX547" s="291">
        <v>-1</v>
      </c>
      <c r="CH547" s="291">
        <v>-1</v>
      </c>
      <c r="CI547" s="117">
        <v>0</v>
      </c>
      <c r="CJ547" s="81">
        <v>-1</v>
      </c>
      <c r="CK547" s="81">
        <v>0</v>
      </c>
      <c r="CL547" s="81">
        <v>-1</v>
      </c>
      <c r="CM547" s="81">
        <v>0</v>
      </c>
      <c r="CN547" s="117">
        <v>0</v>
      </c>
      <c r="CR547" s="291"/>
      <c r="DB547" s="291"/>
    </row>
    <row r="548" spans="1:121" x14ac:dyDescent="0.25">
      <c r="B548" s="291">
        <v>-1</v>
      </c>
      <c r="E548" s="185">
        <f t="shared" si="7"/>
        <v>0</v>
      </c>
      <c r="F548" s="142">
        <v>2</v>
      </c>
      <c r="G548" s="142">
        <v>-1</v>
      </c>
      <c r="H548" s="142">
        <v>-1</v>
      </c>
      <c r="I548" s="142">
        <v>-1</v>
      </c>
      <c r="J548" s="142">
        <v>-1</v>
      </c>
      <c r="K548" s="142">
        <v>-1</v>
      </c>
      <c r="L548" s="142">
        <v>-1</v>
      </c>
      <c r="M548" s="142">
        <v>-1</v>
      </c>
      <c r="N548" s="142">
        <v>-1</v>
      </c>
      <c r="O548" s="142">
        <v>-1</v>
      </c>
      <c r="P548" s="142">
        <v>0</v>
      </c>
      <c r="Q548" s="290">
        <v>-1E-4</v>
      </c>
      <c r="R548" s="290">
        <v>-1E-4</v>
      </c>
      <c r="S548" s="292">
        <v>-1E-4</v>
      </c>
      <c r="T548" s="290">
        <v>-1E-4</v>
      </c>
      <c r="U548" s="292">
        <v>-1E-4</v>
      </c>
      <c r="V548" s="290">
        <v>-1E-4</v>
      </c>
      <c r="W548" s="292">
        <v>-1E-4</v>
      </c>
      <c r="X548" s="290">
        <v>-1E-4</v>
      </c>
      <c r="Y548" s="292">
        <v>-1E-4</v>
      </c>
      <c r="Z548" s="291">
        <v>-1E-4</v>
      </c>
      <c r="AB548" s="142">
        <v>1</v>
      </c>
      <c r="AC548" s="142">
        <v>2</v>
      </c>
      <c r="AD548" s="142">
        <v>3</v>
      </c>
      <c r="AE548" s="142">
        <v>2</v>
      </c>
      <c r="AF548" s="142">
        <v>2</v>
      </c>
      <c r="AG548" s="142">
        <v>2</v>
      </c>
      <c r="AH548" s="142">
        <v>3</v>
      </c>
      <c r="AI548" s="142">
        <v>2</v>
      </c>
      <c r="AJ548" s="142">
        <v>3</v>
      </c>
      <c r="AK548" s="142">
        <v>2</v>
      </c>
      <c r="AL548" s="142">
        <v>0</v>
      </c>
      <c r="AM548" s="290">
        <v>-1E-4</v>
      </c>
      <c r="AN548" s="290">
        <v>-1E-4</v>
      </c>
      <c r="AO548" s="292">
        <v>-1E-4</v>
      </c>
      <c r="AP548" s="290">
        <v>-1E-4</v>
      </c>
      <c r="AQ548" s="292">
        <v>-1E-4</v>
      </c>
      <c r="AR548" s="290">
        <v>-1E-4</v>
      </c>
      <c r="AS548" s="292">
        <v>-1E-4</v>
      </c>
      <c r="AT548" s="290">
        <v>-1E-4</v>
      </c>
      <c r="AU548" s="292">
        <v>-1E-4</v>
      </c>
      <c r="AW548" s="293">
        <v>-1</v>
      </c>
      <c r="AX548" s="291">
        <v>-1</v>
      </c>
      <c r="BK548" s="290"/>
      <c r="BL548" s="290"/>
      <c r="BM548" s="292"/>
      <c r="BN548" s="290"/>
      <c r="BO548" s="292"/>
      <c r="BP548" s="290"/>
      <c r="BQ548" s="292"/>
      <c r="BR548" s="290"/>
      <c r="BS548" s="292"/>
      <c r="BU548" s="292">
        <v>-1</v>
      </c>
      <c r="BV548" s="291">
        <v>-1</v>
      </c>
      <c r="BX548" s="291">
        <v>-1</v>
      </c>
      <c r="CH548" s="291">
        <v>-1</v>
      </c>
      <c r="CI548" s="117">
        <v>0</v>
      </c>
      <c r="CJ548" s="81">
        <v>-1</v>
      </c>
      <c r="CK548" s="81">
        <v>0</v>
      </c>
      <c r="CL548" s="81">
        <v>-1</v>
      </c>
      <c r="CM548" s="81">
        <v>0</v>
      </c>
      <c r="CN548" s="117">
        <v>0</v>
      </c>
      <c r="CR548" s="291"/>
      <c r="DB548" s="291"/>
    </row>
    <row r="549" spans="1:121" x14ac:dyDescent="0.25">
      <c r="B549" s="291">
        <v>-1</v>
      </c>
      <c r="E549" s="185">
        <f t="shared" si="7"/>
        <v>0</v>
      </c>
      <c r="F549" s="142">
        <v>2</v>
      </c>
      <c r="G549" s="142">
        <v>-1</v>
      </c>
      <c r="H549" s="142">
        <v>-1</v>
      </c>
      <c r="I549" s="142">
        <v>-1</v>
      </c>
      <c r="J549" s="142">
        <v>-1</v>
      </c>
      <c r="K549" s="142">
        <v>-1</v>
      </c>
      <c r="L549" s="142">
        <v>-1</v>
      </c>
      <c r="M549" s="142">
        <v>-1</v>
      </c>
      <c r="N549" s="142">
        <v>-1</v>
      </c>
      <c r="O549" s="142">
        <v>-1</v>
      </c>
      <c r="P549" s="142">
        <v>0</v>
      </c>
      <c r="Q549" s="290">
        <v>-1E-4</v>
      </c>
      <c r="R549" s="290">
        <v>-1E-4</v>
      </c>
      <c r="S549" s="292">
        <v>-1E-4</v>
      </c>
      <c r="T549" s="290">
        <v>-1E-4</v>
      </c>
      <c r="U549" s="292">
        <v>-1E-4</v>
      </c>
      <c r="V549" s="290">
        <v>-1E-4</v>
      </c>
      <c r="W549" s="292">
        <v>-1E-4</v>
      </c>
      <c r="X549" s="290">
        <v>-1E-4</v>
      </c>
      <c r="Y549" s="292">
        <v>-1E-4</v>
      </c>
      <c r="Z549" s="291">
        <v>-1E-4</v>
      </c>
      <c r="AB549" s="142">
        <v>2</v>
      </c>
      <c r="AC549" s="142">
        <v>3</v>
      </c>
      <c r="AD549" s="142">
        <v>2</v>
      </c>
      <c r="AE549" s="142">
        <v>3</v>
      </c>
      <c r="AF549" s="142">
        <v>2</v>
      </c>
      <c r="AG549" s="142">
        <v>3</v>
      </c>
      <c r="AH549" s="142">
        <v>3</v>
      </c>
      <c r="AI549" s="142">
        <v>3</v>
      </c>
      <c r="AJ549" s="142">
        <v>3</v>
      </c>
      <c r="AK549" s="142">
        <v>2</v>
      </c>
      <c r="AL549" s="142">
        <v>0</v>
      </c>
      <c r="AM549" s="290">
        <v>-1E-4</v>
      </c>
      <c r="AN549" s="290">
        <v>-1E-4</v>
      </c>
      <c r="AO549" s="292">
        <v>-1E-4</v>
      </c>
      <c r="AP549" s="290">
        <v>-1E-4</v>
      </c>
      <c r="AQ549" s="292">
        <v>-1E-4</v>
      </c>
      <c r="AR549" s="290">
        <v>-1E-4</v>
      </c>
      <c r="AS549" s="292">
        <v>-1E-4</v>
      </c>
      <c r="AT549" s="290">
        <v>-1E-4</v>
      </c>
      <c r="AU549" s="292">
        <v>-1E-4</v>
      </c>
      <c r="AW549" s="293">
        <v>-1</v>
      </c>
      <c r="AX549" s="291">
        <v>-1</v>
      </c>
      <c r="BK549" s="290"/>
      <c r="BL549" s="290"/>
      <c r="BM549" s="292"/>
      <c r="BN549" s="290"/>
      <c r="BO549" s="292"/>
      <c r="BP549" s="290"/>
      <c r="BQ549" s="292"/>
      <c r="BR549" s="290"/>
      <c r="BS549" s="292"/>
      <c r="BU549" s="292">
        <v>-1</v>
      </c>
      <c r="BV549" s="291">
        <v>-1</v>
      </c>
      <c r="BX549" s="291">
        <v>-1</v>
      </c>
      <c r="CH549" s="291">
        <v>-1</v>
      </c>
      <c r="CI549" s="117">
        <v>0</v>
      </c>
      <c r="CJ549" s="81">
        <v>-1</v>
      </c>
      <c r="CK549" s="81">
        <v>0</v>
      </c>
      <c r="CL549" s="81">
        <v>-1</v>
      </c>
      <c r="CM549" s="81">
        <v>0</v>
      </c>
      <c r="CN549" s="117">
        <v>0</v>
      </c>
      <c r="CR549" s="291"/>
      <c r="DB549" s="291"/>
    </row>
    <row r="550" spans="1:121" x14ac:dyDescent="0.25">
      <c r="B550" s="291">
        <v>0</v>
      </c>
      <c r="E550" s="185">
        <f t="shared" si="7"/>
        <v>0</v>
      </c>
      <c r="F550" s="142">
        <v>0</v>
      </c>
      <c r="G550" s="142">
        <v>0</v>
      </c>
      <c r="H550" s="142">
        <v>0</v>
      </c>
      <c r="I550" s="142">
        <v>0</v>
      </c>
      <c r="J550" s="142">
        <v>0</v>
      </c>
      <c r="K550" s="142">
        <v>0</v>
      </c>
      <c r="L550" s="142">
        <v>0</v>
      </c>
      <c r="M550" s="142">
        <v>0</v>
      </c>
      <c r="N550" s="142">
        <v>0</v>
      </c>
      <c r="O550" s="142">
        <v>0</v>
      </c>
      <c r="P550" s="142">
        <v>0</v>
      </c>
      <c r="Q550" s="290">
        <v>0</v>
      </c>
      <c r="R550" s="290">
        <v>0</v>
      </c>
      <c r="S550" s="292">
        <v>0</v>
      </c>
      <c r="T550" s="290">
        <v>0</v>
      </c>
      <c r="U550" s="292">
        <v>0</v>
      </c>
      <c r="V550" s="290">
        <v>0</v>
      </c>
      <c r="W550" s="292">
        <v>0</v>
      </c>
      <c r="X550" s="290">
        <v>0</v>
      </c>
      <c r="Y550" s="292">
        <v>0</v>
      </c>
      <c r="Z550" s="291">
        <v>0</v>
      </c>
      <c r="AB550" s="142">
        <v>0</v>
      </c>
      <c r="AC550" s="142">
        <v>0</v>
      </c>
      <c r="AD550" s="142">
        <v>0</v>
      </c>
      <c r="AE550" s="142">
        <v>0</v>
      </c>
      <c r="AF550" s="142">
        <v>0</v>
      </c>
      <c r="AG550" s="142">
        <v>0</v>
      </c>
      <c r="AH550" s="142">
        <v>0</v>
      </c>
      <c r="AI550" s="142">
        <v>0</v>
      </c>
      <c r="AJ550" s="142">
        <v>0</v>
      </c>
      <c r="AK550" s="142">
        <v>0</v>
      </c>
      <c r="AL550" s="142">
        <v>0</v>
      </c>
      <c r="AM550" s="290">
        <v>0</v>
      </c>
      <c r="AN550" s="290">
        <v>0</v>
      </c>
      <c r="AO550" s="292">
        <v>0</v>
      </c>
      <c r="AP550" s="290">
        <v>0</v>
      </c>
      <c r="AQ550" s="292">
        <v>0</v>
      </c>
      <c r="AR550" s="290">
        <v>0</v>
      </c>
      <c r="AS550" s="292">
        <v>0</v>
      </c>
      <c r="AT550" s="290">
        <v>0</v>
      </c>
      <c r="AU550" s="292">
        <v>0</v>
      </c>
      <c r="AW550" s="293">
        <v>0</v>
      </c>
      <c r="AX550" s="291">
        <v>0</v>
      </c>
      <c r="BK550" s="290"/>
      <c r="BL550" s="290"/>
      <c r="BM550" s="292"/>
      <c r="BN550" s="290"/>
      <c r="BO550" s="292"/>
      <c r="BP550" s="290"/>
      <c r="BQ550" s="292"/>
      <c r="BR550" s="290"/>
      <c r="BS550" s="292"/>
      <c r="BU550" s="292">
        <v>0</v>
      </c>
      <c r="BV550" s="291">
        <v>0</v>
      </c>
      <c r="BX550" s="291">
        <v>0</v>
      </c>
      <c r="CH550" s="291">
        <v>0</v>
      </c>
      <c r="CI550" s="117">
        <v>0</v>
      </c>
      <c r="CJ550" s="81">
        <v>0</v>
      </c>
      <c r="CK550" s="81">
        <v>0</v>
      </c>
      <c r="CL550" s="81">
        <v>0</v>
      </c>
      <c r="CM550" s="81">
        <v>0</v>
      </c>
      <c r="CN550" s="117">
        <v>0</v>
      </c>
      <c r="CR550" s="291"/>
      <c r="DB550" s="291"/>
    </row>
    <row r="551" spans="1:121" x14ac:dyDescent="0.25">
      <c r="A551" s="113" t="s">
        <v>190</v>
      </c>
      <c r="B551" s="291">
        <v>0</v>
      </c>
      <c r="C551" s="114" t="s">
        <v>319</v>
      </c>
      <c r="D551" s="114" t="s">
        <v>205</v>
      </c>
      <c r="E551" s="185">
        <f t="shared" si="7"/>
        <v>0</v>
      </c>
      <c r="F551" s="142">
        <v>0</v>
      </c>
      <c r="G551" s="142">
        <v>0</v>
      </c>
      <c r="H551" s="142">
        <v>0</v>
      </c>
      <c r="I551" s="142">
        <v>0</v>
      </c>
      <c r="J551" s="142">
        <v>0</v>
      </c>
      <c r="K551" s="142">
        <v>0</v>
      </c>
      <c r="L551" s="142">
        <v>0</v>
      </c>
      <c r="M551" s="142">
        <v>0</v>
      </c>
      <c r="N551" s="142">
        <v>0</v>
      </c>
      <c r="O551" s="142">
        <v>0</v>
      </c>
      <c r="P551" s="142">
        <v>0</v>
      </c>
      <c r="Q551" s="290">
        <v>-1E-4</v>
      </c>
      <c r="R551" s="290">
        <v>-1E-4</v>
      </c>
      <c r="S551" s="292">
        <v>-1E-4</v>
      </c>
      <c r="T551" s="290">
        <v>-1E-4</v>
      </c>
      <c r="U551" s="292">
        <v>0</v>
      </c>
      <c r="V551" s="290">
        <v>-1E-4</v>
      </c>
      <c r="W551" s="292">
        <v>-1E-4</v>
      </c>
      <c r="X551" s="290">
        <v>-1E-4</v>
      </c>
      <c r="Y551" s="292">
        <v>0</v>
      </c>
      <c r="Z551" s="291">
        <v>0</v>
      </c>
      <c r="AB551" s="142">
        <v>0</v>
      </c>
      <c r="AC551" s="142">
        <v>0</v>
      </c>
      <c r="AD551" s="142">
        <v>0</v>
      </c>
      <c r="AE551" s="142">
        <v>0</v>
      </c>
      <c r="AF551" s="142">
        <v>0</v>
      </c>
      <c r="AG551" s="142">
        <v>0</v>
      </c>
      <c r="AH551" s="142">
        <v>0</v>
      </c>
      <c r="AI551" s="142">
        <v>0</v>
      </c>
      <c r="AJ551" s="142">
        <v>0</v>
      </c>
      <c r="AK551" s="142">
        <v>0</v>
      </c>
      <c r="AL551" s="142">
        <v>0</v>
      </c>
      <c r="AM551" s="290">
        <v>-1E-4</v>
      </c>
      <c r="AN551" s="290">
        <v>-1E-4</v>
      </c>
      <c r="AO551" s="292">
        <v>-1E-4</v>
      </c>
      <c r="AP551" s="290">
        <v>-1E-4</v>
      </c>
      <c r="AQ551" s="292">
        <v>0</v>
      </c>
      <c r="AR551" s="290">
        <v>-1E-4</v>
      </c>
      <c r="AS551" s="292">
        <v>-1E-4</v>
      </c>
      <c r="AT551" s="290">
        <v>-1E-4</v>
      </c>
      <c r="AU551" s="292">
        <v>0</v>
      </c>
      <c r="AW551" s="293">
        <v>0</v>
      </c>
      <c r="AX551" s="291">
        <v>0</v>
      </c>
      <c r="BK551" s="290"/>
      <c r="BL551" s="290"/>
      <c r="BM551" s="292"/>
      <c r="BN551" s="290"/>
      <c r="BO551" s="292"/>
      <c r="BP551" s="290"/>
      <c r="BQ551" s="292"/>
      <c r="BR551" s="290"/>
      <c r="BS551" s="292"/>
      <c r="BU551" s="292">
        <v>0</v>
      </c>
      <c r="BV551" s="291">
        <v>0</v>
      </c>
      <c r="BX551" s="291">
        <v>-1</v>
      </c>
      <c r="CH551" s="291">
        <v>-1</v>
      </c>
      <c r="CI551" s="117">
        <v>0</v>
      </c>
      <c r="CJ551" s="81">
        <v>-1</v>
      </c>
      <c r="CK551" s="81">
        <v>0</v>
      </c>
      <c r="CL551" s="81">
        <v>-1</v>
      </c>
      <c r="CM551" s="81">
        <v>0</v>
      </c>
      <c r="CN551" s="117">
        <v>0</v>
      </c>
      <c r="CR551" s="291"/>
      <c r="DB551" s="291"/>
      <c r="DF551" s="79" t="s">
        <v>369</v>
      </c>
      <c r="DH551" s="79" t="s">
        <v>205</v>
      </c>
      <c r="DJ551" s="79" t="s">
        <v>417</v>
      </c>
      <c r="DK551" s="79" t="s">
        <v>464</v>
      </c>
      <c r="DL551" s="83" t="s">
        <v>503</v>
      </c>
      <c r="DM551" s="84" t="s">
        <v>523</v>
      </c>
      <c r="DN551" s="84" t="s">
        <v>510</v>
      </c>
      <c r="DO551" s="83" t="s">
        <v>522</v>
      </c>
    </row>
    <row r="552" spans="1:121" x14ac:dyDescent="0.25">
      <c r="B552" s="291">
        <v>0</v>
      </c>
      <c r="E552" s="185">
        <f t="shared" si="7"/>
        <v>0</v>
      </c>
      <c r="F552" s="142">
        <v>0</v>
      </c>
      <c r="G552" s="142">
        <v>0</v>
      </c>
      <c r="H552" s="142">
        <v>0</v>
      </c>
      <c r="I552" s="142">
        <v>0</v>
      </c>
      <c r="J552" s="142">
        <v>0</v>
      </c>
      <c r="K552" s="142">
        <v>0</v>
      </c>
      <c r="L552" s="142">
        <v>0</v>
      </c>
      <c r="M552" s="142">
        <v>0</v>
      </c>
      <c r="N552" s="142">
        <v>0</v>
      </c>
      <c r="O552" s="142">
        <v>0</v>
      </c>
      <c r="P552" s="142">
        <v>0</v>
      </c>
      <c r="Q552" s="290">
        <v>0</v>
      </c>
      <c r="R552" s="290">
        <v>0</v>
      </c>
      <c r="S552" s="292">
        <v>0</v>
      </c>
      <c r="T552" s="290">
        <v>0</v>
      </c>
      <c r="U552" s="292">
        <v>0</v>
      </c>
      <c r="V552" s="290">
        <v>0</v>
      </c>
      <c r="W552" s="292">
        <v>0</v>
      </c>
      <c r="X552" s="290">
        <v>0</v>
      </c>
      <c r="Y552" s="292">
        <v>0</v>
      </c>
      <c r="Z552" s="291">
        <v>0</v>
      </c>
      <c r="AB552" s="142">
        <v>0</v>
      </c>
      <c r="AC552" s="142">
        <v>0</v>
      </c>
      <c r="AD552" s="142">
        <v>0</v>
      </c>
      <c r="AE552" s="142">
        <v>0</v>
      </c>
      <c r="AF552" s="142">
        <v>0</v>
      </c>
      <c r="AG552" s="142">
        <v>0</v>
      </c>
      <c r="AH552" s="142">
        <v>0</v>
      </c>
      <c r="AI552" s="142">
        <v>0</v>
      </c>
      <c r="AJ552" s="142">
        <v>0</v>
      </c>
      <c r="AK552" s="142">
        <v>0</v>
      </c>
      <c r="AL552" s="142">
        <v>0</v>
      </c>
      <c r="AM552" s="290">
        <v>0</v>
      </c>
      <c r="AN552" s="290">
        <v>0</v>
      </c>
      <c r="AO552" s="292">
        <v>0</v>
      </c>
      <c r="AP552" s="290">
        <v>0</v>
      </c>
      <c r="AQ552" s="292">
        <v>0</v>
      </c>
      <c r="AR552" s="290">
        <v>0</v>
      </c>
      <c r="AS552" s="292">
        <v>0</v>
      </c>
      <c r="AT552" s="290">
        <v>0</v>
      </c>
      <c r="AU552" s="292">
        <v>0</v>
      </c>
      <c r="AW552" s="293">
        <v>0</v>
      </c>
      <c r="AX552" s="291">
        <v>0</v>
      </c>
      <c r="BK552" s="290"/>
      <c r="BL552" s="290"/>
      <c r="BM552" s="292"/>
      <c r="BN552" s="290"/>
      <c r="BO552" s="292"/>
      <c r="BP552" s="290"/>
      <c r="BQ552" s="292"/>
      <c r="BR552" s="290"/>
      <c r="BS552" s="292"/>
      <c r="BU552" s="292">
        <v>0</v>
      </c>
      <c r="BV552" s="291">
        <v>0</v>
      </c>
      <c r="BX552" s="291">
        <v>0</v>
      </c>
      <c r="CH552" s="291">
        <v>0</v>
      </c>
      <c r="CI552" s="117">
        <v>0</v>
      </c>
      <c r="CJ552" s="81">
        <v>0</v>
      </c>
      <c r="CK552" s="81">
        <v>0</v>
      </c>
      <c r="CL552" s="81">
        <v>0</v>
      </c>
      <c r="CM552" s="81">
        <v>0</v>
      </c>
      <c r="CN552" s="117">
        <v>0</v>
      </c>
      <c r="CR552" s="291"/>
      <c r="DB552" s="291"/>
    </row>
    <row r="553" spans="1:121" x14ac:dyDescent="0.25">
      <c r="A553" s="113" t="s">
        <v>190</v>
      </c>
      <c r="B553" s="291">
        <v>0</v>
      </c>
      <c r="C553" s="114" t="s">
        <v>320</v>
      </c>
      <c r="D553" s="114" t="s">
        <v>208</v>
      </c>
      <c r="E553" s="185">
        <f t="shared" ref="E553:E618" si="8">IF(AND($B553&lt;9,$B553&gt;0),9-$B553,0)</f>
        <v>0</v>
      </c>
      <c r="F553" s="142">
        <v>0</v>
      </c>
      <c r="G553" s="142">
        <v>0</v>
      </c>
      <c r="H553" s="142">
        <v>0</v>
      </c>
      <c r="I553" s="142">
        <v>0</v>
      </c>
      <c r="J553" s="142">
        <v>0</v>
      </c>
      <c r="K553" s="142">
        <v>0</v>
      </c>
      <c r="L553" s="142">
        <v>0</v>
      </c>
      <c r="M553" s="142">
        <v>0</v>
      </c>
      <c r="N553" s="142">
        <v>0</v>
      </c>
      <c r="O553" s="142">
        <v>0</v>
      </c>
      <c r="P553" s="142">
        <v>0</v>
      </c>
      <c r="Q553" s="290">
        <v>-1E-4</v>
      </c>
      <c r="R553" s="290">
        <v>-1E-4</v>
      </c>
      <c r="S553" s="292">
        <v>-1E-4</v>
      </c>
      <c r="T553" s="290">
        <v>-1E-4</v>
      </c>
      <c r="U553" s="292">
        <v>0</v>
      </c>
      <c r="V553" s="290">
        <v>-1E-4</v>
      </c>
      <c r="W553" s="292">
        <v>-1E-4</v>
      </c>
      <c r="X553" s="290">
        <v>-1E-4</v>
      </c>
      <c r="Y553" s="292">
        <v>0</v>
      </c>
      <c r="Z553" s="291">
        <v>0</v>
      </c>
      <c r="AB553" s="142">
        <v>0</v>
      </c>
      <c r="AC553" s="142">
        <v>0</v>
      </c>
      <c r="AD553" s="142">
        <v>0</v>
      </c>
      <c r="AE553" s="142">
        <v>0</v>
      </c>
      <c r="AF553" s="142">
        <v>0</v>
      </c>
      <c r="AG553" s="142">
        <v>0</v>
      </c>
      <c r="AH553" s="142">
        <v>0</v>
      </c>
      <c r="AI553" s="142">
        <v>0</v>
      </c>
      <c r="AJ553" s="142">
        <v>0</v>
      </c>
      <c r="AK553" s="142">
        <v>0</v>
      </c>
      <c r="AL553" s="142">
        <v>0</v>
      </c>
      <c r="AM553" s="290">
        <v>-1E-4</v>
      </c>
      <c r="AN553" s="290">
        <v>-1E-4</v>
      </c>
      <c r="AO553" s="292">
        <v>-1E-4</v>
      </c>
      <c r="AP553" s="290">
        <v>-1E-4</v>
      </c>
      <c r="AQ553" s="292">
        <v>0</v>
      </c>
      <c r="AR553" s="290">
        <v>-1E-4</v>
      </c>
      <c r="AS553" s="292">
        <v>-1E-4</v>
      </c>
      <c r="AT553" s="290">
        <v>-1E-4</v>
      </c>
      <c r="AU553" s="292">
        <v>0</v>
      </c>
      <c r="AW553" s="293">
        <v>0</v>
      </c>
      <c r="AX553" s="291">
        <v>0</v>
      </c>
      <c r="BK553" s="290"/>
      <c r="BL553" s="290"/>
      <c r="BM553" s="292"/>
      <c r="BN553" s="290"/>
      <c r="BO553" s="292"/>
      <c r="BP553" s="290"/>
      <c r="BQ553" s="292"/>
      <c r="BR553" s="290"/>
      <c r="BS553" s="292"/>
      <c r="BU553" s="292">
        <v>0</v>
      </c>
      <c r="BV553" s="291">
        <v>0</v>
      </c>
      <c r="BX553" s="291">
        <v>-1</v>
      </c>
      <c r="CH553" s="291">
        <v>-1</v>
      </c>
      <c r="CI553" s="117">
        <v>0</v>
      </c>
      <c r="CJ553" s="81">
        <v>-1</v>
      </c>
      <c r="CK553" s="81">
        <v>0</v>
      </c>
      <c r="CL553" s="81">
        <v>-1</v>
      </c>
      <c r="CM553" s="81">
        <v>0</v>
      </c>
      <c r="CN553" s="117">
        <v>0</v>
      </c>
      <c r="CR553" s="291"/>
      <c r="DB553" s="291"/>
      <c r="DF553" s="79" t="s">
        <v>369</v>
      </c>
      <c r="DH553" s="79" t="s">
        <v>208</v>
      </c>
      <c r="DJ553" s="79" t="s">
        <v>417</v>
      </c>
      <c r="DK553" s="79" t="s">
        <v>464</v>
      </c>
      <c r="DL553" s="83" t="s">
        <v>503</v>
      </c>
      <c r="DM553" s="84" t="s">
        <v>523</v>
      </c>
      <c r="DN553" s="84" t="s">
        <v>517</v>
      </c>
      <c r="DO553" s="83" t="s">
        <v>522</v>
      </c>
    </row>
    <row r="554" spans="1:121" x14ac:dyDescent="0.25">
      <c r="B554" s="291"/>
      <c r="Q554" s="290"/>
      <c r="R554" s="290"/>
      <c r="S554" s="292"/>
      <c r="T554" s="290"/>
      <c r="U554" s="292"/>
      <c r="V554" s="290"/>
      <c r="W554" s="292"/>
      <c r="X554" s="290"/>
      <c r="Y554" s="292"/>
      <c r="Z554" s="291"/>
      <c r="AM554" s="290"/>
      <c r="AN554" s="290"/>
      <c r="AO554" s="292"/>
      <c r="AP554" s="290"/>
      <c r="AQ554" s="292"/>
      <c r="AR554" s="290"/>
      <c r="AS554" s="292"/>
      <c r="AT554" s="290"/>
      <c r="AU554" s="292"/>
      <c r="AW554" s="293"/>
      <c r="AX554" s="291"/>
      <c r="BK554" s="290"/>
      <c r="BL554" s="290"/>
      <c r="BM554" s="292"/>
      <c r="BN554" s="290"/>
      <c r="BO554" s="292"/>
      <c r="BP554" s="290"/>
      <c r="BQ554" s="292"/>
      <c r="BR554" s="290"/>
      <c r="BS554" s="292"/>
      <c r="BU554" s="292"/>
      <c r="BV554" s="291"/>
      <c r="BX554" s="291"/>
      <c r="CH554" s="291"/>
      <c r="CR554" s="291"/>
      <c r="DB554" s="291"/>
    </row>
    <row r="555" spans="1:121" s="310" customFormat="1" x14ac:dyDescent="0.25">
      <c r="A555" s="297"/>
      <c r="B555" s="298">
        <v>0</v>
      </c>
      <c r="C555" s="299"/>
      <c r="D555" s="299"/>
      <c r="E555" s="300">
        <f t="shared" si="8"/>
        <v>0</v>
      </c>
      <c r="F555" s="301">
        <v>0</v>
      </c>
      <c r="G555" s="301">
        <v>0</v>
      </c>
      <c r="H555" s="301">
        <v>0</v>
      </c>
      <c r="I555" s="301">
        <v>0</v>
      </c>
      <c r="J555" s="301">
        <v>0</v>
      </c>
      <c r="K555" s="301">
        <v>0</v>
      </c>
      <c r="L555" s="301">
        <v>0</v>
      </c>
      <c r="M555" s="301">
        <v>0</v>
      </c>
      <c r="N555" s="301">
        <v>0</v>
      </c>
      <c r="O555" s="301">
        <v>0</v>
      </c>
      <c r="P555" s="301">
        <v>0</v>
      </c>
      <c r="Q555" s="302">
        <v>0</v>
      </c>
      <c r="R555" s="302">
        <v>0</v>
      </c>
      <c r="S555" s="303">
        <v>0</v>
      </c>
      <c r="T555" s="302">
        <v>0</v>
      </c>
      <c r="U555" s="303">
        <v>0</v>
      </c>
      <c r="V555" s="302">
        <v>0</v>
      </c>
      <c r="W555" s="303">
        <v>0</v>
      </c>
      <c r="X555" s="302">
        <v>0</v>
      </c>
      <c r="Y555" s="303">
        <v>0</v>
      </c>
      <c r="Z555" s="298">
        <v>0</v>
      </c>
      <c r="AA555" s="304"/>
      <c r="AB555" s="301">
        <v>0</v>
      </c>
      <c r="AC555" s="301">
        <v>0</v>
      </c>
      <c r="AD555" s="301">
        <v>0</v>
      </c>
      <c r="AE555" s="301">
        <v>0</v>
      </c>
      <c r="AF555" s="301">
        <v>0</v>
      </c>
      <c r="AG555" s="301">
        <v>0</v>
      </c>
      <c r="AH555" s="301">
        <v>0</v>
      </c>
      <c r="AI555" s="301">
        <v>0</v>
      </c>
      <c r="AJ555" s="301">
        <v>0</v>
      </c>
      <c r="AK555" s="301">
        <v>0</v>
      </c>
      <c r="AL555" s="301">
        <v>0</v>
      </c>
      <c r="AM555" s="302">
        <v>0</v>
      </c>
      <c r="AN555" s="302">
        <v>0</v>
      </c>
      <c r="AO555" s="303">
        <v>0</v>
      </c>
      <c r="AP555" s="302">
        <v>0</v>
      </c>
      <c r="AQ555" s="303">
        <v>0</v>
      </c>
      <c r="AR555" s="302">
        <v>0</v>
      </c>
      <c r="AS555" s="303">
        <v>0</v>
      </c>
      <c r="AT555" s="302">
        <v>0</v>
      </c>
      <c r="AU555" s="303">
        <v>0</v>
      </c>
      <c r="AV555" s="304"/>
      <c r="AW555" s="305">
        <v>0</v>
      </c>
      <c r="AX555" s="298">
        <v>0</v>
      </c>
      <c r="AY555" s="306"/>
      <c r="AZ555" s="301"/>
      <c r="BA555" s="301"/>
      <c r="BB555" s="301"/>
      <c r="BC555" s="301"/>
      <c r="BD555" s="301"/>
      <c r="BE555" s="301"/>
      <c r="BF555" s="301"/>
      <c r="BG555" s="301"/>
      <c r="BH555" s="301"/>
      <c r="BI555" s="301"/>
      <c r="BJ555" s="301"/>
      <c r="BK555" s="302"/>
      <c r="BL555" s="302"/>
      <c r="BM555" s="303"/>
      <c r="BN555" s="302"/>
      <c r="BO555" s="303"/>
      <c r="BP555" s="302"/>
      <c r="BQ555" s="303"/>
      <c r="BR555" s="302"/>
      <c r="BS555" s="303"/>
      <c r="BT555" s="306"/>
      <c r="BU555" s="303">
        <v>0</v>
      </c>
      <c r="BV555" s="298">
        <v>0</v>
      </c>
      <c r="BW555" s="306"/>
      <c r="BX555" s="298">
        <v>0</v>
      </c>
      <c r="BY555" s="307"/>
      <c r="BZ555" s="308"/>
      <c r="CA555" s="308"/>
      <c r="CB555" s="308"/>
      <c r="CC555" s="308"/>
      <c r="CD555" s="309"/>
      <c r="CG555" s="307"/>
      <c r="CH555" s="298">
        <v>0</v>
      </c>
      <c r="CI555" s="309">
        <v>0</v>
      </c>
      <c r="CJ555" s="308">
        <v>0</v>
      </c>
      <c r="CK555" s="308">
        <v>0</v>
      </c>
      <c r="CL555" s="308">
        <v>0</v>
      </c>
      <c r="CM555" s="308">
        <v>0</v>
      </c>
      <c r="CN555" s="309">
        <v>0</v>
      </c>
      <c r="CQ555" s="307"/>
      <c r="CR555" s="298"/>
      <c r="CS555" s="309"/>
      <c r="CT555" s="308"/>
      <c r="CU555" s="308"/>
      <c r="CV555" s="308"/>
      <c r="CW555" s="308"/>
      <c r="CX555" s="309"/>
      <c r="DA555" s="307"/>
      <c r="DB555" s="298"/>
      <c r="DC555" s="306"/>
      <c r="DI555" s="311"/>
      <c r="DL555" s="307"/>
      <c r="DM555" s="312"/>
      <c r="DN555" s="312"/>
      <c r="DO555" s="307"/>
      <c r="DP555" s="313"/>
      <c r="DQ555" s="311"/>
    </row>
    <row r="556" spans="1:121" x14ac:dyDescent="0.25">
      <c r="A556" s="113" t="s">
        <v>191</v>
      </c>
      <c r="B556" s="291">
        <v>1</v>
      </c>
      <c r="C556" s="114" t="s">
        <v>321</v>
      </c>
      <c r="D556" s="114" t="s">
        <v>203</v>
      </c>
      <c r="E556" s="185">
        <f t="shared" si="8"/>
        <v>8</v>
      </c>
      <c r="F556" s="142">
        <v>2</v>
      </c>
      <c r="G556" s="142">
        <v>2</v>
      </c>
      <c r="H556" s="142">
        <v>3</v>
      </c>
      <c r="I556" s="142">
        <v>3</v>
      </c>
      <c r="J556" s="142">
        <v>3</v>
      </c>
      <c r="K556" s="142">
        <v>2</v>
      </c>
      <c r="L556" s="142">
        <v>3</v>
      </c>
      <c r="M556" s="142">
        <v>3</v>
      </c>
      <c r="N556" s="142">
        <v>2</v>
      </c>
      <c r="O556" s="142">
        <v>2</v>
      </c>
      <c r="P556" s="142">
        <v>0</v>
      </c>
      <c r="Q556" s="290">
        <v>9.5</v>
      </c>
      <c r="R556" s="290">
        <v>9.5</v>
      </c>
      <c r="S556" s="292">
        <v>9.5</v>
      </c>
      <c r="T556" s="290">
        <v>-1E-4</v>
      </c>
      <c r="U556" s="292">
        <v>16</v>
      </c>
      <c r="V556" s="290">
        <v>-1E-4</v>
      </c>
      <c r="W556" s="292">
        <v>12.3</v>
      </c>
      <c r="X556" s="290">
        <v>-1E-4</v>
      </c>
      <c r="Y556" s="292">
        <v>37.799999999999997</v>
      </c>
      <c r="Z556" s="291">
        <v>1</v>
      </c>
      <c r="AB556" s="142">
        <v>2</v>
      </c>
      <c r="AC556" s="142">
        <v>2</v>
      </c>
      <c r="AD556" s="142">
        <v>2</v>
      </c>
      <c r="AE556" s="142">
        <v>3</v>
      </c>
      <c r="AF556" s="142">
        <v>3</v>
      </c>
      <c r="AG556" s="142">
        <v>3</v>
      </c>
      <c r="AH556" s="142">
        <v>3</v>
      </c>
      <c r="AI556" s="142">
        <v>2</v>
      </c>
      <c r="AJ556" s="142">
        <v>3</v>
      </c>
      <c r="AK556" s="142">
        <v>1</v>
      </c>
      <c r="AL556" s="142">
        <v>0</v>
      </c>
      <c r="AM556" s="290">
        <v>9.5</v>
      </c>
      <c r="AN556" s="290">
        <v>9.5</v>
      </c>
      <c r="AO556" s="292">
        <v>9.5</v>
      </c>
      <c r="AP556" s="290">
        <v>4.9000000000000004</v>
      </c>
      <c r="AQ556" s="292">
        <v>15.7</v>
      </c>
      <c r="AR556" s="290">
        <v>-1E-4</v>
      </c>
      <c r="AS556" s="292">
        <v>11.97</v>
      </c>
      <c r="AT556" s="290">
        <v>-1E-4</v>
      </c>
      <c r="AU556" s="292">
        <v>42.07</v>
      </c>
      <c r="AW556" s="293">
        <v>79.87</v>
      </c>
      <c r="AX556" s="291">
        <v>1</v>
      </c>
      <c r="BK556" s="290"/>
      <c r="BL556" s="290"/>
      <c r="BM556" s="292"/>
      <c r="BN556" s="290"/>
      <c r="BO556" s="292"/>
      <c r="BP556" s="290"/>
      <c r="BQ556" s="292"/>
      <c r="BR556" s="290"/>
      <c r="BS556" s="292"/>
      <c r="BU556" s="292">
        <v>79.87</v>
      </c>
      <c r="BV556" s="291">
        <v>1</v>
      </c>
      <c r="BX556" s="291">
        <v>-1</v>
      </c>
      <c r="CH556" s="291">
        <v>-1</v>
      </c>
      <c r="CI556" s="117">
        <v>0</v>
      </c>
      <c r="CJ556" s="81">
        <v>-1</v>
      </c>
      <c r="CK556" s="81">
        <v>0</v>
      </c>
      <c r="CL556" s="81">
        <v>-1</v>
      </c>
      <c r="CM556" s="81">
        <v>0</v>
      </c>
      <c r="CN556" s="117">
        <v>0</v>
      </c>
      <c r="CR556" s="291"/>
      <c r="DB556" s="291"/>
      <c r="DH556" s="79" t="s">
        <v>203</v>
      </c>
      <c r="DJ556" s="79" t="s">
        <v>418</v>
      </c>
      <c r="DK556" s="79" t="s">
        <v>465</v>
      </c>
      <c r="DL556" s="83" t="s">
        <v>503</v>
      </c>
      <c r="DM556" s="84" t="s">
        <v>523</v>
      </c>
      <c r="DN556" s="84" t="s">
        <v>503</v>
      </c>
      <c r="DO556" s="83" t="s">
        <v>503</v>
      </c>
    </row>
    <row r="557" spans="1:121" x14ac:dyDescent="0.25">
      <c r="B557" s="291">
        <v>-1</v>
      </c>
      <c r="E557" s="185">
        <f t="shared" si="8"/>
        <v>0</v>
      </c>
      <c r="F557" s="142">
        <v>2</v>
      </c>
      <c r="G557" s="142">
        <v>1</v>
      </c>
      <c r="H557" s="142">
        <v>2</v>
      </c>
      <c r="I557" s="142">
        <v>2</v>
      </c>
      <c r="J557" s="142">
        <v>2</v>
      </c>
      <c r="K557" s="142">
        <v>2</v>
      </c>
      <c r="L557" s="142">
        <v>2</v>
      </c>
      <c r="M557" s="142">
        <v>2</v>
      </c>
      <c r="N557" s="142">
        <v>2</v>
      </c>
      <c r="O557" s="142">
        <v>2</v>
      </c>
      <c r="P557" s="142">
        <v>0</v>
      </c>
      <c r="Q557" s="290">
        <v>-1E-4</v>
      </c>
      <c r="R557" s="290">
        <v>-1E-4</v>
      </c>
      <c r="S557" s="292">
        <v>-1E-4</v>
      </c>
      <c r="T557" s="290">
        <v>-1E-4</v>
      </c>
      <c r="U557" s="292">
        <v>-1E-4</v>
      </c>
      <c r="V557" s="290">
        <v>-1E-4</v>
      </c>
      <c r="W557" s="292">
        <v>-1E-4</v>
      </c>
      <c r="X557" s="290">
        <v>-1E-4</v>
      </c>
      <c r="Y557" s="292">
        <v>-1E-4</v>
      </c>
      <c r="Z557" s="291">
        <v>-1E-4</v>
      </c>
      <c r="AB557" s="142">
        <v>2</v>
      </c>
      <c r="AC557" s="142">
        <v>2</v>
      </c>
      <c r="AD557" s="142">
        <v>3</v>
      </c>
      <c r="AE557" s="142">
        <v>2</v>
      </c>
      <c r="AF557" s="142">
        <v>3</v>
      </c>
      <c r="AG557" s="142">
        <v>2</v>
      </c>
      <c r="AH557" s="142">
        <v>2</v>
      </c>
      <c r="AI557" s="142">
        <v>2</v>
      </c>
      <c r="AJ557" s="142">
        <v>2</v>
      </c>
      <c r="AK557" s="142">
        <v>1</v>
      </c>
      <c r="AL557" s="142">
        <v>0</v>
      </c>
      <c r="AM557" s="290">
        <v>-1E-4</v>
      </c>
      <c r="AN557" s="290">
        <v>-1E-4</v>
      </c>
      <c r="AO557" s="292">
        <v>-1E-4</v>
      </c>
      <c r="AP557" s="290">
        <v>-1E-4</v>
      </c>
      <c r="AQ557" s="292">
        <v>-1E-4</v>
      </c>
      <c r="AR557" s="290">
        <v>-1E-4</v>
      </c>
      <c r="AS557" s="292">
        <v>-1E-4</v>
      </c>
      <c r="AT557" s="290">
        <v>-1E-4</v>
      </c>
      <c r="AU557" s="292">
        <v>-1E-4</v>
      </c>
      <c r="AW557" s="293">
        <v>-1</v>
      </c>
      <c r="AX557" s="291">
        <v>-1</v>
      </c>
      <c r="BK557" s="290"/>
      <c r="BL557" s="290"/>
      <c r="BM557" s="292"/>
      <c r="BN557" s="290"/>
      <c r="BO557" s="292"/>
      <c r="BP557" s="290"/>
      <c r="BQ557" s="292"/>
      <c r="BR557" s="290"/>
      <c r="BS557" s="292"/>
      <c r="BU557" s="292">
        <v>-1</v>
      </c>
      <c r="BV557" s="291">
        <v>-1</v>
      </c>
      <c r="BX557" s="291">
        <v>-1</v>
      </c>
      <c r="CH557" s="291">
        <v>-1</v>
      </c>
      <c r="CI557" s="117">
        <v>0</v>
      </c>
      <c r="CJ557" s="81">
        <v>-1</v>
      </c>
      <c r="CK557" s="81">
        <v>0</v>
      </c>
      <c r="CL557" s="81">
        <v>-1</v>
      </c>
      <c r="CM557" s="81">
        <v>0</v>
      </c>
      <c r="CN557" s="117">
        <v>0</v>
      </c>
      <c r="CR557" s="291"/>
      <c r="DB557" s="291"/>
    </row>
    <row r="558" spans="1:121" x14ac:dyDescent="0.25">
      <c r="B558" s="291">
        <v>-1</v>
      </c>
      <c r="E558" s="185">
        <f t="shared" si="8"/>
        <v>0</v>
      </c>
      <c r="F558" s="142">
        <v>2</v>
      </c>
      <c r="G558" s="142">
        <v>2</v>
      </c>
      <c r="H558" s="142">
        <v>2</v>
      </c>
      <c r="I558" s="142">
        <v>2</v>
      </c>
      <c r="J558" s="142">
        <v>2</v>
      </c>
      <c r="K558" s="142">
        <v>1</v>
      </c>
      <c r="L558" s="142">
        <v>2</v>
      </c>
      <c r="M558" s="142">
        <v>2</v>
      </c>
      <c r="N558" s="142">
        <v>2</v>
      </c>
      <c r="O558" s="142">
        <v>2</v>
      </c>
      <c r="P558" s="142">
        <v>0</v>
      </c>
      <c r="Q558" s="290">
        <v>-1E-4</v>
      </c>
      <c r="R558" s="290">
        <v>-1E-4</v>
      </c>
      <c r="S558" s="292">
        <v>-1E-4</v>
      </c>
      <c r="T558" s="290">
        <v>-1E-4</v>
      </c>
      <c r="U558" s="292">
        <v>-1E-4</v>
      </c>
      <c r="V558" s="290">
        <v>-1E-4</v>
      </c>
      <c r="W558" s="292">
        <v>-1E-4</v>
      </c>
      <c r="X558" s="290">
        <v>-1E-4</v>
      </c>
      <c r="Y558" s="292">
        <v>-1E-4</v>
      </c>
      <c r="Z558" s="291">
        <v>-1E-4</v>
      </c>
      <c r="AB558" s="142">
        <v>2</v>
      </c>
      <c r="AC558" s="142">
        <v>2</v>
      </c>
      <c r="AD558" s="142">
        <v>2</v>
      </c>
      <c r="AE558" s="142">
        <v>3</v>
      </c>
      <c r="AF558" s="142">
        <v>2</v>
      </c>
      <c r="AG558" s="142">
        <v>2</v>
      </c>
      <c r="AH558" s="142">
        <v>2</v>
      </c>
      <c r="AI558" s="142">
        <v>2</v>
      </c>
      <c r="AJ558" s="142">
        <v>3</v>
      </c>
      <c r="AK558" s="142">
        <v>2</v>
      </c>
      <c r="AL558" s="142">
        <v>0</v>
      </c>
      <c r="AM558" s="290">
        <v>-1E-4</v>
      </c>
      <c r="AN558" s="290">
        <v>-1E-4</v>
      </c>
      <c r="AO558" s="292">
        <v>-1E-4</v>
      </c>
      <c r="AP558" s="290">
        <v>-1E-4</v>
      </c>
      <c r="AQ558" s="292">
        <v>-1E-4</v>
      </c>
      <c r="AR558" s="290">
        <v>-1E-4</v>
      </c>
      <c r="AS558" s="292">
        <v>-1E-4</v>
      </c>
      <c r="AT558" s="290">
        <v>-1E-4</v>
      </c>
      <c r="AU558" s="292">
        <v>-1E-4</v>
      </c>
      <c r="AW558" s="293">
        <v>-1</v>
      </c>
      <c r="AX558" s="291">
        <v>-1</v>
      </c>
      <c r="BK558" s="290"/>
      <c r="BL558" s="290"/>
      <c r="BM558" s="292"/>
      <c r="BN558" s="290"/>
      <c r="BO558" s="292"/>
      <c r="BP558" s="290"/>
      <c r="BQ558" s="292"/>
      <c r="BR558" s="290"/>
      <c r="BS558" s="292"/>
      <c r="BU558" s="292">
        <v>-1</v>
      </c>
      <c r="BV558" s="291">
        <v>-1</v>
      </c>
      <c r="BX558" s="291">
        <v>-1</v>
      </c>
      <c r="CH558" s="291">
        <v>-1</v>
      </c>
      <c r="CI558" s="117">
        <v>0</v>
      </c>
      <c r="CJ558" s="81">
        <v>-1</v>
      </c>
      <c r="CK558" s="81">
        <v>0</v>
      </c>
      <c r="CL558" s="81">
        <v>-1</v>
      </c>
      <c r="CM558" s="81">
        <v>0</v>
      </c>
      <c r="CN558" s="117">
        <v>0</v>
      </c>
      <c r="CR558" s="291"/>
      <c r="DB558" s="291"/>
    </row>
    <row r="559" spans="1:121" x14ac:dyDescent="0.25">
      <c r="B559" s="291">
        <v>-1</v>
      </c>
      <c r="E559" s="185">
        <f t="shared" si="8"/>
        <v>0</v>
      </c>
      <c r="F559" s="142">
        <v>2</v>
      </c>
      <c r="G559" s="142">
        <v>2</v>
      </c>
      <c r="H559" s="142">
        <v>2</v>
      </c>
      <c r="I559" s="142">
        <v>2</v>
      </c>
      <c r="J559" s="142">
        <v>2</v>
      </c>
      <c r="K559" s="142">
        <v>1</v>
      </c>
      <c r="L559" s="142">
        <v>3</v>
      </c>
      <c r="M559" s="142">
        <v>3</v>
      </c>
      <c r="N559" s="142">
        <v>2</v>
      </c>
      <c r="O559" s="142">
        <v>2</v>
      </c>
      <c r="P559" s="142">
        <v>0</v>
      </c>
      <c r="Q559" s="290">
        <v>-1E-4</v>
      </c>
      <c r="R559" s="290">
        <v>-1E-4</v>
      </c>
      <c r="S559" s="292">
        <v>-1E-4</v>
      </c>
      <c r="T559" s="290">
        <v>-1E-4</v>
      </c>
      <c r="U559" s="292">
        <v>-1E-4</v>
      </c>
      <c r="V559" s="290">
        <v>-1E-4</v>
      </c>
      <c r="W559" s="292">
        <v>-1E-4</v>
      </c>
      <c r="X559" s="290">
        <v>-1E-4</v>
      </c>
      <c r="Y559" s="292">
        <v>-1E-4</v>
      </c>
      <c r="Z559" s="291">
        <v>-1E-4</v>
      </c>
      <c r="AB559" s="142">
        <v>2</v>
      </c>
      <c r="AC559" s="142">
        <v>2</v>
      </c>
      <c r="AD559" s="142">
        <v>2</v>
      </c>
      <c r="AE559" s="142">
        <v>2</v>
      </c>
      <c r="AF559" s="142">
        <v>3</v>
      </c>
      <c r="AG559" s="142">
        <v>2</v>
      </c>
      <c r="AH559" s="142">
        <v>2</v>
      </c>
      <c r="AI559" s="142">
        <v>2</v>
      </c>
      <c r="AJ559" s="142">
        <v>2</v>
      </c>
      <c r="AK559" s="142">
        <v>1</v>
      </c>
      <c r="AL559" s="142">
        <v>0</v>
      </c>
      <c r="AM559" s="290">
        <v>-1E-4</v>
      </c>
      <c r="AN559" s="290">
        <v>-1E-4</v>
      </c>
      <c r="AO559" s="292">
        <v>-1E-4</v>
      </c>
      <c r="AP559" s="290">
        <v>-1E-4</v>
      </c>
      <c r="AQ559" s="292">
        <v>-1E-4</v>
      </c>
      <c r="AR559" s="290">
        <v>-1E-4</v>
      </c>
      <c r="AS559" s="292">
        <v>-1E-4</v>
      </c>
      <c r="AT559" s="290">
        <v>-1E-4</v>
      </c>
      <c r="AU559" s="292">
        <v>-1E-4</v>
      </c>
      <c r="AW559" s="293">
        <v>-1</v>
      </c>
      <c r="AX559" s="291">
        <v>-1</v>
      </c>
      <c r="BK559" s="290"/>
      <c r="BL559" s="290"/>
      <c r="BM559" s="292"/>
      <c r="BN559" s="290"/>
      <c r="BO559" s="292"/>
      <c r="BP559" s="290"/>
      <c r="BQ559" s="292"/>
      <c r="BR559" s="290"/>
      <c r="BS559" s="292"/>
      <c r="BU559" s="292">
        <v>-1</v>
      </c>
      <c r="BV559" s="291">
        <v>-1</v>
      </c>
      <c r="BX559" s="291">
        <v>-1</v>
      </c>
      <c r="CH559" s="291">
        <v>-1</v>
      </c>
      <c r="CI559" s="117">
        <v>0</v>
      </c>
      <c r="CJ559" s="81">
        <v>-1</v>
      </c>
      <c r="CK559" s="81">
        <v>0</v>
      </c>
      <c r="CL559" s="81">
        <v>-1</v>
      </c>
      <c r="CM559" s="81">
        <v>0</v>
      </c>
      <c r="CN559" s="117">
        <v>0</v>
      </c>
      <c r="CR559" s="291"/>
      <c r="DB559" s="291"/>
    </row>
    <row r="560" spans="1:121" x14ac:dyDescent="0.25">
      <c r="B560" s="291">
        <v>0</v>
      </c>
      <c r="E560" s="185">
        <f t="shared" si="8"/>
        <v>0</v>
      </c>
      <c r="F560" s="142">
        <v>0</v>
      </c>
      <c r="G560" s="142">
        <v>0</v>
      </c>
      <c r="H560" s="142">
        <v>0</v>
      </c>
      <c r="I560" s="142">
        <v>0</v>
      </c>
      <c r="J560" s="142">
        <v>0</v>
      </c>
      <c r="K560" s="142">
        <v>0</v>
      </c>
      <c r="L560" s="142">
        <v>0</v>
      </c>
      <c r="M560" s="142">
        <v>0</v>
      </c>
      <c r="N560" s="142">
        <v>0</v>
      </c>
      <c r="O560" s="142">
        <v>0</v>
      </c>
      <c r="P560" s="142">
        <v>0</v>
      </c>
      <c r="Q560" s="290">
        <v>0</v>
      </c>
      <c r="R560" s="290">
        <v>0</v>
      </c>
      <c r="S560" s="292">
        <v>0</v>
      </c>
      <c r="T560" s="290">
        <v>0</v>
      </c>
      <c r="U560" s="292">
        <v>0</v>
      </c>
      <c r="V560" s="290">
        <v>0</v>
      </c>
      <c r="W560" s="292">
        <v>0</v>
      </c>
      <c r="X560" s="290">
        <v>0</v>
      </c>
      <c r="Y560" s="292">
        <v>0</v>
      </c>
      <c r="Z560" s="291">
        <v>0</v>
      </c>
      <c r="AB560" s="142">
        <v>0</v>
      </c>
      <c r="AC560" s="142">
        <v>0</v>
      </c>
      <c r="AD560" s="142">
        <v>0</v>
      </c>
      <c r="AE560" s="142">
        <v>0</v>
      </c>
      <c r="AF560" s="142">
        <v>0</v>
      </c>
      <c r="AG560" s="142">
        <v>0</v>
      </c>
      <c r="AH560" s="142">
        <v>0</v>
      </c>
      <c r="AI560" s="142">
        <v>0</v>
      </c>
      <c r="AJ560" s="142">
        <v>0</v>
      </c>
      <c r="AK560" s="142">
        <v>0</v>
      </c>
      <c r="AL560" s="142">
        <v>0</v>
      </c>
      <c r="AM560" s="290">
        <v>0</v>
      </c>
      <c r="AN560" s="290">
        <v>0</v>
      </c>
      <c r="AO560" s="292">
        <v>0</v>
      </c>
      <c r="AP560" s="290">
        <v>0</v>
      </c>
      <c r="AQ560" s="292">
        <v>0</v>
      </c>
      <c r="AR560" s="290">
        <v>0</v>
      </c>
      <c r="AS560" s="292">
        <v>0</v>
      </c>
      <c r="AT560" s="290">
        <v>0</v>
      </c>
      <c r="AU560" s="292">
        <v>0</v>
      </c>
      <c r="AW560" s="293">
        <v>0</v>
      </c>
      <c r="AX560" s="291">
        <v>0</v>
      </c>
      <c r="BK560" s="290"/>
      <c r="BL560" s="290"/>
      <c r="BM560" s="292"/>
      <c r="BN560" s="290"/>
      <c r="BO560" s="292"/>
      <c r="BP560" s="290"/>
      <c r="BQ560" s="292"/>
      <c r="BR560" s="290"/>
      <c r="BS560" s="292"/>
      <c r="BU560" s="292">
        <v>0</v>
      </c>
      <c r="BV560" s="291">
        <v>0</v>
      </c>
      <c r="BX560" s="291">
        <v>0</v>
      </c>
      <c r="CH560" s="291">
        <v>0</v>
      </c>
      <c r="CI560" s="117">
        <v>0</v>
      </c>
      <c r="CJ560" s="81">
        <v>0</v>
      </c>
      <c r="CK560" s="81">
        <v>0</v>
      </c>
      <c r="CL560" s="81">
        <v>0</v>
      </c>
      <c r="CM560" s="81">
        <v>0</v>
      </c>
      <c r="CN560" s="117">
        <v>0</v>
      </c>
      <c r="CR560" s="291"/>
      <c r="DB560" s="291"/>
    </row>
    <row r="561" spans="1:119" x14ac:dyDescent="0.25">
      <c r="A561" s="113" t="s">
        <v>191</v>
      </c>
      <c r="B561" s="291">
        <v>2</v>
      </c>
      <c r="C561" s="114" t="s">
        <v>322</v>
      </c>
      <c r="D561" s="114" t="s">
        <v>203</v>
      </c>
      <c r="E561" s="185">
        <f t="shared" si="8"/>
        <v>7</v>
      </c>
      <c r="F561" s="142">
        <v>3</v>
      </c>
      <c r="G561" s="142">
        <v>2</v>
      </c>
      <c r="H561" s="142">
        <v>2</v>
      </c>
      <c r="I561" s="142">
        <v>3</v>
      </c>
      <c r="J561" s="142">
        <v>3</v>
      </c>
      <c r="K561" s="142">
        <v>2</v>
      </c>
      <c r="L561" s="142">
        <v>3</v>
      </c>
      <c r="M561" s="142">
        <v>2</v>
      </c>
      <c r="N561" s="142">
        <v>3</v>
      </c>
      <c r="O561" s="142">
        <v>2</v>
      </c>
      <c r="P561" s="142">
        <v>0</v>
      </c>
      <c r="Q561" s="290">
        <v>9.6999999999999993</v>
      </c>
      <c r="R561" s="290">
        <v>9.6999999999999993</v>
      </c>
      <c r="S561" s="292">
        <v>9.6999999999999993</v>
      </c>
      <c r="T561" s="290">
        <v>-1E-4</v>
      </c>
      <c r="U561" s="292">
        <v>15.6</v>
      </c>
      <c r="V561" s="290">
        <v>-1E-4</v>
      </c>
      <c r="W561" s="292">
        <v>11.78</v>
      </c>
      <c r="X561" s="290">
        <v>-1E-4</v>
      </c>
      <c r="Y561" s="292">
        <v>37.08</v>
      </c>
      <c r="Z561" s="291">
        <v>2</v>
      </c>
      <c r="AB561" s="142">
        <v>2</v>
      </c>
      <c r="AC561" s="142">
        <v>2</v>
      </c>
      <c r="AD561" s="142">
        <v>3</v>
      </c>
      <c r="AE561" s="142">
        <v>3</v>
      </c>
      <c r="AF561" s="142">
        <v>3</v>
      </c>
      <c r="AG561" s="142">
        <v>3</v>
      </c>
      <c r="AH561" s="142">
        <v>2</v>
      </c>
      <c r="AI561" s="142">
        <v>2</v>
      </c>
      <c r="AJ561" s="142">
        <v>2</v>
      </c>
      <c r="AK561" s="142">
        <v>2</v>
      </c>
      <c r="AL561" s="142">
        <v>0</v>
      </c>
      <c r="AM561" s="290">
        <v>9.6999999999999993</v>
      </c>
      <c r="AN561" s="290">
        <v>9.6999999999999993</v>
      </c>
      <c r="AO561" s="292">
        <v>9.6999999999999993</v>
      </c>
      <c r="AP561" s="290">
        <v>4.8</v>
      </c>
      <c r="AQ561" s="292">
        <v>15.5</v>
      </c>
      <c r="AR561" s="290">
        <v>-1E-4</v>
      </c>
      <c r="AS561" s="292">
        <v>11.4</v>
      </c>
      <c r="AT561" s="290">
        <v>-1E-4</v>
      </c>
      <c r="AU561" s="292">
        <v>41.4</v>
      </c>
      <c r="AW561" s="293">
        <v>78.48</v>
      </c>
      <c r="AX561" s="291">
        <v>2</v>
      </c>
      <c r="BK561" s="290"/>
      <c r="BL561" s="290"/>
      <c r="BM561" s="292"/>
      <c r="BN561" s="290"/>
      <c r="BO561" s="292"/>
      <c r="BP561" s="290"/>
      <c r="BQ561" s="292"/>
      <c r="BR561" s="290"/>
      <c r="BS561" s="292"/>
      <c r="BU561" s="292">
        <v>78.48</v>
      </c>
      <c r="BV561" s="291">
        <v>2</v>
      </c>
      <c r="BX561" s="291">
        <v>-1</v>
      </c>
      <c r="CH561" s="291">
        <v>-1</v>
      </c>
      <c r="CI561" s="117">
        <v>0</v>
      </c>
      <c r="CJ561" s="81">
        <v>-1</v>
      </c>
      <c r="CK561" s="81">
        <v>0</v>
      </c>
      <c r="CL561" s="81">
        <v>-1</v>
      </c>
      <c r="CM561" s="81">
        <v>0</v>
      </c>
      <c r="CN561" s="117">
        <v>0</v>
      </c>
      <c r="CR561" s="291"/>
      <c r="DB561" s="291"/>
      <c r="DH561" s="79" t="s">
        <v>203</v>
      </c>
      <c r="DJ561" s="79" t="s">
        <v>418</v>
      </c>
      <c r="DK561" s="79" t="s">
        <v>465</v>
      </c>
      <c r="DL561" s="83" t="s">
        <v>503</v>
      </c>
      <c r="DM561" s="84" t="s">
        <v>523</v>
      </c>
      <c r="DN561" s="84" t="s">
        <v>517</v>
      </c>
      <c r="DO561" s="83" t="s">
        <v>503</v>
      </c>
    </row>
    <row r="562" spans="1:119" x14ac:dyDescent="0.25">
      <c r="B562" s="291">
        <v>-1</v>
      </c>
      <c r="E562" s="185">
        <f t="shared" si="8"/>
        <v>0</v>
      </c>
      <c r="F562" s="142">
        <v>2</v>
      </c>
      <c r="G562" s="142">
        <v>2</v>
      </c>
      <c r="H562" s="142">
        <v>3</v>
      </c>
      <c r="I562" s="142">
        <v>2</v>
      </c>
      <c r="J562" s="142">
        <v>2</v>
      </c>
      <c r="K562" s="142">
        <v>2</v>
      </c>
      <c r="L562" s="142">
        <v>2</v>
      </c>
      <c r="M562" s="142">
        <v>2</v>
      </c>
      <c r="N562" s="142">
        <v>3</v>
      </c>
      <c r="O562" s="142">
        <v>3</v>
      </c>
      <c r="P562" s="142">
        <v>0</v>
      </c>
      <c r="Q562" s="290">
        <v>-1E-4</v>
      </c>
      <c r="R562" s="290">
        <v>-1E-4</v>
      </c>
      <c r="S562" s="292">
        <v>-1E-4</v>
      </c>
      <c r="T562" s="290">
        <v>-1E-4</v>
      </c>
      <c r="U562" s="292">
        <v>-1E-4</v>
      </c>
      <c r="V562" s="290">
        <v>-1E-4</v>
      </c>
      <c r="W562" s="292">
        <v>-1E-4</v>
      </c>
      <c r="X562" s="290">
        <v>-1E-4</v>
      </c>
      <c r="Y562" s="292">
        <v>-1E-4</v>
      </c>
      <c r="Z562" s="291">
        <v>-1E-4</v>
      </c>
      <c r="AB562" s="142">
        <v>2</v>
      </c>
      <c r="AC562" s="142">
        <v>2</v>
      </c>
      <c r="AD562" s="142">
        <v>3</v>
      </c>
      <c r="AE562" s="142">
        <v>3</v>
      </c>
      <c r="AF562" s="142">
        <v>2</v>
      </c>
      <c r="AG562" s="142">
        <v>2</v>
      </c>
      <c r="AH562" s="142">
        <v>2</v>
      </c>
      <c r="AI562" s="142">
        <v>2</v>
      </c>
      <c r="AJ562" s="142">
        <v>2</v>
      </c>
      <c r="AK562" s="142">
        <v>2</v>
      </c>
      <c r="AL562" s="142">
        <v>0</v>
      </c>
      <c r="AM562" s="290">
        <v>-1E-4</v>
      </c>
      <c r="AN562" s="290">
        <v>-1E-4</v>
      </c>
      <c r="AO562" s="292">
        <v>-1E-4</v>
      </c>
      <c r="AP562" s="290">
        <v>-1E-4</v>
      </c>
      <c r="AQ562" s="292">
        <v>-1E-4</v>
      </c>
      <c r="AR562" s="290">
        <v>-1E-4</v>
      </c>
      <c r="AS562" s="292">
        <v>-1E-4</v>
      </c>
      <c r="AT562" s="290">
        <v>-1E-4</v>
      </c>
      <c r="AU562" s="292">
        <v>-1E-4</v>
      </c>
      <c r="AW562" s="293">
        <v>-1</v>
      </c>
      <c r="AX562" s="291">
        <v>-1</v>
      </c>
      <c r="BK562" s="290"/>
      <c r="BL562" s="290"/>
      <c r="BM562" s="292"/>
      <c r="BN562" s="290"/>
      <c r="BO562" s="292"/>
      <c r="BP562" s="290"/>
      <c r="BQ562" s="292"/>
      <c r="BR562" s="290"/>
      <c r="BS562" s="292"/>
      <c r="BU562" s="292">
        <v>-1</v>
      </c>
      <c r="BV562" s="291">
        <v>-1</v>
      </c>
      <c r="BX562" s="291">
        <v>-1</v>
      </c>
      <c r="CH562" s="291">
        <v>-1</v>
      </c>
      <c r="CI562" s="117">
        <v>0</v>
      </c>
      <c r="CJ562" s="81">
        <v>-1</v>
      </c>
      <c r="CK562" s="81">
        <v>0</v>
      </c>
      <c r="CL562" s="81">
        <v>-1</v>
      </c>
      <c r="CM562" s="81">
        <v>0</v>
      </c>
      <c r="CN562" s="117">
        <v>0</v>
      </c>
      <c r="CR562" s="291"/>
      <c r="DB562" s="291"/>
    </row>
    <row r="563" spans="1:119" x14ac:dyDescent="0.25">
      <c r="B563" s="291">
        <v>-1</v>
      </c>
      <c r="E563" s="185">
        <f t="shared" si="8"/>
        <v>0</v>
      </c>
      <c r="F563" s="142">
        <v>1</v>
      </c>
      <c r="G563" s="142">
        <v>2</v>
      </c>
      <c r="H563" s="142">
        <v>1</v>
      </c>
      <c r="I563" s="142">
        <v>2</v>
      </c>
      <c r="J563" s="142">
        <v>2</v>
      </c>
      <c r="K563" s="142">
        <v>0</v>
      </c>
      <c r="L563" s="142">
        <v>1</v>
      </c>
      <c r="M563" s="142">
        <v>2</v>
      </c>
      <c r="N563" s="142">
        <v>1</v>
      </c>
      <c r="O563" s="142">
        <v>2</v>
      </c>
      <c r="P563" s="142">
        <v>0</v>
      </c>
      <c r="Q563" s="290">
        <v>-1E-4</v>
      </c>
      <c r="R563" s="290">
        <v>-1E-4</v>
      </c>
      <c r="S563" s="292">
        <v>-1E-4</v>
      </c>
      <c r="T563" s="290">
        <v>-1E-4</v>
      </c>
      <c r="U563" s="292">
        <v>-1E-4</v>
      </c>
      <c r="V563" s="290">
        <v>-1E-4</v>
      </c>
      <c r="W563" s="292">
        <v>-1E-4</v>
      </c>
      <c r="X563" s="290">
        <v>-1E-4</v>
      </c>
      <c r="Y563" s="292">
        <v>-1E-4</v>
      </c>
      <c r="Z563" s="291">
        <v>-1E-4</v>
      </c>
      <c r="AB563" s="142">
        <v>2</v>
      </c>
      <c r="AC563" s="142">
        <v>2</v>
      </c>
      <c r="AD563" s="142">
        <v>1</v>
      </c>
      <c r="AE563" s="142">
        <v>2</v>
      </c>
      <c r="AF563" s="142">
        <v>2</v>
      </c>
      <c r="AG563" s="142">
        <v>2</v>
      </c>
      <c r="AH563" s="142">
        <v>2</v>
      </c>
      <c r="AI563" s="142">
        <v>2</v>
      </c>
      <c r="AJ563" s="142">
        <v>1</v>
      </c>
      <c r="AK563" s="142">
        <v>2</v>
      </c>
      <c r="AL563" s="142">
        <v>0</v>
      </c>
      <c r="AM563" s="290">
        <v>-1E-4</v>
      </c>
      <c r="AN563" s="290">
        <v>-1E-4</v>
      </c>
      <c r="AO563" s="292">
        <v>-1E-4</v>
      </c>
      <c r="AP563" s="290">
        <v>-1E-4</v>
      </c>
      <c r="AQ563" s="292">
        <v>-1E-4</v>
      </c>
      <c r="AR563" s="290">
        <v>-1E-4</v>
      </c>
      <c r="AS563" s="292">
        <v>-1E-4</v>
      </c>
      <c r="AT563" s="290">
        <v>-1E-4</v>
      </c>
      <c r="AU563" s="292">
        <v>-1E-4</v>
      </c>
      <c r="AW563" s="293">
        <v>-1</v>
      </c>
      <c r="AX563" s="291">
        <v>-1</v>
      </c>
      <c r="BK563" s="290"/>
      <c r="BL563" s="290"/>
      <c r="BM563" s="292"/>
      <c r="BN563" s="290"/>
      <c r="BO563" s="292"/>
      <c r="BP563" s="290"/>
      <c r="BQ563" s="292"/>
      <c r="BR563" s="290"/>
      <c r="BS563" s="292"/>
      <c r="BU563" s="292">
        <v>-1</v>
      </c>
      <c r="BV563" s="291">
        <v>-1</v>
      </c>
      <c r="BX563" s="291">
        <v>-1</v>
      </c>
      <c r="CH563" s="291">
        <v>-1</v>
      </c>
      <c r="CI563" s="117">
        <v>0</v>
      </c>
      <c r="CJ563" s="81">
        <v>-1</v>
      </c>
      <c r="CK563" s="81">
        <v>0</v>
      </c>
      <c r="CL563" s="81">
        <v>-1</v>
      </c>
      <c r="CM563" s="81">
        <v>0</v>
      </c>
      <c r="CN563" s="117">
        <v>0</v>
      </c>
      <c r="CR563" s="291"/>
      <c r="DB563" s="291"/>
    </row>
    <row r="564" spans="1:119" x14ac:dyDescent="0.25">
      <c r="B564" s="291">
        <v>-1</v>
      </c>
      <c r="E564" s="185">
        <f t="shared" si="8"/>
        <v>0</v>
      </c>
      <c r="F564" s="142">
        <v>2</v>
      </c>
      <c r="G564" s="142">
        <v>2</v>
      </c>
      <c r="H564" s="142">
        <v>2</v>
      </c>
      <c r="I564" s="142">
        <v>2</v>
      </c>
      <c r="J564" s="142">
        <v>2</v>
      </c>
      <c r="K564" s="142">
        <v>2</v>
      </c>
      <c r="L564" s="142">
        <v>2</v>
      </c>
      <c r="M564" s="142">
        <v>2</v>
      </c>
      <c r="N564" s="142">
        <v>3</v>
      </c>
      <c r="O564" s="142">
        <v>2</v>
      </c>
      <c r="P564" s="142">
        <v>0</v>
      </c>
      <c r="Q564" s="290">
        <v>-1E-4</v>
      </c>
      <c r="R564" s="290">
        <v>-1E-4</v>
      </c>
      <c r="S564" s="292">
        <v>-1E-4</v>
      </c>
      <c r="T564" s="290">
        <v>-1E-4</v>
      </c>
      <c r="U564" s="292">
        <v>-1E-4</v>
      </c>
      <c r="V564" s="290">
        <v>-1E-4</v>
      </c>
      <c r="W564" s="292">
        <v>-1E-4</v>
      </c>
      <c r="X564" s="290">
        <v>-1E-4</v>
      </c>
      <c r="Y564" s="292">
        <v>-1E-4</v>
      </c>
      <c r="Z564" s="291">
        <v>-1E-4</v>
      </c>
      <c r="AB564" s="142">
        <v>2</v>
      </c>
      <c r="AC564" s="142">
        <v>2</v>
      </c>
      <c r="AD564" s="142">
        <v>2</v>
      </c>
      <c r="AE564" s="142">
        <v>2</v>
      </c>
      <c r="AF564" s="142">
        <v>3</v>
      </c>
      <c r="AG564" s="142">
        <v>2</v>
      </c>
      <c r="AH564" s="142">
        <v>2</v>
      </c>
      <c r="AI564" s="142">
        <v>2</v>
      </c>
      <c r="AJ564" s="142">
        <v>3</v>
      </c>
      <c r="AK564" s="142">
        <v>2</v>
      </c>
      <c r="AL564" s="142">
        <v>1</v>
      </c>
      <c r="AM564" s="290">
        <v>-1E-4</v>
      </c>
      <c r="AN564" s="290">
        <v>-1E-4</v>
      </c>
      <c r="AO564" s="292">
        <v>-1E-4</v>
      </c>
      <c r="AP564" s="290">
        <v>-1E-4</v>
      </c>
      <c r="AQ564" s="292">
        <v>-1E-4</v>
      </c>
      <c r="AR564" s="290">
        <v>-1E-4</v>
      </c>
      <c r="AS564" s="292">
        <v>-1E-4</v>
      </c>
      <c r="AT564" s="290">
        <v>-1E-4</v>
      </c>
      <c r="AU564" s="292">
        <v>-1E-4</v>
      </c>
      <c r="AW564" s="293">
        <v>-1</v>
      </c>
      <c r="AX564" s="291">
        <v>-1</v>
      </c>
      <c r="BK564" s="290"/>
      <c r="BL564" s="290"/>
      <c r="BM564" s="292"/>
      <c r="BN564" s="290"/>
      <c r="BO564" s="292"/>
      <c r="BP564" s="290"/>
      <c r="BQ564" s="292"/>
      <c r="BR564" s="290"/>
      <c r="BS564" s="292"/>
      <c r="BU564" s="292">
        <v>-1</v>
      </c>
      <c r="BV564" s="291">
        <v>-1</v>
      </c>
      <c r="BX564" s="291">
        <v>-1</v>
      </c>
      <c r="CH564" s="291">
        <v>-1</v>
      </c>
      <c r="CI564" s="117">
        <v>0</v>
      </c>
      <c r="CJ564" s="81">
        <v>-1</v>
      </c>
      <c r="CK564" s="81">
        <v>0</v>
      </c>
      <c r="CL564" s="81">
        <v>-1</v>
      </c>
      <c r="CM564" s="81">
        <v>0</v>
      </c>
      <c r="CN564" s="117">
        <v>0</v>
      </c>
      <c r="CR564" s="291"/>
      <c r="DB564" s="291"/>
    </row>
    <row r="565" spans="1:119" x14ac:dyDescent="0.25">
      <c r="B565" s="291">
        <v>0</v>
      </c>
      <c r="E565" s="185">
        <f t="shared" si="8"/>
        <v>0</v>
      </c>
      <c r="F565" s="142">
        <v>0</v>
      </c>
      <c r="G565" s="142">
        <v>0</v>
      </c>
      <c r="H565" s="142">
        <v>0</v>
      </c>
      <c r="I565" s="142">
        <v>0</v>
      </c>
      <c r="J565" s="142">
        <v>0</v>
      </c>
      <c r="K565" s="142">
        <v>0</v>
      </c>
      <c r="L565" s="142">
        <v>0</v>
      </c>
      <c r="M565" s="142">
        <v>0</v>
      </c>
      <c r="N565" s="142">
        <v>0</v>
      </c>
      <c r="O565" s="142">
        <v>0</v>
      </c>
      <c r="P565" s="142">
        <v>0</v>
      </c>
      <c r="Q565" s="290">
        <v>0</v>
      </c>
      <c r="R565" s="290">
        <v>0</v>
      </c>
      <c r="S565" s="292">
        <v>0</v>
      </c>
      <c r="T565" s="290">
        <v>0</v>
      </c>
      <c r="U565" s="292">
        <v>0</v>
      </c>
      <c r="V565" s="290">
        <v>0</v>
      </c>
      <c r="W565" s="292">
        <v>0</v>
      </c>
      <c r="X565" s="290">
        <v>0</v>
      </c>
      <c r="Y565" s="292">
        <v>0</v>
      </c>
      <c r="Z565" s="291">
        <v>0</v>
      </c>
      <c r="AB565" s="142">
        <v>0</v>
      </c>
      <c r="AC565" s="142">
        <v>0</v>
      </c>
      <c r="AD565" s="142">
        <v>0</v>
      </c>
      <c r="AE565" s="142">
        <v>0</v>
      </c>
      <c r="AF565" s="142">
        <v>0</v>
      </c>
      <c r="AG565" s="142">
        <v>0</v>
      </c>
      <c r="AH565" s="142">
        <v>0</v>
      </c>
      <c r="AI565" s="142">
        <v>0</v>
      </c>
      <c r="AJ565" s="142">
        <v>0</v>
      </c>
      <c r="AK565" s="142">
        <v>0</v>
      </c>
      <c r="AL565" s="142">
        <v>0</v>
      </c>
      <c r="AM565" s="290">
        <v>0</v>
      </c>
      <c r="AN565" s="290">
        <v>0</v>
      </c>
      <c r="AO565" s="292">
        <v>0</v>
      </c>
      <c r="AP565" s="290">
        <v>0</v>
      </c>
      <c r="AQ565" s="292">
        <v>0</v>
      </c>
      <c r="AR565" s="290">
        <v>0</v>
      </c>
      <c r="AS565" s="292">
        <v>0</v>
      </c>
      <c r="AT565" s="290">
        <v>0</v>
      </c>
      <c r="AU565" s="292">
        <v>0</v>
      </c>
      <c r="AW565" s="293">
        <v>0</v>
      </c>
      <c r="AX565" s="291">
        <v>0</v>
      </c>
      <c r="BK565" s="290"/>
      <c r="BL565" s="290"/>
      <c r="BM565" s="292"/>
      <c r="BN565" s="290"/>
      <c r="BO565" s="292"/>
      <c r="BP565" s="290"/>
      <c r="BQ565" s="292"/>
      <c r="BR565" s="290"/>
      <c r="BS565" s="292"/>
      <c r="BU565" s="292">
        <v>0</v>
      </c>
      <c r="BV565" s="291">
        <v>0</v>
      </c>
      <c r="BX565" s="291">
        <v>0</v>
      </c>
      <c r="CH565" s="291">
        <v>0</v>
      </c>
      <c r="CI565" s="117">
        <v>0</v>
      </c>
      <c r="CJ565" s="81">
        <v>0</v>
      </c>
      <c r="CK565" s="81">
        <v>0</v>
      </c>
      <c r="CL565" s="81">
        <v>0</v>
      </c>
      <c r="CM565" s="81">
        <v>0</v>
      </c>
      <c r="CN565" s="117">
        <v>0</v>
      </c>
      <c r="CR565" s="291"/>
      <c r="DB565" s="291"/>
    </row>
    <row r="566" spans="1:119" x14ac:dyDescent="0.25">
      <c r="A566" s="113" t="s">
        <v>191</v>
      </c>
      <c r="B566" s="291">
        <v>3</v>
      </c>
      <c r="C566" s="114" t="s">
        <v>323</v>
      </c>
      <c r="D566" s="114" t="s">
        <v>205</v>
      </c>
      <c r="E566" s="185">
        <f t="shared" si="8"/>
        <v>6</v>
      </c>
      <c r="F566" s="142">
        <v>2</v>
      </c>
      <c r="G566" s="142">
        <v>2</v>
      </c>
      <c r="H566" s="142">
        <v>1</v>
      </c>
      <c r="I566" s="142">
        <v>3</v>
      </c>
      <c r="J566" s="142">
        <v>3</v>
      </c>
      <c r="K566" s="142">
        <v>2</v>
      </c>
      <c r="L566" s="142">
        <v>2</v>
      </c>
      <c r="M566" s="142">
        <v>2</v>
      </c>
      <c r="N566" s="142">
        <v>2</v>
      </c>
      <c r="O566" s="142">
        <v>2</v>
      </c>
      <c r="P566" s="142">
        <v>0</v>
      </c>
      <c r="Q566" s="290">
        <v>9.3000000000000007</v>
      </c>
      <c r="R566" s="290">
        <v>9.3000000000000007</v>
      </c>
      <c r="S566" s="292">
        <v>9.3000000000000007</v>
      </c>
      <c r="T566" s="290">
        <v>-1E-4</v>
      </c>
      <c r="U566" s="292">
        <v>15.7</v>
      </c>
      <c r="V566" s="290">
        <v>-1E-4</v>
      </c>
      <c r="W566" s="292">
        <v>11.76</v>
      </c>
      <c r="X566" s="290">
        <v>-1E-4</v>
      </c>
      <c r="Y566" s="292">
        <v>36.76</v>
      </c>
      <c r="Z566" s="291">
        <v>3</v>
      </c>
      <c r="AB566" s="142">
        <v>3</v>
      </c>
      <c r="AC566" s="142">
        <v>3</v>
      </c>
      <c r="AD566" s="142">
        <v>3</v>
      </c>
      <c r="AE566" s="142">
        <v>2</v>
      </c>
      <c r="AF566" s="142">
        <v>3</v>
      </c>
      <c r="AG566" s="142">
        <v>3</v>
      </c>
      <c r="AH566" s="142">
        <v>2</v>
      </c>
      <c r="AI566" s="142">
        <v>2</v>
      </c>
      <c r="AJ566" s="142">
        <v>2</v>
      </c>
      <c r="AK566" s="142">
        <v>2</v>
      </c>
      <c r="AL566" s="142">
        <v>0</v>
      </c>
      <c r="AM566" s="290">
        <v>9.9</v>
      </c>
      <c r="AN566" s="290">
        <v>9.9</v>
      </c>
      <c r="AO566" s="292">
        <v>9.9</v>
      </c>
      <c r="AP566" s="290">
        <v>5.2</v>
      </c>
      <c r="AQ566" s="292">
        <v>14.8</v>
      </c>
      <c r="AR566" s="290">
        <v>-1E-4</v>
      </c>
      <c r="AS566" s="292">
        <v>11.46</v>
      </c>
      <c r="AT566" s="290">
        <v>-1E-4</v>
      </c>
      <c r="AU566" s="292">
        <v>41.36</v>
      </c>
      <c r="AW566" s="293">
        <v>78.12</v>
      </c>
      <c r="AX566" s="291">
        <v>3</v>
      </c>
      <c r="BK566" s="290"/>
      <c r="BL566" s="290"/>
      <c r="BM566" s="292"/>
      <c r="BN566" s="290"/>
      <c r="BO566" s="292"/>
      <c r="BP566" s="290"/>
      <c r="BQ566" s="292"/>
      <c r="BR566" s="290"/>
      <c r="BS566" s="292"/>
      <c r="BU566" s="292">
        <v>78.12</v>
      </c>
      <c r="BV566" s="291">
        <v>3</v>
      </c>
      <c r="BX566" s="291">
        <v>-1</v>
      </c>
      <c r="CH566" s="291">
        <v>-1</v>
      </c>
      <c r="CI566" s="117">
        <v>0</v>
      </c>
      <c r="CJ566" s="81">
        <v>-1</v>
      </c>
      <c r="CK566" s="81">
        <v>0</v>
      </c>
      <c r="CL566" s="81">
        <v>-1</v>
      </c>
      <c r="CM566" s="81">
        <v>0</v>
      </c>
      <c r="CN566" s="117">
        <v>0</v>
      </c>
      <c r="CR566" s="291"/>
      <c r="DB566" s="291"/>
      <c r="DH566" s="79" t="s">
        <v>372</v>
      </c>
      <c r="DJ566" s="79" t="s">
        <v>418</v>
      </c>
      <c r="DK566" s="79" t="s">
        <v>465</v>
      </c>
      <c r="DL566" s="83" t="s">
        <v>503</v>
      </c>
      <c r="DM566" s="84" t="s">
        <v>523</v>
      </c>
      <c r="DN566" s="84" t="s">
        <v>504</v>
      </c>
      <c r="DO566" s="83" t="s">
        <v>503</v>
      </c>
    </row>
    <row r="567" spans="1:119" x14ac:dyDescent="0.25">
      <c r="B567" s="291">
        <v>-1</v>
      </c>
      <c r="E567" s="185">
        <f t="shared" si="8"/>
        <v>0</v>
      </c>
      <c r="F567" s="142">
        <v>2</v>
      </c>
      <c r="G567" s="142">
        <v>2</v>
      </c>
      <c r="H567" s="142">
        <v>1</v>
      </c>
      <c r="I567" s="142">
        <v>3</v>
      </c>
      <c r="J567" s="142">
        <v>2</v>
      </c>
      <c r="K567" s="142">
        <v>2</v>
      </c>
      <c r="L567" s="142">
        <v>3</v>
      </c>
      <c r="M567" s="142">
        <v>2</v>
      </c>
      <c r="N567" s="142">
        <v>2</v>
      </c>
      <c r="O567" s="142">
        <v>3</v>
      </c>
      <c r="P567" s="142">
        <v>0</v>
      </c>
      <c r="Q567" s="290">
        <v>-1E-4</v>
      </c>
      <c r="R567" s="290">
        <v>-1E-4</v>
      </c>
      <c r="S567" s="292">
        <v>-1E-4</v>
      </c>
      <c r="T567" s="290">
        <v>-1E-4</v>
      </c>
      <c r="U567" s="292">
        <v>-1E-4</v>
      </c>
      <c r="V567" s="290">
        <v>-1E-4</v>
      </c>
      <c r="W567" s="292">
        <v>-1E-4</v>
      </c>
      <c r="X567" s="290">
        <v>-1E-4</v>
      </c>
      <c r="Y567" s="292">
        <v>-1E-4</v>
      </c>
      <c r="Z567" s="291">
        <v>-1E-4</v>
      </c>
      <c r="AB567" s="142">
        <v>3</v>
      </c>
      <c r="AC567" s="142">
        <v>3</v>
      </c>
      <c r="AD567" s="142">
        <v>2</v>
      </c>
      <c r="AE567" s="142">
        <v>3</v>
      </c>
      <c r="AF567" s="142">
        <v>3</v>
      </c>
      <c r="AG567" s="142">
        <v>2</v>
      </c>
      <c r="AH567" s="142">
        <v>2</v>
      </c>
      <c r="AI567" s="142">
        <v>2</v>
      </c>
      <c r="AJ567" s="142">
        <v>3</v>
      </c>
      <c r="AK567" s="142">
        <v>3</v>
      </c>
      <c r="AL567" s="142">
        <v>0</v>
      </c>
      <c r="AM567" s="290">
        <v>-1E-4</v>
      </c>
      <c r="AN567" s="290">
        <v>-1E-4</v>
      </c>
      <c r="AO567" s="292">
        <v>-1E-4</v>
      </c>
      <c r="AP567" s="290">
        <v>-1E-4</v>
      </c>
      <c r="AQ567" s="292">
        <v>-1E-4</v>
      </c>
      <c r="AR567" s="290">
        <v>-1E-4</v>
      </c>
      <c r="AS567" s="292">
        <v>-1E-4</v>
      </c>
      <c r="AT567" s="290">
        <v>-1E-4</v>
      </c>
      <c r="AU567" s="292">
        <v>-1E-4</v>
      </c>
      <c r="AW567" s="293">
        <v>-1</v>
      </c>
      <c r="AX567" s="291">
        <v>-1</v>
      </c>
      <c r="BK567" s="290"/>
      <c r="BL567" s="290"/>
      <c r="BM567" s="292"/>
      <c r="BN567" s="290"/>
      <c r="BO567" s="292"/>
      <c r="BP567" s="290"/>
      <c r="BQ567" s="292"/>
      <c r="BR567" s="290"/>
      <c r="BS567" s="292"/>
      <c r="BU567" s="292">
        <v>-1</v>
      </c>
      <c r="BV567" s="291">
        <v>-1</v>
      </c>
      <c r="BX567" s="291">
        <v>-1</v>
      </c>
      <c r="CH567" s="291">
        <v>-1</v>
      </c>
      <c r="CI567" s="117">
        <v>0</v>
      </c>
      <c r="CJ567" s="81">
        <v>-1</v>
      </c>
      <c r="CK567" s="81">
        <v>0</v>
      </c>
      <c r="CL567" s="81">
        <v>-1</v>
      </c>
      <c r="CM567" s="81">
        <v>0</v>
      </c>
      <c r="CN567" s="117">
        <v>0</v>
      </c>
      <c r="CR567" s="291"/>
      <c r="DB567" s="291"/>
    </row>
    <row r="568" spans="1:119" x14ac:dyDescent="0.25">
      <c r="B568" s="291">
        <v>-1</v>
      </c>
      <c r="E568" s="185">
        <f t="shared" si="8"/>
        <v>0</v>
      </c>
      <c r="F568" s="142">
        <v>3</v>
      </c>
      <c r="G568" s="142">
        <v>2</v>
      </c>
      <c r="H568" s="142">
        <v>2</v>
      </c>
      <c r="I568" s="142">
        <v>3</v>
      </c>
      <c r="J568" s="142">
        <v>3</v>
      </c>
      <c r="K568" s="142">
        <v>1</v>
      </c>
      <c r="L568" s="142">
        <v>3</v>
      </c>
      <c r="M568" s="142">
        <v>2</v>
      </c>
      <c r="N568" s="142">
        <v>2</v>
      </c>
      <c r="O568" s="142">
        <v>2</v>
      </c>
      <c r="P568" s="142">
        <v>0</v>
      </c>
      <c r="Q568" s="290">
        <v>-1E-4</v>
      </c>
      <c r="R568" s="290">
        <v>-1E-4</v>
      </c>
      <c r="S568" s="292">
        <v>-1E-4</v>
      </c>
      <c r="T568" s="290">
        <v>-1E-4</v>
      </c>
      <c r="U568" s="292">
        <v>-1E-4</v>
      </c>
      <c r="V568" s="290">
        <v>-1E-4</v>
      </c>
      <c r="W568" s="292">
        <v>-1E-4</v>
      </c>
      <c r="X568" s="290">
        <v>-1E-4</v>
      </c>
      <c r="Y568" s="292">
        <v>-1E-4</v>
      </c>
      <c r="Z568" s="291">
        <v>-1E-4</v>
      </c>
      <c r="AB568" s="142">
        <v>3</v>
      </c>
      <c r="AC568" s="142">
        <v>3</v>
      </c>
      <c r="AD568" s="142">
        <v>3</v>
      </c>
      <c r="AE568" s="142">
        <v>4</v>
      </c>
      <c r="AF568" s="142">
        <v>3</v>
      </c>
      <c r="AG568" s="142">
        <v>4</v>
      </c>
      <c r="AH568" s="142">
        <v>3</v>
      </c>
      <c r="AI568" s="142">
        <v>3</v>
      </c>
      <c r="AJ568" s="142">
        <v>3</v>
      </c>
      <c r="AK568" s="142">
        <v>2</v>
      </c>
      <c r="AL568" s="142">
        <v>0</v>
      </c>
      <c r="AM568" s="290">
        <v>-1E-4</v>
      </c>
      <c r="AN568" s="290">
        <v>-1E-4</v>
      </c>
      <c r="AO568" s="292">
        <v>-1E-4</v>
      </c>
      <c r="AP568" s="290">
        <v>-1E-4</v>
      </c>
      <c r="AQ568" s="292">
        <v>-1E-4</v>
      </c>
      <c r="AR568" s="290">
        <v>-1E-4</v>
      </c>
      <c r="AS568" s="292">
        <v>-1E-4</v>
      </c>
      <c r="AT568" s="290">
        <v>-1E-4</v>
      </c>
      <c r="AU568" s="292">
        <v>-1E-4</v>
      </c>
      <c r="AW568" s="293">
        <v>-1</v>
      </c>
      <c r="AX568" s="291">
        <v>-1</v>
      </c>
      <c r="BK568" s="290"/>
      <c r="BL568" s="290"/>
      <c r="BM568" s="292"/>
      <c r="BN568" s="290"/>
      <c r="BO568" s="292"/>
      <c r="BP568" s="290"/>
      <c r="BQ568" s="292"/>
      <c r="BR568" s="290"/>
      <c r="BS568" s="292"/>
      <c r="BU568" s="292">
        <v>-1</v>
      </c>
      <c r="BV568" s="291">
        <v>-1</v>
      </c>
      <c r="BX568" s="291">
        <v>-1</v>
      </c>
      <c r="CH568" s="291">
        <v>-1</v>
      </c>
      <c r="CI568" s="117">
        <v>0</v>
      </c>
      <c r="CJ568" s="81">
        <v>-1</v>
      </c>
      <c r="CK568" s="81">
        <v>0</v>
      </c>
      <c r="CL568" s="81">
        <v>-1</v>
      </c>
      <c r="CM568" s="81">
        <v>0</v>
      </c>
      <c r="CN568" s="117">
        <v>0</v>
      </c>
      <c r="CR568" s="291"/>
      <c r="DB568" s="291"/>
    </row>
    <row r="569" spans="1:119" x14ac:dyDescent="0.25">
      <c r="B569" s="291">
        <v>-1</v>
      </c>
      <c r="E569" s="185">
        <f t="shared" si="8"/>
        <v>0</v>
      </c>
      <c r="F569" s="142">
        <v>2</v>
      </c>
      <c r="G569" s="142">
        <v>3</v>
      </c>
      <c r="H569" s="142">
        <v>1</v>
      </c>
      <c r="I569" s="142">
        <v>2</v>
      </c>
      <c r="J569" s="142">
        <v>3</v>
      </c>
      <c r="K569" s="142">
        <v>2</v>
      </c>
      <c r="L569" s="142">
        <v>2</v>
      </c>
      <c r="M569" s="142">
        <v>2</v>
      </c>
      <c r="N569" s="142">
        <v>2</v>
      </c>
      <c r="O569" s="142">
        <v>2</v>
      </c>
      <c r="P569" s="142">
        <v>0</v>
      </c>
      <c r="Q569" s="290">
        <v>-1E-4</v>
      </c>
      <c r="R569" s="290">
        <v>-1E-4</v>
      </c>
      <c r="S569" s="292">
        <v>-1E-4</v>
      </c>
      <c r="T569" s="290">
        <v>-1E-4</v>
      </c>
      <c r="U569" s="292">
        <v>-1E-4</v>
      </c>
      <c r="V569" s="290">
        <v>-1E-4</v>
      </c>
      <c r="W569" s="292">
        <v>-1E-4</v>
      </c>
      <c r="X569" s="290">
        <v>-1E-4</v>
      </c>
      <c r="Y569" s="292">
        <v>-1E-4</v>
      </c>
      <c r="Z569" s="291">
        <v>-1E-4</v>
      </c>
      <c r="AB569" s="142">
        <v>3</v>
      </c>
      <c r="AC569" s="142">
        <v>3</v>
      </c>
      <c r="AD569" s="142">
        <v>2</v>
      </c>
      <c r="AE569" s="142">
        <v>3</v>
      </c>
      <c r="AF569" s="142">
        <v>2</v>
      </c>
      <c r="AG569" s="142">
        <v>3</v>
      </c>
      <c r="AH569" s="142">
        <v>3</v>
      </c>
      <c r="AI569" s="142">
        <v>3</v>
      </c>
      <c r="AJ569" s="142">
        <v>2</v>
      </c>
      <c r="AK569" s="142">
        <v>2</v>
      </c>
      <c r="AL569" s="142">
        <v>0</v>
      </c>
      <c r="AM569" s="290">
        <v>-1E-4</v>
      </c>
      <c r="AN569" s="290">
        <v>-1E-4</v>
      </c>
      <c r="AO569" s="292">
        <v>-1E-4</v>
      </c>
      <c r="AP569" s="290">
        <v>-1E-4</v>
      </c>
      <c r="AQ569" s="292">
        <v>-1E-4</v>
      </c>
      <c r="AR569" s="290">
        <v>-1E-4</v>
      </c>
      <c r="AS569" s="292">
        <v>-1E-4</v>
      </c>
      <c r="AT569" s="290">
        <v>-1E-4</v>
      </c>
      <c r="AU569" s="292">
        <v>-1E-4</v>
      </c>
      <c r="AW569" s="293">
        <v>-1</v>
      </c>
      <c r="AX569" s="291">
        <v>-1</v>
      </c>
      <c r="BK569" s="290"/>
      <c r="BL569" s="290"/>
      <c r="BM569" s="292"/>
      <c r="BN569" s="290"/>
      <c r="BO569" s="292"/>
      <c r="BP569" s="290"/>
      <c r="BQ569" s="292"/>
      <c r="BR569" s="290"/>
      <c r="BS569" s="292"/>
      <c r="BU569" s="292">
        <v>-1</v>
      </c>
      <c r="BV569" s="291">
        <v>-1</v>
      </c>
      <c r="BX569" s="291">
        <v>-1</v>
      </c>
      <c r="CH569" s="291">
        <v>-1</v>
      </c>
      <c r="CI569" s="117">
        <v>0</v>
      </c>
      <c r="CJ569" s="81">
        <v>-1</v>
      </c>
      <c r="CK569" s="81">
        <v>0</v>
      </c>
      <c r="CL569" s="81">
        <v>-1</v>
      </c>
      <c r="CM569" s="81">
        <v>0</v>
      </c>
      <c r="CN569" s="117">
        <v>0</v>
      </c>
      <c r="CR569" s="291"/>
      <c r="DB569" s="291"/>
    </row>
    <row r="570" spans="1:119" x14ac:dyDescent="0.25">
      <c r="B570" s="291">
        <v>0</v>
      </c>
      <c r="E570" s="185">
        <f t="shared" si="8"/>
        <v>0</v>
      </c>
      <c r="F570" s="142">
        <v>0</v>
      </c>
      <c r="G570" s="142">
        <v>0</v>
      </c>
      <c r="H570" s="142">
        <v>0</v>
      </c>
      <c r="I570" s="142">
        <v>0</v>
      </c>
      <c r="J570" s="142">
        <v>0</v>
      </c>
      <c r="K570" s="142">
        <v>0</v>
      </c>
      <c r="L570" s="142">
        <v>0</v>
      </c>
      <c r="M570" s="142">
        <v>0</v>
      </c>
      <c r="N570" s="142">
        <v>0</v>
      </c>
      <c r="O570" s="142">
        <v>0</v>
      </c>
      <c r="P570" s="142">
        <v>0</v>
      </c>
      <c r="Q570" s="290">
        <v>0</v>
      </c>
      <c r="R570" s="290">
        <v>0</v>
      </c>
      <c r="S570" s="292">
        <v>0</v>
      </c>
      <c r="T570" s="290">
        <v>0</v>
      </c>
      <c r="U570" s="292">
        <v>0</v>
      </c>
      <c r="V570" s="290">
        <v>0</v>
      </c>
      <c r="W570" s="292">
        <v>0</v>
      </c>
      <c r="X570" s="290">
        <v>0</v>
      </c>
      <c r="Y570" s="292">
        <v>0</v>
      </c>
      <c r="Z570" s="291">
        <v>0</v>
      </c>
      <c r="AB570" s="142">
        <v>0</v>
      </c>
      <c r="AC570" s="142">
        <v>0</v>
      </c>
      <c r="AD570" s="142">
        <v>0</v>
      </c>
      <c r="AE570" s="142">
        <v>0</v>
      </c>
      <c r="AF570" s="142">
        <v>0</v>
      </c>
      <c r="AG570" s="142">
        <v>0</v>
      </c>
      <c r="AH570" s="142">
        <v>0</v>
      </c>
      <c r="AI570" s="142">
        <v>0</v>
      </c>
      <c r="AJ570" s="142">
        <v>0</v>
      </c>
      <c r="AK570" s="142">
        <v>0</v>
      </c>
      <c r="AL570" s="142">
        <v>0</v>
      </c>
      <c r="AM570" s="290">
        <v>0</v>
      </c>
      <c r="AN570" s="290">
        <v>0</v>
      </c>
      <c r="AO570" s="292">
        <v>0</v>
      </c>
      <c r="AP570" s="290">
        <v>0</v>
      </c>
      <c r="AQ570" s="292">
        <v>0</v>
      </c>
      <c r="AR570" s="290">
        <v>0</v>
      </c>
      <c r="AS570" s="292">
        <v>0</v>
      </c>
      <c r="AT570" s="290">
        <v>0</v>
      </c>
      <c r="AU570" s="292">
        <v>0</v>
      </c>
      <c r="AW570" s="293">
        <v>0</v>
      </c>
      <c r="AX570" s="291">
        <v>0</v>
      </c>
      <c r="BK570" s="290"/>
      <c r="BL570" s="290"/>
      <c r="BM570" s="292"/>
      <c r="BN570" s="290"/>
      <c r="BO570" s="292"/>
      <c r="BP570" s="290"/>
      <c r="BQ570" s="292"/>
      <c r="BR570" s="290"/>
      <c r="BS570" s="292"/>
      <c r="BU570" s="292">
        <v>0</v>
      </c>
      <c r="BV570" s="291">
        <v>0</v>
      </c>
      <c r="BX570" s="291">
        <v>0</v>
      </c>
      <c r="CH570" s="291">
        <v>0</v>
      </c>
      <c r="CI570" s="117">
        <v>0</v>
      </c>
      <c r="CJ570" s="81">
        <v>0</v>
      </c>
      <c r="CK570" s="81">
        <v>0</v>
      </c>
      <c r="CL570" s="81">
        <v>0</v>
      </c>
      <c r="CM570" s="81">
        <v>0</v>
      </c>
      <c r="CN570" s="117">
        <v>0</v>
      </c>
      <c r="CR570" s="291"/>
      <c r="DB570" s="291"/>
    </row>
    <row r="571" spans="1:119" x14ac:dyDescent="0.25">
      <c r="A571" s="113" t="s">
        <v>191</v>
      </c>
      <c r="B571" s="291">
        <v>4</v>
      </c>
      <c r="C571" s="114" t="s">
        <v>324</v>
      </c>
      <c r="D571" s="114" t="s">
        <v>205</v>
      </c>
      <c r="E571" s="185">
        <f t="shared" si="8"/>
        <v>5</v>
      </c>
      <c r="F571" s="142">
        <v>3</v>
      </c>
      <c r="G571" s="142">
        <v>3</v>
      </c>
      <c r="H571" s="142">
        <v>2</v>
      </c>
      <c r="I571" s="142">
        <v>3</v>
      </c>
      <c r="J571" s="142">
        <v>2</v>
      </c>
      <c r="K571" s="142">
        <v>1</v>
      </c>
      <c r="L571" s="142">
        <v>2</v>
      </c>
      <c r="M571" s="142">
        <v>2</v>
      </c>
      <c r="N571" s="142">
        <v>1</v>
      </c>
      <c r="O571" s="142">
        <v>3</v>
      </c>
      <c r="P571" s="142">
        <v>0</v>
      </c>
      <c r="Q571" s="290">
        <v>9.4</v>
      </c>
      <c r="R571" s="290">
        <v>9.4</v>
      </c>
      <c r="S571" s="292">
        <v>9.4</v>
      </c>
      <c r="T571" s="290">
        <v>-1E-4</v>
      </c>
      <c r="U571" s="292">
        <v>15.6</v>
      </c>
      <c r="V571" s="290">
        <v>-1E-4</v>
      </c>
      <c r="W571" s="292">
        <v>11.56</v>
      </c>
      <c r="X571" s="290">
        <v>-1E-4</v>
      </c>
      <c r="Y571" s="292">
        <v>36.56</v>
      </c>
      <c r="Z571" s="291">
        <v>4</v>
      </c>
      <c r="AB571" s="142">
        <v>2</v>
      </c>
      <c r="AC571" s="142">
        <v>2</v>
      </c>
      <c r="AD571" s="142">
        <v>1</v>
      </c>
      <c r="AE571" s="142">
        <v>3</v>
      </c>
      <c r="AF571" s="142">
        <v>2</v>
      </c>
      <c r="AG571" s="142">
        <v>2</v>
      </c>
      <c r="AH571" s="142">
        <v>3</v>
      </c>
      <c r="AI571" s="142">
        <v>2</v>
      </c>
      <c r="AJ571" s="142">
        <v>3</v>
      </c>
      <c r="AK571" s="142">
        <v>4</v>
      </c>
      <c r="AL571" s="142">
        <v>0</v>
      </c>
      <c r="AM571" s="290">
        <v>9.5</v>
      </c>
      <c r="AN571" s="290">
        <v>9.5</v>
      </c>
      <c r="AO571" s="292">
        <v>9.5</v>
      </c>
      <c r="AP571" s="290">
        <v>4.7</v>
      </c>
      <c r="AQ571" s="292">
        <v>15</v>
      </c>
      <c r="AR571" s="290">
        <v>-1E-4</v>
      </c>
      <c r="AS571" s="292">
        <v>12.22</v>
      </c>
      <c r="AT571" s="290">
        <v>-1E-4</v>
      </c>
      <c r="AU571" s="292">
        <v>41.42</v>
      </c>
      <c r="AW571" s="293">
        <v>77.98</v>
      </c>
      <c r="AX571" s="291">
        <v>4</v>
      </c>
      <c r="BK571" s="290"/>
      <c r="BL571" s="290"/>
      <c r="BM571" s="292"/>
      <c r="BN571" s="290"/>
      <c r="BO571" s="292"/>
      <c r="BP571" s="290"/>
      <c r="BQ571" s="292"/>
      <c r="BR571" s="290"/>
      <c r="BS571" s="292"/>
      <c r="BU571" s="292">
        <v>77.98</v>
      </c>
      <c r="BV571" s="291">
        <v>4</v>
      </c>
      <c r="BX571" s="291">
        <v>-1</v>
      </c>
      <c r="CH571" s="291">
        <v>-1</v>
      </c>
      <c r="CI571" s="117">
        <v>0</v>
      </c>
      <c r="CJ571" s="81">
        <v>-1</v>
      </c>
      <c r="CK571" s="81">
        <v>0</v>
      </c>
      <c r="CL571" s="81">
        <v>-1</v>
      </c>
      <c r="CM571" s="81">
        <v>0</v>
      </c>
      <c r="CN571" s="117">
        <v>0</v>
      </c>
      <c r="CR571" s="291"/>
      <c r="DB571" s="291"/>
      <c r="DH571" s="79" t="s">
        <v>372</v>
      </c>
      <c r="DJ571" s="79" t="s">
        <v>418</v>
      </c>
      <c r="DK571" s="79" t="s">
        <v>465</v>
      </c>
      <c r="DL571" s="83" t="s">
        <v>503</v>
      </c>
      <c r="DM571" s="84" t="s">
        <v>523</v>
      </c>
      <c r="DN571" s="84" t="s">
        <v>510</v>
      </c>
      <c r="DO571" s="83" t="s">
        <v>503</v>
      </c>
    </row>
    <row r="572" spans="1:119" x14ac:dyDescent="0.25">
      <c r="B572" s="291">
        <v>-1</v>
      </c>
      <c r="E572" s="185">
        <f t="shared" si="8"/>
        <v>0</v>
      </c>
      <c r="F572" s="142">
        <v>3</v>
      </c>
      <c r="G572" s="142">
        <v>2</v>
      </c>
      <c r="H572" s="142">
        <v>2</v>
      </c>
      <c r="I572" s="142">
        <v>2</v>
      </c>
      <c r="J572" s="142">
        <v>3</v>
      </c>
      <c r="K572" s="142">
        <v>2</v>
      </c>
      <c r="L572" s="142">
        <v>2</v>
      </c>
      <c r="M572" s="142">
        <v>2</v>
      </c>
      <c r="N572" s="142">
        <v>2</v>
      </c>
      <c r="O572" s="142">
        <v>3</v>
      </c>
      <c r="P572" s="142">
        <v>0</v>
      </c>
      <c r="Q572" s="290">
        <v>-1E-4</v>
      </c>
      <c r="R572" s="290">
        <v>-1E-4</v>
      </c>
      <c r="S572" s="292">
        <v>-1E-4</v>
      </c>
      <c r="T572" s="290">
        <v>-1E-4</v>
      </c>
      <c r="U572" s="292">
        <v>-1E-4</v>
      </c>
      <c r="V572" s="290">
        <v>-1E-4</v>
      </c>
      <c r="W572" s="292">
        <v>-1E-4</v>
      </c>
      <c r="X572" s="290">
        <v>-1E-4</v>
      </c>
      <c r="Y572" s="292">
        <v>-1E-4</v>
      </c>
      <c r="Z572" s="291">
        <v>-1E-4</v>
      </c>
      <c r="AB572" s="142">
        <v>3</v>
      </c>
      <c r="AC572" s="142">
        <v>2</v>
      </c>
      <c r="AD572" s="142">
        <v>1</v>
      </c>
      <c r="AE572" s="142">
        <v>3</v>
      </c>
      <c r="AF572" s="142">
        <v>3</v>
      </c>
      <c r="AG572" s="142">
        <v>3</v>
      </c>
      <c r="AH572" s="142">
        <v>2</v>
      </c>
      <c r="AI572" s="142">
        <v>2</v>
      </c>
      <c r="AJ572" s="142">
        <v>2</v>
      </c>
      <c r="AK572" s="142">
        <v>3</v>
      </c>
      <c r="AL572" s="142">
        <v>0</v>
      </c>
      <c r="AM572" s="290">
        <v>-1E-4</v>
      </c>
      <c r="AN572" s="290">
        <v>-1E-4</v>
      </c>
      <c r="AO572" s="292">
        <v>-1E-4</v>
      </c>
      <c r="AP572" s="290">
        <v>-1E-4</v>
      </c>
      <c r="AQ572" s="292">
        <v>-1E-4</v>
      </c>
      <c r="AR572" s="290">
        <v>-1E-4</v>
      </c>
      <c r="AS572" s="292">
        <v>-1E-4</v>
      </c>
      <c r="AT572" s="290">
        <v>-1E-4</v>
      </c>
      <c r="AU572" s="292">
        <v>-1E-4</v>
      </c>
      <c r="AW572" s="293">
        <v>-1</v>
      </c>
      <c r="AX572" s="291">
        <v>-1</v>
      </c>
      <c r="BK572" s="290"/>
      <c r="BL572" s="290"/>
      <c r="BM572" s="292"/>
      <c r="BN572" s="290"/>
      <c r="BO572" s="292"/>
      <c r="BP572" s="290"/>
      <c r="BQ572" s="292"/>
      <c r="BR572" s="290"/>
      <c r="BS572" s="292"/>
      <c r="BU572" s="292">
        <v>-1</v>
      </c>
      <c r="BV572" s="291">
        <v>-1</v>
      </c>
      <c r="BX572" s="291">
        <v>-1</v>
      </c>
      <c r="CH572" s="291">
        <v>-1</v>
      </c>
      <c r="CI572" s="117">
        <v>0</v>
      </c>
      <c r="CJ572" s="81">
        <v>-1</v>
      </c>
      <c r="CK572" s="81">
        <v>0</v>
      </c>
      <c r="CL572" s="81">
        <v>-1</v>
      </c>
      <c r="CM572" s="81">
        <v>0</v>
      </c>
      <c r="CN572" s="117">
        <v>0</v>
      </c>
      <c r="CR572" s="291"/>
      <c r="DB572" s="291"/>
    </row>
    <row r="573" spans="1:119" x14ac:dyDescent="0.25">
      <c r="B573" s="291">
        <v>-1</v>
      </c>
      <c r="E573" s="185">
        <f t="shared" si="8"/>
        <v>0</v>
      </c>
      <c r="F573" s="142">
        <v>3</v>
      </c>
      <c r="G573" s="142">
        <v>3</v>
      </c>
      <c r="H573" s="142">
        <v>2</v>
      </c>
      <c r="I573" s="142">
        <v>3</v>
      </c>
      <c r="J573" s="142">
        <v>2</v>
      </c>
      <c r="K573" s="142">
        <v>1</v>
      </c>
      <c r="L573" s="142">
        <v>2</v>
      </c>
      <c r="M573" s="142">
        <v>2</v>
      </c>
      <c r="N573" s="142">
        <v>2</v>
      </c>
      <c r="O573" s="142">
        <v>2</v>
      </c>
      <c r="P573" s="142">
        <v>0</v>
      </c>
      <c r="Q573" s="290">
        <v>-1E-4</v>
      </c>
      <c r="R573" s="290">
        <v>-1E-4</v>
      </c>
      <c r="S573" s="292">
        <v>-1E-4</v>
      </c>
      <c r="T573" s="290">
        <v>-1E-4</v>
      </c>
      <c r="U573" s="292">
        <v>-1E-4</v>
      </c>
      <c r="V573" s="290">
        <v>-1E-4</v>
      </c>
      <c r="W573" s="292">
        <v>-1E-4</v>
      </c>
      <c r="X573" s="290">
        <v>-1E-4</v>
      </c>
      <c r="Y573" s="292">
        <v>-1E-4</v>
      </c>
      <c r="Z573" s="291">
        <v>-1E-4</v>
      </c>
      <c r="AB573" s="142">
        <v>4</v>
      </c>
      <c r="AC573" s="142">
        <v>3</v>
      </c>
      <c r="AD573" s="142">
        <v>2</v>
      </c>
      <c r="AE573" s="142">
        <v>3</v>
      </c>
      <c r="AF573" s="142">
        <v>3</v>
      </c>
      <c r="AG573" s="142">
        <v>2</v>
      </c>
      <c r="AH573" s="142">
        <v>2</v>
      </c>
      <c r="AI573" s="142">
        <v>1</v>
      </c>
      <c r="AJ573" s="142">
        <v>3</v>
      </c>
      <c r="AK573" s="142">
        <v>3</v>
      </c>
      <c r="AL573" s="142">
        <v>0</v>
      </c>
      <c r="AM573" s="290">
        <v>-1E-4</v>
      </c>
      <c r="AN573" s="290">
        <v>-1E-4</v>
      </c>
      <c r="AO573" s="292">
        <v>-1E-4</v>
      </c>
      <c r="AP573" s="290">
        <v>-1E-4</v>
      </c>
      <c r="AQ573" s="292">
        <v>-1E-4</v>
      </c>
      <c r="AR573" s="290">
        <v>-1E-4</v>
      </c>
      <c r="AS573" s="292">
        <v>-1E-4</v>
      </c>
      <c r="AT573" s="290">
        <v>-1E-4</v>
      </c>
      <c r="AU573" s="292">
        <v>-1E-4</v>
      </c>
      <c r="AW573" s="293">
        <v>-1</v>
      </c>
      <c r="AX573" s="291">
        <v>-1</v>
      </c>
      <c r="BK573" s="290"/>
      <c r="BL573" s="290"/>
      <c r="BM573" s="292"/>
      <c r="BN573" s="290"/>
      <c r="BO573" s="292"/>
      <c r="BP573" s="290"/>
      <c r="BQ573" s="292"/>
      <c r="BR573" s="290"/>
      <c r="BS573" s="292"/>
      <c r="BU573" s="292">
        <v>-1</v>
      </c>
      <c r="BV573" s="291">
        <v>-1</v>
      </c>
      <c r="BX573" s="291">
        <v>-1</v>
      </c>
      <c r="CH573" s="291">
        <v>-1</v>
      </c>
      <c r="CI573" s="117">
        <v>0</v>
      </c>
      <c r="CJ573" s="81">
        <v>-1</v>
      </c>
      <c r="CK573" s="81">
        <v>0</v>
      </c>
      <c r="CL573" s="81">
        <v>-1</v>
      </c>
      <c r="CM573" s="81">
        <v>0</v>
      </c>
      <c r="CN573" s="117">
        <v>0</v>
      </c>
      <c r="CR573" s="291"/>
      <c r="DB573" s="291"/>
    </row>
    <row r="574" spans="1:119" x14ac:dyDescent="0.25">
      <c r="B574" s="291">
        <v>-1</v>
      </c>
      <c r="E574" s="185">
        <f t="shared" si="8"/>
        <v>0</v>
      </c>
      <c r="F574" s="142">
        <v>2</v>
      </c>
      <c r="G574" s="142">
        <v>3</v>
      </c>
      <c r="H574" s="142">
        <v>1</v>
      </c>
      <c r="I574" s="142">
        <v>2</v>
      </c>
      <c r="J574" s="142">
        <v>3</v>
      </c>
      <c r="K574" s="142">
        <v>2</v>
      </c>
      <c r="L574" s="142">
        <v>2</v>
      </c>
      <c r="M574" s="142">
        <v>2</v>
      </c>
      <c r="N574" s="142">
        <v>2</v>
      </c>
      <c r="O574" s="142">
        <v>2</v>
      </c>
      <c r="P574" s="142">
        <v>0</v>
      </c>
      <c r="Q574" s="290">
        <v>-1E-4</v>
      </c>
      <c r="R574" s="290">
        <v>-1E-4</v>
      </c>
      <c r="S574" s="292">
        <v>-1E-4</v>
      </c>
      <c r="T574" s="290">
        <v>-1E-4</v>
      </c>
      <c r="U574" s="292">
        <v>-1E-4</v>
      </c>
      <c r="V574" s="290">
        <v>-1E-4</v>
      </c>
      <c r="W574" s="292">
        <v>-1E-4</v>
      </c>
      <c r="X574" s="290">
        <v>-1E-4</v>
      </c>
      <c r="Y574" s="292">
        <v>-1E-4</v>
      </c>
      <c r="Z574" s="291">
        <v>-1E-4</v>
      </c>
      <c r="AB574" s="142">
        <v>3</v>
      </c>
      <c r="AC574" s="142">
        <v>2</v>
      </c>
      <c r="AD574" s="142">
        <v>2</v>
      </c>
      <c r="AE574" s="142">
        <v>3</v>
      </c>
      <c r="AF574" s="142">
        <v>2</v>
      </c>
      <c r="AG574" s="142">
        <v>3</v>
      </c>
      <c r="AH574" s="142">
        <v>2</v>
      </c>
      <c r="AI574" s="142">
        <v>3</v>
      </c>
      <c r="AJ574" s="142">
        <v>2</v>
      </c>
      <c r="AK574" s="142">
        <v>3</v>
      </c>
      <c r="AL574" s="142">
        <v>1</v>
      </c>
      <c r="AM574" s="290">
        <v>-1E-4</v>
      </c>
      <c r="AN574" s="290">
        <v>-1E-4</v>
      </c>
      <c r="AO574" s="292">
        <v>-1E-4</v>
      </c>
      <c r="AP574" s="290">
        <v>-1E-4</v>
      </c>
      <c r="AQ574" s="292">
        <v>-1E-4</v>
      </c>
      <c r="AR574" s="290">
        <v>-1E-4</v>
      </c>
      <c r="AS574" s="292">
        <v>-1E-4</v>
      </c>
      <c r="AT574" s="290">
        <v>-1E-4</v>
      </c>
      <c r="AU574" s="292">
        <v>-1E-4</v>
      </c>
      <c r="AW574" s="293">
        <v>-1</v>
      </c>
      <c r="AX574" s="291">
        <v>-1</v>
      </c>
      <c r="BK574" s="290"/>
      <c r="BL574" s="290"/>
      <c r="BM574" s="292"/>
      <c r="BN574" s="290"/>
      <c r="BO574" s="292"/>
      <c r="BP574" s="290"/>
      <c r="BQ574" s="292"/>
      <c r="BR574" s="290"/>
      <c r="BS574" s="292"/>
      <c r="BU574" s="292">
        <v>-1</v>
      </c>
      <c r="BV574" s="291">
        <v>-1</v>
      </c>
      <c r="BX574" s="291">
        <v>-1</v>
      </c>
      <c r="CH574" s="291">
        <v>-1</v>
      </c>
      <c r="CI574" s="117">
        <v>0</v>
      </c>
      <c r="CJ574" s="81">
        <v>-1</v>
      </c>
      <c r="CK574" s="81">
        <v>0</v>
      </c>
      <c r="CL574" s="81">
        <v>-1</v>
      </c>
      <c r="CM574" s="81">
        <v>0</v>
      </c>
      <c r="CN574" s="117">
        <v>0</v>
      </c>
      <c r="CR574" s="291"/>
      <c r="DB574" s="291"/>
    </row>
    <row r="575" spans="1:119" x14ac:dyDescent="0.25">
      <c r="B575" s="291">
        <v>0</v>
      </c>
      <c r="E575" s="185">
        <f t="shared" si="8"/>
        <v>0</v>
      </c>
      <c r="F575" s="142">
        <v>0</v>
      </c>
      <c r="G575" s="142">
        <v>0</v>
      </c>
      <c r="H575" s="142">
        <v>0</v>
      </c>
      <c r="I575" s="142">
        <v>0</v>
      </c>
      <c r="J575" s="142">
        <v>0</v>
      </c>
      <c r="K575" s="142">
        <v>0</v>
      </c>
      <c r="L575" s="142">
        <v>0</v>
      </c>
      <c r="M575" s="142">
        <v>0</v>
      </c>
      <c r="N575" s="142">
        <v>0</v>
      </c>
      <c r="O575" s="142">
        <v>0</v>
      </c>
      <c r="P575" s="142">
        <v>0</v>
      </c>
      <c r="Q575" s="290">
        <v>0</v>
      </c>
      <c r="R575" s="290">
        <v>0</v>
      </c>
      <c r="S575" s="292">
        <v>0</v>
      </c>
      <c r="T575" s="290">
        <v>0</v>
      </c>
      <c r="U575" s="292">
        <v>0</v>
      </c>
      <c r="V575" s="290">
        <v>0</v>
      </c>
      <c r="W575" s="292">
        <v>0</v>
      </c>
      <c r="X575" s="290">
        <v>0</v>
      </c>
      <c r="Y575" s="292">
        <v>0</v>
      </c>
      <c r="Z575" s="291">
        <v>0</v>
      </c>
      <c r="AB575" s="142">
        <v>0</v>
      </c>
      <c r="AC575" s="142">
        <v>0</v>
      </c>
      <c r="AD575" s="142">
        <v>0</v>
      </c>
      <c r="AE575" s="142">
        <v>0</v>
      </c>
      <c r="AF575" s="142">
        <v>0</v>
      </c>
      <c r="AG575" s="142">
        <v>0</v>
      </c>
      <c r="AH575" s="142">
        <v>0</v>
      </c>
      <c r="AI575" s="142">
        <v>0</v>
      </c>
      <c r="AJ575" s="142">
        <v>0</v>
      </c>
      <c r="AK575" s="142">
        <v>0</v>
      </c>
      <c r="AL575" s="142">
        <v>0</v>
      </c>
      <c r="AM575" s="290">
        <v>0</v>
      </c>
      <c r="AN575" s="290">
        <v>0</v>
      </c>
      <c r="AO575" s="292">
        <v>0</v>
      </c>
      <c r="AP575" s="290">
        <v>0</v>
      </c>
      <c r="AQ575" s="292">
        <v>0</v>
      </c>
      <c r="AR575" s="290">
        <v>0</v>
      </c>
      <c r="AS575" s="292">
        <v>0</v>
      </c>
      <c r="AT575" s="290">
        <v>0</v>
      </c>
      <c r="AU575" s="292">
        <v>0</v>
      </c>
      <c r="AW575" s="293">
        <v>0</v>
      </c>
      <c r="AX575" s="291">
        <v>0</v>
      </c>
      <c r="BK575" s="290"/>
      <c r="BL575" s="290"/>
      <c r="BM575" s="292"/>
      <c r="BN575" s="290"/>
      <c r="BO575" s="292"/>
      <c r="BP575" s="290"/>
      <c r="BQ575" s="292"/>
      <c r="BR575" s="290"/>
      <c r="BS575" s="292"/>
      <c r="BU575" s="292">
        <v>0</v>
      </c>
      <c r="BV575" s="291">
        <v>0</v>
      </c>
      <c r="BX575" s="291">
        <v>0</v>
      </c>
      <c r="CH575" s="291">
        <v>0</v>
      </c>
      <c r="CI575" s="117">
        <v>0</v>
      </c>
      <c r="CJ575" s="81">
        <v>0</v>
      </c>
      <c r="CK575" s="81">
        <v>0</v>
      </c>
      <c r="CL575" s="81">
        <v>0</v>
      </c>
      <c r="CM575" s="81">
        <v>0</v>
      </c>
      <c r="CN575" s="117">
        <v>0</v>
      </c>
      <c r="CR575" s="291"/>
      <c r="DB575" s="291"/>
    </row>
    <row r="576" spans="1:119" x14ac:dyDescent="0.25">
      <c r="A576" s="113" t="s">
        <v>191</v>
      </c>
      <c r="B576" s="291">
        <v>5</v>
      </c>
      <c r="C576" s="114" t="s">
        <v>325</v>
      </c>
      <c r="D576" s="114" t="s">
        <v>245</v>
      </c>
      <c r="E576" s="185">
        <f t="shared" si="8"/>
        <v>4</v>
      </c>
      <c r="F576" s="142">
        <v>3</v>
      </c>
      <c r="G576" s="142">
        <v>3</v>
      </c>
      <c r="H576" s="142">
        <v>2</v>
      </c>
      <c r="I576" s="142">
        <v>4</v>
      </c>
      <c r="J576" s="142">
        <v>3</v>
      </c>
      <c r="K576" s="142">
        <v>3</v>
      </c>
      <c r="L576" s="142">
        <v>3</v>
      </c>
      <c r="M576" s="142">
        <v>3</v>
      </c>
      <c r="N576" s="142">
        <v>2</v>
      </c>
      <c r="O576" s="142">
        <v>3</v>
      </c>
      <c r="P576" s="142">
        <v>0</v>
      </c>
      <c r="Q576" s="290">
        <v>9.3000000000000007</v>
      </c>
      <c r="R576" s="290">
        <v>9.3000000000000007</v>
      </c>
      <c r="S576" s="292">
        <v>9.3000000000000007</v>
      </c>
      <c r="T576" s="290">
        <v>-1E-4</v>
      </c>
      <c r="U576" s="292">
        <v>14.9</v>
      </c>
      <c r="V576" s="290">
        <v>-1E-4</v>
      </c>
      <c r="W576" s="292">
        <v>11.86</v>
      </c>
      <c r="X576" s="290">
        <v>-1E-4</v>
      </c>
      <c r="Y576" s="292">
        <v>36.06</v>
      </c>
      <c r="Z576" s="291">
        <v>5</v>
      </c>
      <c r="AB576" s="142">
        <v>2</v>
      </c>
      <c r="AC576" s="142">
        <v>2</v>
      </c>
      <c r="AD576" s="142">
        <v>3</v>
      </c>
      <c r="AE576" s="142">
        <v>3</v>
      </c>
      <c r="AF576" s="142">
        <v>3</v>
      </c>
      <c r="AG576" s="142">
        <v>2</v>
      </c>
      <c r="AH576" s="142">
        <v>4</v>
      </c>
      <c r="AI576" s="142">
        <v>3</v>
      </c>
      <c r="AJ576" s="142">
        <v>3</v>
      </c>
      <c r="AK576" s="142">
        <v>3</v>
      </c>
      <c r="AL576" s="142">
        <v>1</v>
      </c>
      <c r="AM576" s="290">
        <v>9.6</v>
      </c>
      <c r="AN576" s="290">
        <v>9.6</v>
      </c>
      <c r="AO576" s="292">
        <v>9.6</v>
      </c>
      <c r="AP576" s="290">
        <v>4.7</v>
      </c>
      <c r="AQ576" s="292">
        <v>14.5</v>
      </c>
      <c r="AR576" s="290">
        <v>-1E-4</v>
      </c>
      <c r="AS576" s="292">
        <v>12.01</v>
      </c>
      <c r="AT576" s="290">
        <v>-1E-4</v>
      </c>
      <c r="AU576" s="292">
        <v>40.81</v>
      </c>
      <c r="AW576" s="293">
        <v>76.87</v>
      </c>
      <c r="AX576" s="291">
        <v>5</v>
      </c>
      <c r="BK576" s="290"/>
      <c r="BL576" s="290"/>
      <c r="BM576" s="292"/>
      <c r="BN576" s="290"/>
      <c r="BO576" s="292"/>
      <c r="BP576" s="290"/>
      <c r="BQ576" s="292"/>
      <c r="BR576" s="290"/>
      <c r="BS576" s="292"/>
      <c r="BU576" s="292">
        <v>76.87</v>
      </c>
      <c r="BV576" s="291">
        <v>5</v>
      </c>
      <c r="BX576" s="291">
        <v>-1</v>
      </c>
      <c r="CH576" s="291">
        <v>-1</v>
      </c>
      <c r="CI576" s="117">
        <v>0</v>
      </c>
      <c r="CJ576" s="81">
        <v>-1</v>
      </c>
      <c r="CK576" s="81">
        <v>0</v>
      </c>
      <c r="CL576" s="81">
        <v>-1</v>
      </c>
      <c r="CM576" s="81">
        <v>0</v>
      </c>
      <c r="CN576" s="117">
        <v>0</v>
      </c>
      <c r="CR576" s="291"/>
      <c r="DB576" s="291"/>
      <c r="DH576" s="79" t="s">
        <v>245</v>
      </c>
      <c r="DJ576" s="79" t="s">
        <v>418</v>
      </c>
      <c r="DK576" s="79" t="s">
        <v>465</v>
      </c>
      <c r="DL576" s="83" t="s">
        <v>503</v>
      </c>
      <c r="DM576" s="84" t="s">
        <v>523</v>
      </c>
      <c r="DN576" s="84" t="s">
        <v>127</v>
      </c>
      <c r="DO576" s="83" t="s">
        <v>503</v>
      </c>
    </row>
    <row r="577" spans="1:121" x14ac:dyDescent="0.25">
      <c r="B577" s="291">
        <v>-1</v>
      </c>
      <c r="E577" s="185">
        <f t="shared" si="8"/>
        <v>0</v>
      </c>
      <c r="F577" s="142">
        <v>2</v>
      </c>
      <c r="G577" s="142">
        <v>2</v>
      </c>
      <c r="H577" s="142">
        <v>3</v>
      </c>
      <c r="I577" s="142">
        <v>3</v>
      </c>
      <c r="J577" s="142">
        <v>3</v>
      </c>
      <c r="K577" s="142">
        <v>3</v>
      </c>
      <c r="L577" s="142">
        <v>2</v>
      </c>
      <c r="M577" s="142">
        <v>3</v>
      </c>
      <c r="N577" s="142">
        <v>3</v>
      </c>
      <c r="O577" s="142">
        <v>3</v>
      </c>
      <c r="P577" s="142">
        <v>0</v>
      </c>
      <c r="Q577" s="290">
        <v>-1E-4</v>
      </c>
      <c r="R577" s="290">
        <v>-1E-4</v>
      </c>
      <c r="S577" s="292">
        <v>-1E-4</v>
      </c>
      <c r="T577" s="290">
        <v>-1E-4</v>
      </c>
      <c r="U577" s="292">
        <v>-1E-4</v>
      </c>
      <c r="V577" s="290">
        <v>-1E-4</v>
      </c>
      <c r="W577" s="292">
        <v>-1E-4</v>
      </c>
      <c r="X577" s="290">
        <v>-1E-4</v>
      </c>
      <c r="Y577" s="292">
        <v>-1E-4</v>
      </c>
      <c r="Z577" s="291">
        <v>-1E-4</v>
      </c>
      <c r="AB577" s="142">
        <v>2</v>
      </c>
      <c r="AC577" s="142">
        <v>2</v>
      </c>
      <c r="AD577" s="142">
        <v>2</v>
      </c>
      <c r="AE577" s="142">
        <v>3</v>
      </c>
      <c r="AF577" s="142">
        <v>3</v>
      </c>
      <c r="AG577" s="142">
        <v>2</v>
      </c>
      <c r="AH577" s="142">
        <v>3</v>
      </c>
      <c r="AI577" s="142">
        <v>3</v>
      </c>
      <c r="AJ577" s="142">
        <v>3</v>
      </c>
      <c r="AK577" s="142">
        <v>3</v>
      </c>
      <c r="AL577" s="142">
        <v>0</v>
      </c>
      <c r="AM577" s="290">
        <v>-1E-4</v>
      </c>
      <c r="AN577" s="290">
        <v>-1E-4</v>
      </c>
      <c r="AO577" s="292">
        <v>-1E-4</v>
      </c>
      <c r="AP577" s="290">
        <v>-1E-4</v>
      </c>
      <c r="AQ577" s="292">
        <v>-1E-4</v>
      </c>
      <c r="AR577" s="290">
        <v>-1E-4</v>
      </c>
      <c r="AS577" s="292">
        <v>-1E-4</v>
      </c>
      <c r="AT577" s="290">
        <v>-1E-4</v>
      </c>
      <c r="AU577" s="292">
        <v>-1E-4</v>
      </c>
      <c r="AW577" s="293">
        <v>-1</v>
      </c>
      <c r="AX577" s="291">
        <v>-1</v>
      </c>
      <c r="BK577" s="290"/>
      <c r="BL577" s="290"/>
      <c r="BM577" s="292"/>
      <c r="BN577" s="290"/>
      <c r="BO577" s="292"/>
      <c r="BP577" s="290"/>
      <c r="BQ577" s="292"/>
      <c r="BR577" s="290"/>
      <c r="BS577" s="292"/>
      <c r="BU577" s="292">
        <v>-1</v>
      </c>
      <c r="BV577" s="291">
        <v>-1</v>
      </c>
      <c r="BX577" s="291">
        <v>-1</v>
      </c>
      <c r="CH577" s="291">
        <v>-1</v>
      </c>
      <c r="CI577" s="117">
        <v>0</v>
      </c>
      <c r="CJ577" s="81">
        <v>-1</v>
      </c>
      <c r="CK577" s="81">
        <v>0</v>
      </c>
      <c r="CL577" s="81">
        <v>-1</v>
      </c>
      <c r="CM577" s="81">
        <v>0</v>
      </c>
      <c r="CN577" s="117">
        <v>0</v>
      </c>
      <c r="CR577" s="291"/>
      <c r="DB577" s="291"/>
    </row>
    <row r="578" spans="1:121" x14ac:dyDescent="0.25">
      <c r="B578" s="291">
        <v>-1</v>
      </c>
      <c r="E578" s="185">
        <f t="shared" si="8"/>
        <v>0</v>
      </c>
      <c r="F578" s="142">
        <v>2</v>
      </c>
      <c r="G578" s="142">
        <v>2</v>
      </c>
      <c r="H578" s="142">
        <v>2</v>
      </c>
      <c r="I578" s="142">
        <v>3</v>
      </c>
      <c r="J578" s="142">
        <v>3</v>
      </c>
      <c r="K578" s="142">
        <v>1</v>
      </c>
      <c r="L578" s="142">
        <v>3</v>
      </c>
      <c r="M578" s="142">
        <v>2</v>
      </c>
      <c r="N578" s="142">
        <v>3</v>
      </c>
      <c r="O578" s="142">
        <v>3</v>
      </c>
      <c r="P578" s="142">
        <v>0</v>
      </c>
      <c r="Q578" s="290">
        <v>-1E-4</v>
      </c>
      <c r="R578" s="290">
        <v>-1E-4</v>
      </c>
      <c r="S578" s="292">
        <v>-1E-4</v>
      </c>
      <c r="T578" s="290">
        <v>-1E-4</v>
      </c>
      <c r="U578" s="292">
        <v>-1E-4</v>
      </c>
      <c r="V578" s="290">
        <v>-1E-4</v>
      </c>
      <c r="W578" s="292">
        <v>-1E-4</v>
      </c>
      <c r="X578" s="290">
        <v>-1E-4</v>
      </c>
      <c r="Y578" s="292">
        <v>-1E-4</v>
      </c>
      <c r="Z578" s="291">
        <v>-1E-4</v>
      </c>
      <c r="AB578" s="142">
        <v>2</v>
      </c>
      <c r="AC578" s="142">
        <v>2</v>
      </c>
      <c r="AD578" s="142">
        <v>3</v>
      </c>
      <c r="AE578" s="142">
        <v>3</v>
      </c>
      <c r="AF578" s="142">
        <v>3</v>
      </c>
      <c r="AG578" s="142">
        <v>2</v>
      </c>
      <c r="AH578" s="142">
        <v>3</v>
      </c>
      <c r="AI578" s="142">
        <v>2</v>
      </c>
      <c r="AJ578" s="142">
        <v>3</v>
      </c>
      <c r="AK578" s="142">
        <v>3</v>
      </c>
      <c r="AL578" s="142">
        <v>0</v>
      </c>
      <c r="AM578" s="290">
        <v>-1E-4</v>
      </c>
      <c r="AN578" s="290">
        <v>-1E-4</v>
      </c>
      <c r="AO578" s="292">
        <v>-1E-4</v>
      </c>
      <c r="AP578" s="290">
        <v>-1E-4</v>
      </c>
      <c r="AQ578" s="292">
        <v>-1E-4</v>
      </c>
      <c r="AR578" s="290">
        <v>-1E-4</v>
      </c>
      <c r="AS578" s="292">
        <v>-1E-4</v>
      </c>
      <c r="AT578" s="290">
        <v>-1E-4</v>
      </c>
      <c r="AU578" s="292">
        <v>-1E-4</v>
      </c>
      <c r="AW578" s="293">
        <v>-1</v>
      </c>
      <c r="AX578" s="291">
        <v>-1</v>
      </c>
      <c r="BK578" s="290"/>
      <c r="BL578" s="290"/>
      <c r="BM578" s="292"/>
      <c r="BN578" s="290"/>
      <c r="BO578" s="292"/>
      <c r="BP578" s="290"/>
      <c r="BQ578" s="292"/>
      <c r="BR578" s="290"/>
      <c r="BS578" s="292"/>
      <c r="BU578" s="292">
        <v>-1</v>
      </c>
      <c r="BV578" s="291">
        <v>-1</v>
      </c>
      <c r="BX578" s="291">
        <v>-1</v>
      </c>
      <c r="CH578" s="291">
        <v>-1</v>
      </c>
      <c r="CI578" s="117">
        <v>0</v>
      </c>
      <c r="CJ578" s="81">
        <v>-1</v>
      </c>
      <c r="CK578" s="81">
        <v>0</v>
      </c>
      <c r="CL578" s="81">
        <v>-1</v>
      </c>
      <c r="CM578" s="81">
        <v>0</v>
      </c>
      <c r="CN578" s="117">
        <v>0</v>
      </c>
      <c r="CR578" s="291"/>
      <c r="DB578" s="291"/>
    </row>
    <row r="579" spans="1:121" x14ac:dyDescent="0.25">
      <c r="B579" s="291">
        <v>-1</v>
      </c>
      <c r="E579" s="185">
        <f t="shared" si="8"/>
        <v>0</v>
      </c>
      <c r="F579" s="142">
        <v>2</v>
      </c>
      <c r="G579" s="142">
        <v>2</v>
      </c>
      <c r="H579" s="142">
        <v>3</v>
      </c>
      <c r="I579" s="142">
        <v>2</v>
      </c>
      <c r="J579" s="142">
        <v>2</v>
      </c>
      <c r="K579" s="142">
        <v>2</v>
      </c>
      <c r="L579" s="142">
        <v>3</v>
      </c>
      <c r="M579" s="142">
        <v>2</v>
      </c>
      <c r="N579" s="142">
        <v>2</v>
      </c>
      <c r="O579" s="142">
        <v>2</v>
      </c>
      <c r="P579" s="142">
        <v>0</v>
      </c>
      <c r="Q579" s="290">
        <v>-1E-4</v>
      </c>
      <c r="R579" s="290">
        <v>-1E-4</v>
      </c>
      <c r="S579" s="292">
        <v>-1E-4</v>
      </c>
      <c r="T579" s="290">
        <v>-1E-4</v>
      </c>
      <c r="U579" s="292">
        <v>-1E-4</v>
      </c>
      <c r="V579" s="290">
        <v>-1E-4</v>
      </c>
      <c r="W579" s="292">
        <v>-1E-4</v>
      </c>
      <c r="X579" s="290">
        <v>-1E-4</v>
      </c>
      <c r="Y579" s="292">
        <v>-1E-4</v>
      </c>
      <c r="Z579" s="291">
        <v>-1E-4</v>
      </c>
      <c r="AB579" s="142">
        <v>3</v>
      </c>
      <c r="AC579" s="142">
        <v>3</v>
      </c>
      <c r="AD579" s="142">
        <v>3</v>
      </c>
      <c r="AE579" s="142">
        <v>2</v>
      </c>
      <c r="AF579" s="142">
        <v>2</v>
      </c>
      <c r="AG579" s="142">
        <v>2</v>
      </c>
      <c r="AH579" s="142">
        <v>4</v>
      </c>
      <c r="AI579" s="142">
        <v>3</v>
      </c>
      <c r="AJ579" s="142">
        <v>3</v>
      </c>
      <c r="AK579" s="142">
        <v>3</v>
      </c>
      <c r="AL579" s="142">
        <v>2</v>
      </c>
      <c r="AM579" s="290">
        <v>-1E-4</v>
      </c>
      <c r="AN579" s="290">
        <v>-1E-4</v>
      </c>
      <c r="AO579" s="292">
        <v>-1E-4</v>
      </c>
      <c r="AP579" s="290">
        <v>-1E-4</v>
      </c>
      <c r="AQ579" s="292">
        <v>-1E-4</v>
      </c>
      <c r="AR579" s="290">
        <v>-1E-4</v>
      </c>
      <c r="AS579" s="292">
        <v>-1E-4</v>
      </c>
      <c r="AT579" s="290">
        <v>-1E-4</v>
      </c>
      <c r="AU579" s="292">
        <v>-1E-4</v>
      </c>
      <c r="AW579" s="293">
        <v>-1</v>
      </c>
      <c r="AX579" s="291">
        <v>-1</v>
      </c>
      <c r="BK579" s="290"/>
      <c r="BL579" s="290"/>
      <c r="BM579" s="292"/>
      <c r="BN579" s="290"/>
      <c r="BO579" s="292"/>
      <c r="BP579" s="290"/>
      <c r="BQ579" s="292"/>
      <c r="BR579" s="290"/>
      <c r="BS579" s="292"/>
      <c r="BU579" s="292">
        <v>-1</v>
      </c>
      <c r="BV579" s="291">
        <v>-1</v>
      </c>
      <c r="BX579" s="291">
        <v>-1</v>
      </c>
      <c r="CH579" s="291">
        <v>-1</v>
      </c>
      <c r="CI579" s="117">
        <v>0</v>
      </c>
      <c r="CJ579" s="81">
        <v>-1</v>
      </c>
      <c r="CK579" s="81">
        <v>0</v>
      </c>
      <c r="CL579" s="81">
        <v>-1</v>
      </c>
      <c r="CM579" s="81">
        <v>0</v>
      </c>
      <c r="CN579" s="117">
        <v>0</v>
      </c>
      <c r="CR579" s="291"/>
      <c r="DB579" s="291"/>
    </row>
    <row r="580" spans="1:121" x14ac:dyDescent="0.25">
      <c r="B580" s="291">
        <v>0</v>
      </c>
      <c r="E580" s="185">
        <f t="shared" si="8"/>
        <v>0</v>
      </c>
      <c r="F580" s="142">
        <v>0</v>
      </c>
      <c r="G580" s="142">
        <v>0</v>
      </c>
      <c r="H580" s="142">
        <v>0</v>
      </c>
      <c r="I580" s="142">
        <v>0</v>
      </c>
      <c r="J580" s="142">
        <v>0</v>
      </c>
      <c r="K580" s="142">
        <v>0</v>
      </c>
      <c r="L580" s="142">
        <v>0</v>
      </c>
      <c r="M580" s="142">
        <v>0</v>
      </c>
      <c r="N580" s="142">
        <v>0</v>
      </c>
      <c r="O580" s="142">
        <v>0</v>
      </c>
      <c r="P580" s="142">
        <v>0</v>
      </c>
      <c r="Q580" s="290">
        <v>0</v>
      </c>
      <c r="R580" s="290">
        <v>0</v>
      </c>
      <c r="S580" s="292">
        <v>0</v>
      </c>
      <c r="T580" s="290">
        <v>0</v>
      </c>
      <c r="U580" s="292">
        <v>0</v>
      </c>
      <c r="V580" s="290">
        <v>0</v>
      </c>
      <c r="W580" s="292">
        <v>0</v>
      </c>
      <c r="X580" s="290">
        <v>0</v>
      </c>
      <c r="Y580" s="292">
        <v>0</v>
      </c>
      <c r="Z580" s="291">
        <v>0</v>
      </c>
      <c r="AB580" s="142">
        <v>0</v>
      </c>
      <c r="AC580" s="142">
        <v>0</v>
      </c>
      <c r="AD580" s="142">
        <v>0</v>
      </c>
      <c r="AE580" s="142">
        <v>0</v>
      </c>
      <c r="AF580" s="142">
        <v>0</v>
      </c>
      <c r="AG580" s="142">
        <v>0</v>
      </c>
      <c r="AH580" s="142">
        <v>0</v>
      </c>
      <c r="AI580" s="142">
        <v>0</v>
      </c>
      <c r="AJ580" s="142">
        <v>0</v>
      </c>
      <c r="AK580" s="142">
        <v>0</v>
      </c>
      <c r="AL580" s="142">
        <v>0</v>
      </c>
      <c r="AM580" s="290">
        <v>0</v>
      </c>
      <c r="AN580" s="290">
        <v>0</v>
      </c>
      <c r="AO580" s="292">
        <v>0</v>
      </c>
      <c r="AP580" s="290">
        <v>0</v>
      </c>
      <c r="AQ580" s="292">
        <v>0</v>
      </c>
      <c r="AR580" s="290">
        <v>0</v>
      </c>
      <c r="AS580" s="292">
        <v>0</v>
      </c>
      <c r="AT580" s="290">
        <v>0</v>
      </c>
      <c r="AU580" s="292">
        <v>0</v>
      </c>
      <c r="AW580" s="293">
        <v>0</v>
      </c>
      <c r="AX580" s="291">
        <v>0</v>
      </c>
      <c r="BK580" s="290"/>
      <c r="BL580" s="290"/>
      <c r="BM580" s="292"/>
      <c r="BN580" s="290"/>
      <c r="BO580" s="292"/>
      <c r="BP580" s="290"/>
      <c r="BQ580" s="292"/>
      <c r="BR580" s="290"/>
      <c r="BS580" s="292"/>
      <c r="BU580" s="292">
        <v>0</v>
      </c>
      <c r="BV580" s="291">
        <v>0</v>
      </c>
      <c r="BX580" s="291">
        <v>0</v>
      </c>
      <c r="CH580" s="291">
        <v>0</v>
      </c>
      <c r="CI580" s="117">
        <v>0</v>
      </c>
      <c r="CJ580" s="81">
        <v>0</v>
      </c>
      <c r="CK580" s="81">
        <v>0</v>
      </c>
      <c r="CL580" s="81">
        <v>0</v>
      </c>
      <c r="CM580" s="81">
        <v>0</v>
      </c>
      <c r="CN580" s="117">
        <v>0</v>
      </c>
      <c r="CR580" s="291"/>
      <c r="DB580" s="291"/>
    </row>
    <row r="581" spans="1:121" x14ac:dyDescent="0.25">
      <c r="A581" s="113" t="s">
        <v>191</v>
      </c>
      <c r="B581" s="291">
        <v>6</v>
      </c>
      <c r="C581" s="114" t="s">
        <v>326</v>
      </c>
      <c r="D581" s="114" t="s">
        <v>266</v>
      </c>
      <c r="E581" s="185">
        <f t="shared" si="8"/>
        <v>3</v>
      </c>
      <c r="F581" s="142">
        <v>2</v>
      </c>
      <c r="G581" s="142">
        <v>2</v>
      </c>
      <c r="H581" s="142">
        <v>3</v>
      </c>
      <c r="I581" s="142">
        <v>2</v>
      </c>
      <c r="J581" s="142">
        <v>3</v>
      </c>
      <c r="K581" s="142">
        <v>3</v>
      </c>
      <c r="L581" s="142">
        <v>3</v>
      </c>
      <c r="M581" s="142">
        <v>4</v>
      </c>
      <c r="N581" s="142">
        <v>3</v>
      </c>
      <c r="O581" s="142">
        <v>3</v>
      </c>
      <c r="P581" s="142">
        <v>0</v>
      </c>
      <c r="Q581" s="290">
        <v>9.1999999999999993</v>
      </c>
      <c r="R581" s="290">
        <v>9.1999999999999993</v>
      </c>
      <c r="S581" s="292">
        <v>9.1999999999999993</v>
      </c>
      <c r="T581" s="290">
        <v>-1E-4</v>
      </c>
      <c r="U581" s="292">
        <v>14.9</v>
      </c>
      <c r="V581" s="290">
        <v>-1E-4</v>
      </c>
      <c r="W581" s="292">
        <v>10.210000000000001</v>
      </c>
      <c r="X581" s="290">
        <v>-1E-4</v>
      </c>
      <c r="Y581" s="292">
        <v>34.31</v>
      </c>
      <c r="Z581" s="291">
        <v>6</v>
      </c>
      <c r="AB581" s="142">
        <v>2</v>
      </c>
      <c r="AC581" s="142">
        <v>3</v>
      </c>
      <c r="AD581" s="142">
        <v>3</v>
      </c>
      <c r="AE581" s="142">
        <v>3</v>
      </c>
      <c r="AF581" s="142">
        <v>3</v>
      </c>
      <c r="AG581" s="142">
        <v>3</v>
      </c>
      <c r="AH581" s="142">
        <v>4</v>
      </c>
      <c r="AI581" s="142">
        <v>4</v>
      </c>
      <c r="AJ581" s="142">
        <v>4</v>
      </c>
      <c r="AK581" s="142">
        <v>3</v>
      </c>
      <c r="AL581" s="142">
        <v>0</v>
      </c>
      <c r="AM581" s="290">
        <v>9.4</v>
      </c>
      <c r="AN581" s="290">
        <v>9.4</v>
      </c>
      <c r="AO581" s="292">
        <v>9.4</v>
      </c>
      <c r="AP581" s="290">
        <v>4.4000000000000004</v>
      </c>
      <c r="AQ581" s="292">
        <v>13.4</v>
      </c>
      <c r="AR581" s="290">
        <v>-1E-4</v>
      </c>
      <c r="AS581" s="292">
        <v>9.76</v>
      </c>
      <c r="AT581" s="290">
        <v>-1E-4</v>
      </c>
      <c r="AU581" s="292">
        <v>36.96</v>
      </c>
      <c r="AW581" s="293">
        <v>71.27</v>
      </c>
      <c r="AX581" s="291">
        <v>6</v>
      </c>
      <c r="BK581" s="290"/>
      <c r="BL581" s="290"/>
      <c r="BM581" s="292"/>
      <c r="BN581" s="290"/>
      <c r="BO581" s="292"/>
      <c r="BP581" s="290"/>
      <c r="BQ581" s="292"/>
      <c r="BR581" s="290"/>
      <c r="BS581" s="292"/>
      <c r="BU581" s="292">
        <v>71.27</v>
      </c>
      <c r="BV581" s="291">
        <v>6</v>
      </c>
      <c r="BX581" s="291">
        <v>-1</v>
      </c>
      <c r="CH581" s="291">
        <v>-1</v>
      </c>
      <c r="CI581" s="117">
        <v>0</v>
      </c>
      <c r="CJ581" s="81">
        <v>-1</v>
      </c>
      <c r="CK581" s="81">
        <v>0</v>
      </c>
      <c r="CL581" s="81">
        <v>-1</v>
      </c>
      <c r="CM581" s="81">
        <v>0</v>
      </c>
      <c r="CN581" s="117">
        <v>0</v>
      </c>
      <c r="CR581" s="291"/>
      <c r="DB581" s="291"/>
      <c r="DH581" s="79" t="s">
        <v>368</v>
      </c>
      <c r="DJ581" s="79" t="s">
        <v>418</v>
      </c>
      <c r="DK581" s="79" t="s">
        <v>465</v>
      </c>
      <c r="DL581" s="83" t="s">
        <v>503</v>
      </c>
      <c r="DM581" s="84" t="s">
        <v>523</v>
      </c>
      <c r="DN581" s="84" t="s">
        <v>505</v>
      </c>
      <c r="DO581" s="83" t="s">
        <v>503</v>
      </c>
    </row>
    <row r="582" spans="1:121" x14ac:dyDescent="0.25">
      <c r="B582" s="291">
        <v>-1</v>
      </c>
      <c r="E582" s="185">
        <f t="shared" si="8"/>
        <v>0</v>
      </c>
      <c r="F582" s="142">
        <v>2</v>
      </c>
      <c r="G582" s="142">
        <v>2</v>
      </c>
      <c r="H582" s="142">
        <v>2</v>
      </c>
      <c r="I582" s="142">
        <v>3</v>
      </c>
      <c r="J582" s="142">
        <v>3</v>
      </c>
      <c r="K582" s="142">
        <v>2</v>
      </c>
      <c r="L582" s="142">
        <v>3</v>
      </c>
      <c r="M582" s="142">
        <v>4</v>
      </c>
      <c r="N582" s="142">
        <v>3</v>
      </c>
      <c r="O582" s="142">
        <v>3</v>
      </c>
      <c r="P582" s="142">
        <v>0</v>
      </c>
      <c r="Q582" s="290">
        <v>-1E-4</v>
      </c>
      <c r="R582" s="290">
        <v>-1E-4</v>
      </c>
      <c r="S582" s="292">
        <v>-1E-4</v>
      </c>
      <c r="T582" s="290">
        <v>-1E-4</v>
      </c>
      <c r="U582" s="292">
        <v>-1E-4</v>
      </c>
      <c r="V582" s="290">
        <v>-1E-4</v>
      </c>
      <c r="W582" s="292">
        <v>-1E-4</v>
      </c>
      <c r="X582" s="290">
        <v>-1E-4</v>
      </c>
      <c r="Y582" s="292">
        <v>-1E-4</v>
      </c>
      <c r="Z582" s="291">
        <v>-1E-4</v>
      </c>
      <c r="AB582" s="142">
        <v>2</v>
      </c>
      <c r="AC582" s="142">
        <v>3</v>
      </c>
      <c r="AD582" s="142">
        <v>3</v>
      </c>
      <c r="AE582" s="142">
        <v>2</v>
      </c>
      <c r="AF582" s="142">
        <v>4</v>
      </c>
      <c r="AG582" s="142">
        <v>3</v>
      </c>
      <c r="AH582" s="142">
        <v>5</v>
      </c>
      <c r="AI582" s="142">
        <v>4</v>
      </c>
      <c r="AJ582" s="142">
        <v>4</v>
      </c>
      <c r="AK582" s="142">
        <v>3</v>
      </c>
      <c r="AL582" s="142">
        <v>0</v>
      </c>
      <c r="AM582" s="290">
        <v>-1E-4</v>
      </c>
      <c r="AN582" s="290">
        <v>-1E-4</v>
      </c>
      <c r="AO582" s="292">
        <v>-1E-4</v>
      </c>
      <c r="AP582" s="290">
        <v>-1E-4</v>
      </c>
      <c r="AQ582" s="292">
        <v>-1E-4</v>
      </c>
      <c r="AR582" s="290">
        <v>-1E-4</v>
      </c>
      <c r="AS582" s="292">
        <v>-1E-4</v>
      </c>
      <c r="AT582" s="290">
        <v>-1E-4</v>
      </c>
      <c r="AU582" s="292">
        <v>-1E-4</v>
      </c>
      <c r="AW582" s="293">
        <v>-1</v>
      </c>
      <c r="AX582" s="291">
        <v>-1</v>
      </c>
      <c r="BK582" s="290"/>
      <c r="BL582" s="290"/>
      <c r="BM582" s="292"/>
      <c r="BN582" s="290"/>
      <c r="BO582" s="292"/>
      <c r="BP582" s="290"/>
      <c r="BQ582" s="292"/>
      <c r="BR582" s="290"/>
      <c r="BS582" s="292"/>
      <c r="BU582" s="292">
        <v>-1</v>
      </c>
      <c r="BV582" s="291">
        <v>-1</v>
      </c>
      <c r="BX582" s="291">
        <v>-1</v>
      </c>
      <c r="CH582" s="291">
        <v>-1</v>
      </c>
      <c r="CI582" s="117">
        <v>0</v>
      </c>
      <c r="CJ582" s="81">
        <v>-1</v>
      </c>
      <c r="CK582" s="81">
        <v>0</v>
      </c>
      <c r="CL582" s="81">
        <v>-1</v>
      </c>
      <c r="CM582" s="81">
        <v>0</v>
      </c>
      <c r="CN582" s="117">
        <v>0</v>
      </c>
      <c r="CR582" s="291"/>
      <c r="DB582" s="291"/>
    </row>
    <row r="583" spans="1:121" x14ac:dyDescent="0.25">
      <c r="B583" s="291">
        <v>-1</v>
      </c>
      <c r="E583" s="185">
        <f t="shared" si="8"/>
        <v>0</v>
      </c>
      <c r="F583" s="142">
        <v>2</v>
      </c>
      <c r="G583" s="142">
        <v>3</v>
      </c>
      <c r="H583" s="142">
        <v>2</v>
      </c>
      <c r="I583" s="142">
        <v>2</v>
      </c>
      <c r="J583" s="142">
        <v>2</v>
      </c>
      <c r="K583" s="142">
        <v>2</v>
      </c>
      <c r="L583" s="142">
        <v>3</v>
      </c>
      <c r="M583" s="142">
        <v>2</v>
      </c>
      <c r="N583" s="142">
        <v>3</v>
      </c>
      <c r="O583" s="142">
        <v>3</v>
      </c>
      <c r="P583" s="142">
        <v>0</v>
      </c>
      <c r="Q583" s="290">
        <v>-1E-4</v>
      </c>
      <c r="R583" s="290">
        <v>-1E-4</v>
      </c>
      <c r="S583" s="292">
        <v>-1E-4</v>
      </c>
      <c r="T583" s="290">
        <v>-1E-4</v>
      </c>
      <c r="U583" s="292">
        <v>-1E-4</v>
      </c>
      <c r="V583" s="290">
        <v>-1E-4</v>
      </c>
      <c r="W583" s="292">
        <v>-1E-4</v>
      </c>
      <c r="X583" s="290">
        <v>-1E-4</v>
      </c>
      <c r="Y583" s="292">
        <v>-1E-4</v>
      </c>
      <c r="Z583" s="291">
        <v>-1E-4</v>
      </c>
      <c r="AB583" s="142">
        <v>3</v>
      </c>
      <c r="AC583" s="142">
        <v>3</v>
      </c>
      <c r="AD583" s="142">
        <v>4</v>
      </c>
      <c r="AE583" s="142">
        <v>3</v>
      </c>
      <c r="AF583" s="142">
        <v>3</v>
      </c>
      <c r="AG583" s="142">
        <v>3</v>
      </c>
      <c r="AH583" s="142">
        <v>4</v>
      </c>
      <c r="AI583" s="142">
        <v>4</v>
      </c>
      <c r="AJ583" s="142">
        <v>4</v>
      </c>
      <c r="AK583" s="142">
        <v>4</v>
      </c>
      <c r="AL583" s="142">
        <v>0</v>
      </c>
      <c r="AM583" s="290">
        <v>-1E-4</v>
      </c>
      <c r="AN583" s="290">
        <v>-1E-4</v>
      </c>
      <c r="AO583" s="292">
        <v>-1E-4</v>
      </c>
      <c r="AP583" s="290">
        <v>-1E-4</v>
      </c>
      <c r="AQ583" s="292">
        <v>-1E-4</v>
      </c>
      <c r="AR583" s="290">
        <v>-1E-4</v>
      </c>
      <c r="AS583" s="292">
        <v>-1E-4</v>
      </c>
      <c r="AT583" s="290">
        <v>-1E-4</v>
      </c>
      <c r="AU583" s="292">
        <v>-1E-4</v>
      </c>
      <c r="AW583" s="293">
        <v>-1</v>
      </c>
      <c r="AX583" s="291">
        <v>-1</v>
      </c>
      <c r="BK583" s="290"/>
      <c r="BL583" s="290"/>
      <c r="BM583" s="292"/>
      <c r="BN583" s="290"/>
      <c r="BO583" s="292"/>
      <c r="BP583" s="290"/>
      <c r="BQ583" s="292"/>
      <c r="BR583" s="290"/>
      <c r="BS583" s="292"/>
      <c r="BU583" s="292">
        <v>-1</v>
      </c>
      <c r="BV583" s="291">
        <v>-1</v>
      </c>
      <c r="BX583" s="291">
        <v>-1</v>
      </c>
      <c r="CH583" s="291">
        <v>-1</v>
      </c>
      <c r="CI583" s="117">
        <v>0</v>
      </c>
      <c r="CJ583" s="81">
        <v>-1</v>
      </c>
      <c r="CK583" s="81">
        <v>0</v>
      </c>
      <c r="CL583" s="81">
        <v>-1</v>
      </c>
      <c r="CM583" s="81">
        <v>0</v>
      </c>
      <c r="CN583" s="117">
        <v>0</v>
      </c>
      <c r="CR583" s="291"/>
      <c r="DB583" s="291"/>
    </row>
    <row r="584" spans="1:121" x14ac:dyDescent="0.25">
      <c r="B584" s="291">
        <v>-1</v>
      </c>
      <c r="E584" s="185">
        <f t="shared" si="8"/>
        <v>0</v>
      </c>
      <c r="F584" s="142">
        <v>2</v>
      </c>
      <c r="G584" s="142">
        <v>2</v>
      </c>
      <c r="H584" s="142">
        <v>1</v>
      </c>
      <c r="I584" s="142">
        <v>2</v>
      </c>
      <c r="J584" s="142">
        <v>3</v>
      </c>
      <c r="K584" s="142">
        <v>2</v>
      </c>
      <c r="L584" s="142">
        <v>3</v>
      </c>
      <c r="M584" s="142">
        <v>3</v>
      </c>
      <c r="N584" s="142">
        <v>3</v>
      </c>
      <c r="O584" s="142">
        <v>2</v>
      </c>
      <c r="P584" s="142">
        <v>0</v>
      </c>
      <c r="Q584" s="290">
        <v>-1E-4</v>
      </c>
      <c r="R584" s="290">
        <v>-1E-4</v>
      </c>
      <c r="S584" s="292">
        <v>-1E-4</v>
      </c>
      <c r="T584" s="290">
        <v>-1E-4</v>
      </c>
      <c r="U584" s="292">
        <v>-1E-4</v>
      </c>
      <c r="V584" s="290">
        <v>-1E-4</v>
      </c>
      <c r="W584" s="292">
        <v>-1E-4</v>
      </c>
      <c r="X584" s="290">
        <v>-1E-4</v>
      </c>
      <c r="Y584" s="292">
        <v>-1E-4</v>
      </c>
      <c r="Z584" s="291">
        <v>-1E-4</v>
      </c>
      <c r="AB584" s="142">
        <v>2</v>
      </c>
      <c r="AC584" s="142">
        <v>3</v>
      </c>
      <c r="AD584" s="142">
        <v>3</v>
      </c>
      <c r="AE584" s="142">
        <v>3</v>
      </c>
      <c r="AF584" s="142">
        <v>3</v>
      </c>
      <c r="AG584" s="142">
        <v>3</v>
      </c>
      <c r="AH584" s="142">
        <v>4</v>
      </c>
      <c r="AI584" s="142">
        <v>4</v>
      </c>
      <c r="AJ584" s="142">
        <v>5</v>
      </c>
      <c r="AK584" s="142">
        <v>3</v>
      </c>
      <c r="AL584" s="142">
        <v>0</v>
      </c>
      <c r="AM584" s="290">
        <v>-1E-4</v>
      </c>
      <c r="AN584" s="290">
        <v>-1E-4</v>
      </c>
      <c r="AO584" s="292">
        <v>-1E-4</v>
      </c>
      <c r="AP584" s="290">
        <v>-1E-4</v>
      </c>
      <c r="AQ584" s="292">
        <v>-1E-4</v>
      </c>
      <c r="AR584" s="290">
        <v>-1E-4</v>
      </c>
      <c r="AS584" s="292">
        <v>-1E-4</v>
      </c>
      <c r="AT584" s="290">
        <v>-1E-4</v>
      </c>
      <c r="AU584" s="292">
        <v>-1E-4</v>
      </c>
      <c r="AW584" s="293">
        <v>-1</v>
      </c>
      <c r="AX584" s="291">
        <v>-1</v>
      </c>
      <c r="BK584" s="290"/>
      <c r="BL584" s="290"/>
      <c r="BM584" s="292"/>
      <c r="BN584" s="290"/>
      <c r="BO584" s="292"/>
      <c r="BP584" s="290"/>
      <c r="BQ584" s="292"/>
      <c r="BR584" s="290"/>
      <c r="BS584" s="292"/>
      <c r="BU584" s="292">
        <v>-1</v>
      </c>
      <c r="BV584" s="291">
        <v>-1</v>
      </c>
      <c r="BX584" s="291">
        <v>-1</v>
      </c>
      <c r="CH584" s="291">
        <v>-1</v>
      </c>
      <c r="CI584" s="117">
        <v>0</v>
      </c>
      <c r="CJ584" s="81">
        <v>-1</v>
      </c>
      <c r="CK584" s="81">
        <v>0</v>
      </c>
      <c r="CL584" s="81">
        <v>-1</v>
      </c>
      <c r="CM584" s="81">
        <v>0</v>
      </c>
      <c r="CN584" s="117">
        <v>0</v>
      </c>
      <c r="CR584" s="291"/>
      <c r="DB584" s="291"/>
    </row>
    <row r="585" spans="1:121" x14ac:dyDescent="0.25">
      <c r="B585" s="291">
        <v>0</v>
      </c>
      <c r="E585" s="185">
        <f t="shared" si="8"/>
        <v>0</v>
      </c>
      <c r="F585" s="142">
        <v>0</v>
      </c>
      <c r="G585" s="142">
        <v>0</v>
      </c>
      <c r="H585" s="142">
        <v>0</v>
      </c>
      <c r="I585" s="142">
        <v>0</v>
      </c>
      <c r="J585" s="142">
        <v>0</v>
      </c>
      <c r="K585" s="142">
        <v>0</v>
      </c>
      <c r="L585" s="142">
        <v>0</v>
      </c>
      <c r="M585" s="142">
        <v>0</v>
      </c>
      <c r="N585" s="142">
        <v>0</v>
      </c>
      <c r="O585" s="142">
        <v>0</v>
      </c>
      <c r="P585" s="142">
        <v>0</v>
      </c>
      <c r="Q585" s="290">
        <v>0</v>
      </c>
      <c r="R585" s="290">
        <v>0</v>
      </c>
      <c r="S585" s="292">
        <v>0</v>
      </c>
      <c r="T585" s="290">
        <v>0</v>
      </c>
      <c r="U585" s="292">
        <v>0</v>
      </c>
      <c r="V585" s="290">
        <v>0</v>
      </c>
      <c r="W585" s="292">
        <v>0</v>
      </c>
      <c r="X585" s="290">
        <v>0</v>
      </c>
      <c r="Y585" s="292">
        <v>0</v>
      </c>
      <c r="Z585" s="291">
        <v>0</v>
      </c>
      <c r="AB585" s="142">
        <v>0</v>
      </c>
      <c r="AC585" s="142">
        <v>0</v>
      </c>
      <c r="AD585" s="142">
        <v>0</v>
      </c>
      <c r="AE585" s="142">
        <v>0</v>
      </c>
      <c r="AF585" s="142">
        <v>0</v>
      </c>
      <c r="AG585" s="142">
        <v>0</v>
      </c>
      <c r="AH585" s="142">
        <v>0</v>
      </c>
      <c r="AI585" s="142">
        <v>0</v>
      </c>
      <c r="AJ585" s="142">
        <v>0</v>
      </c>
      <c r="AK585" s="142">
        <v>0</v>
      </c>
      <c r="AL585" s="142">
        <v>0</v>
      </c>
      <c r="AM585" s="290">
        <v>0</v>
      </c>
      <c r="AN585" s="290">
        <v>0</v>
      </c>
      <c r="AO585" s="292">
        <v>0</v>
      </c>
      <c r="AP585" s="290">
        <v>0</v>
      </c>
      <c r="AQ585" s="292">
        <v>0</v>
      </c>
      <c r="AR585" s="290">
        <v>0</v>
      </c>
      <c r="AS585" s="292">
        <v>0</v>
      </c>
      <c r="AT585" s="290">
        <v>0</v>
      </c>
      <c r="AU585" s="292">
        <v>0</v>
      </c>
      <c r="AW585" s="293">
        <v>0</v>
      </c>
      <c r="AX585" s="291">
        <v>0</v>
      </c>
      <c r="BK585" s="290"/>
      <c r="BL585" s="290"/>
      <c r="BM585" s="292"/>
      <c r="BN585" s="290"/>
      <c r="BO585" s="292"/>
      <c r="BP585" s="290"/>
      <c r="BQ585" s="292"/>
      <c r="BR585" s="290"/>
      <c r="BS585" s="292"/>
      <c r="BU585" s="292">
        <v>0</v>
      </c>
      <c r="BV585" s="291">
        <v>0</v>
      </c>
      <c r="BX585" s="291">
        <v>0</v>
      </c>
      <c r="CH585" s="291">
        <v>0</v>
      </c>
      <c r="CI585" s="117">
        <v>0</v>
      </c>
      <c r="CJ585" s="81">
        <v>0</v>
      </c>
      <c r="CK585" s="81">
        <v>0</v>
      </c>
      <c r="CL585" s="81">
        <v>0</v>
      </c>
      <c r="CM585" s="81">
        <v>0</v>
      </c>
      <c r="CN585" s="117">
        <v>0</v>
      </c>
      <c r="CR585" s="291"/>
      <c r="DB585" s="291"/>
    </row>
    <row r="586" spans="1:121" x14ac:dyDescent="0.25">
      <c r="A586" s="113" t="s">
        <v>191</v>
      </c>
      <c r="B586" s="291">
        <v>7</v>
      </c>
      <c r="C586" s="114" t="s">
        <v>327</v>
      </c>
      <c r="D586" s="114" t="s">
        <v>205</v>
      </c>
      <c r="E586" s="185">
        <f t="shared" si="8"/>
        <v>2</v>
      </c>
      <c r="F586" s="142">
        <v>2</v>
      </c>
      <c r="G586" s="142">
        <v>1</v>
      </c>
      <c r="H586" s="142">
        <v>1</v>
      </c>
      <c r="I586" s="142">
        <v>1</v>
      </c>
      <c r="J586" s="142">
        <v>-1</v>
      </c>
      <c r="K586" s="142">
        <v>-1</v>
      </c>
      <c r="L586" s="142">
        <v>-1</v>
      </c>
      <c r="M586" s="142">
        <v>-1</v>
      </c>
      <c r="N586" s="142">
        <v>-1</v>
      </c>
      <c r="O586" s="142">
        <v>-1</v>
      </c>
      <c r="P586" s="142">
        <v>0</v>
      </c>
      <c r="Q586" s="290">
        <v>3.9</v>
      </c>
      <c r="R586" s="290">
        <v>3.9</v>
      </c>
      <c r="S586" s="292">
        <v>3.9</v>
      </c>
      <c r="T586" s="290">
        <v>-1E-4</v>
      </c>
      <c r="U586" s="292">
        <v>6.7</v>
      </c>
      <c r="V586" s="290">
        <v>-1E-4</v>
      </c>
      <c r="W586" s="292">
        <v>4.97</v>
      </c>
      <c r="X586" s="290">
        <v>-1E-4</v>
      </c>
      <c r="Y586" s="292">
        <v>15.57</v>
      </c>
      <c r="Z586" s="291">
        <v>7</v>
      </c>
      <c r="AB586" s="142">
        <v>1</v>
      </c>
      <c r="AC586" s="142">
        <v>2</v>
      </c>
      <c r="AD586" s="142">
        <v>2</v>
      </c>
      <c r="AE586" s="142">
        <v>2</v>
      </c>
      <c r="AF586" s="142">
        <v>1</v>
      </c>
      <c r="AG586" s="142">
        <v>1</v>
      </c>
      <c r="AH586" s="142">
        <v>2</v>
      </c>
      <c r="AI586" s="142">
        <v>2</v>
      </c>
      <c r="AJ586" s="142">
        <v>1</v>
      </c>
      <c r="AK586" s="142">
        <v>1</v>
      </c>
      <c r="AL586" s="142">
        <v>0</v>
      </c>
      <c r="AM586" s="290">
        <v>9.1</v>
      </c>
      <c r="AN586" s="290">
        <v>9.1</v>
      </c>
      <c r="AO586" s="292">
        <v>9.1</v>
      </c>
      <c r="AP586" s="290">
        <v>5.2</v>
      </c>
      <c r="AQ586" s="292">
        <v>16.5</v>
      </c>
      <c r="AR586" s="290">
        <v>-1E-4</v>
      </c>
      <c r="AS586" s="292">
        <v>12.08</v>
      </c>
      <c r="AT586" s="290">
        <v>-1E-4</v>
      </c>
      <c r="AU586" s="292">
        <v>42.88</v>
      </c>
      <c r="AW586" s="293">
        <v>58.45</v>
      </c>
      <c r="AX586" s="291">
        <v>7</v>
      </c>
      <c r="BK586" s="290"/>
      <c r="BL586" s="290"/>
      <c r="BM586" s="292"/>
      <c r="BN586" s="290"/>
      <c r="BO586" s="292"/>
      <c r="BP586" s="290"/>
      <c r="BQ586" s="292"/>
      <c r="BR586" s="290"/>
      <c r="BS586" s="292"/>
      <c r="BU586" s="292">
        <v>58.45</v>
      </c>
      <c r="BV586" s="291">
        <v>7</v>
      </c>
      <c r="BX586" s="291">
        <v>-1</v>
      </c>
      <c r="CH586" s="291">
        <v>4</v>
      </c>
      <c r="CI586" s="117">
        <v>0</v>
      </c>
      <c r="CJ586" s="81">
        <v>-1</v>
      </c>
      <c r="CK586" s="81">
        <v>0</v>
      </c>
      <c r="CL586" s="81">
        <v>-1</v>
      </c>
      <c r="CM586" s="81">
        <v>0</v>
      </c>
      <c r="CN586" s="117">
        <v>0</v>
      </c>
      <c r="CR586" s="291"/>
      <c r="DB586" s="291"/>
      <c r="DH586" s="79" t="s">
        <v>372</v>
      </c>
      <c r="DJ586" s="79" t="s">
        <v>418</v>
      </c>
      <c r="DK586" s="79" t="s">
        <v>465</v>
      </c>
      <c r="DL586" s="83" t="s">
        <v>503</v>
      </c>
      <c r="DM586" s="84" t="s">
        <v>523</v>
      </c>
      <c r="DN586" s="84" t="s">
        <v>119</v>
      </c>
      <c r="DO586" s="83" t="s">
        <v>503</v>
      </c>
    </row>
    <row r="587" spans="1:121" x14ac:dyDescent="0.25">
      <c r="B587" s="291">
        <v>-1</v>
      </c>
      <c r="E587" s="185">
        <f t="shared" si="8"/>
        <v>0</v>
      </c>
      <c r="F587" s="142">
        <v>2</v>
      </c>
      <c r="G587" s="142">
        <v>1</v>
      </c>
      <c r="H587" s="142">
        <v>1</v>
      </c>
      <c r="I587" s="142">
        <v>2</v>
      </c>
      <c r="J587" s="142">
        <v>-1</v>
      </c>
      <c r="K587" s="142">
        <v>-1</v>
      </c>
      <c r="L587" s="142">
        <v>-1</v>
      </c>
      <c r="M587" s="142">
        <v>-1</v>
      </c>
      <c r="N587" s="142">
        <v>-1</v>
      </c>
      <c r="O587" s="142">
        <v>-1</v>
      </c>
      <c r="P587" s="142">
        <v>0</v>
      </c>
      <c r="Q587" s="290">
        <v>-1E-4</v>
      </c>
      <c r="R587" s="290">
        <v>-1E-4</v>
      </c>
      <c r="S587" s="292">
        <v>-1E-4</v>
      </c>
      <c r="T587" s="290">
        <v>-1E-4</v>
      </c>
      <c r="U587" s="292">
        <v>-1E-4</v>
      </c>
      <c r="V587" s="290">
        <v>-1E-4</v>
      </c>
      <c r="W587" s="292">
        <v>-1E-4</v>
      </c>
      <c r="X587" s="290">
        <v>-1E-4</v>
      </c>
      <c r="Y587" s="292">
        <v>-1E-4</v>
      </c>
      <c r="Z587" s="291">
        <v>-1E-4</v>
      </c>
      <c r="AB587" s="142">
        <v>2</v>
      </c>
      <c r="AC587" s="142">
        <v>2</v>
      </c>
      <c r="AD587" s="142">
        <v>2</v>
      </c>
      <c r="AE587" s="142">
        <v>2</v>
      </c>
      <c r="AF587" s="142">
        <v>1</v>
      </c>
      <c r="AG587" s="142">
        <v>2</v>
      </c>
      <c r="AH587" s="142">
        <v>2</v>
      </c>
      <c r="AI587" s="142">
        <v>1</v>
      </c>
      <c r="AJ587" s="142">
        <v>1</v>
      </c>
      <c r="AK587" s="142">
        <v>1</v>
      </c>
      <c r="AL587" s="142">
        <v>0</v>
      </c>
      <c r="AM587" s="290">
        <v>-1E-4</v>
      </c>
      <c r="AN587" s="290">
        <v>-1E-4</v>
      </c>
      <c r="AO587" s="292">
        <v>-1E-4</v>
      </c>
      <c r="AP587" s="290">
        <v>-1E-4</v>
      </c>
      <c r="AQ587" s="292">
        <v>-1E-4</v>
      </c>
      <c r="AR587" s="290">
        <v>-1E-4</v>
      </c>
      <c r="AS587" s="292">
        <v>-1E-4</v>
      </c>
      <c r="AT587" s="290">
        <v>-1E-4</v>
      </c>
      <c r="AU587" s="292">
        <v>-1E-4</v>
      </c>
      <c r="AW587" s="293">
        <v>-1</v>
      </c>
      <c r="AX587" s="291">
        <v>-1</v>
      </c>
      <c r="BK587" s="290"/>
      <c r="BL587" s="290"/>
      <c r="BM587" s="292"/>
      <c r="BN587" s="290"/>
      <c r="BO587" s="292"/>
      <c r="BP587" s="290"/>
      <c r="BQ587" s="292"/>
      <c r="BR587" s="290"/>
      <c r="BS587" s="292"/>
      <c r="BU587" s="292">
        <v>-1</v>
      </c>
      <c r="BV587" s="291">
        <v>-1</v>
      </c>
      <c r="BX587" s="291">
        <v>-1</v>
      </c>
      <c r="CH587" s="291">
        <v>-1</v>
      </c>
      <c r="CI587" s="117">
        <v>0</v>
      </c>
      <c r="CJ587" s="81">
        <v>-1</v>
      </c>
      <c r="CK587" s="81">
        <v>0</v>
      </c>
      <c r="CL587" s="81">
        <v>-1</v>
      </c>
      <c r="CM587" s="81">
        <v>0</v>
      </c>
      <c r="CN587" s="117">
        <v>0</v>
      </c>
      <c r="CR587" s="291"/>
      <c r="DB587" s="291"/>
    </row>
    <row r="588" spans="1:121" x14ac:dyDescent="0.25">
      <c r="B588" s="291">
        <v>-1</v>
      </c>
      <c r="E588" s="185">
        <f t="shared" si="8"/>
        <v>0</v>
      </c>
      <c r="F588" s="142">
        <v>2</v>
      </c>
      <c r="G588" s="142">
        <v>2</v>
      </c>
      <c r="H588" s="142">
        <v>1</v>
      </c>
      <c r="I588" s="142">
        <v>2</v>
      </c>
      <c r="J588" s="142">
        <v>-1</v>
      </c>
      <c r="K588" s="142">
        <v>-1</v>
      </c>
      <c r="L588" s="142">
        <v>-1</v>
      </c>
      <c r="M588" s="142">
        <v>-1</v>
      </c>
      <c r="N588" s="142">
        <v>-1</v>
      </c>
      <c r="O588" s="142">
        <v>-1</v>
      </c>
      <c r="P588" s="142">
        <v>0</v>
      </c>
      <c r="Q588" s="290">
        <v>-1E-4</v>
      </c>
      <c r="R588" s="290">
        <v>-1E-4</v>
      </c>
      <c r="S588" s="292">
        <v>-1E-4</v>
      </c>
      <c r="T588" s="290">
        <v>-1E-4</v>
      </c>
      <c r="U588" s="292">
        <v>-1E-4</v>
      </c>
      <c r="V588" s="290">
        <v>-1E-4</v>
      </c>
      <c r="W588" s="292">
        <v>-1E-4</v>
      </c>
      <c r="X588" s="290">
        <v>-1E-4</v>
      </c>
      <c r="Y588" s="292">
        <v>-1E-4</v>
      </c>
      <c r="Z588" s="291">
        <v>-1E-4</v>
      </c>
      <c r="AB588" s="142">
        <v>3</v>
      </c>
      <c r="AC588" s="142">
        <v>3</v>
      </c>
      <c r="AD588" s="142">
        <v>3</v>
      </c>
      <c r="AE588" s="142">
        <v>2</v>
      </c>
      <c r="AF588" s="142">
        <v>2</v>
      </c>
      <c r="AG588" s="142">
        <v>2</v>
      </c>
      <c r="AH588" s="142">
        <v>2</v>
      </c>
      <c r="AI588" s="142">
        <v>2</v>
      </c>
      <c r="AJ588" s="142">
        <v>2</v>
      </c>
      <c r="AK588" s="142">
        <v>2</v>
      </c>
      <c r="AL588" s="142">
        <v>0</v>
      </c>
      <c r="AM588" s="290">
        <v>-1E-4</v>
      </c>
      <c r="AN588" s="290">
        <v>-1E-4</v>
      </c>
      <c r="AO588" s="292">
        <v>-1E-4</v>
      </c>
      <c r="AP588" s="290">
        <v>-1E-4</v>
      </c>
      <c r="AQ588" s="292">
        <v>-1E-4</v>
      </c>
      <c r="AR588" s="290">
        <v>-1E-4</v>
      </c>
      <c r="AS588" s="292">
        <v>-1E-4</v>
      </c>
      <c r="AT588" s="290">
        <v>-1E-4</v>
      </c>
      <c r="AU588" s="292">
        <v>-1E-4</v>
      </c>
      <c r="AW588" s="293">
        <v>-1</v>
      </c>
      <c r="AX588" s="291">
        <v>-1</v>
      </c>
      <c r="BK588" s="290"/>
      <c r="BL588" s="290"/>
      <c r="BM588" s="292"/>
      <c r="BN588" s="290"/>
      <c r="BO588" s="292"/>
      <c r="BP588" s="290"/>
      <c r="BQ588" s="292"/>
      <c r="BR588" s="290"/>
      <c r="BS588" s="292"/>
      <c r="BU588" s="292">
        <v>-1</v>
      </c>
      <c r="BV588" s="291">
        <v>-1</v>
      </c>
      <c r="BX588" s="291">
        <v>-1</v>
      </c>
      <c r="CH588" s="291">
        <v>-1</v>
      </c>
      <c r="CI588" s="117">
        <v>0</v>
      </c>
      <c r="CJ588" s="81">
        <v>-1</v>
      </c>
      <c r="CK588" s="81">
        <v>0</v>
      </c>
      <c r="CL588" s="81">
        <v>-1</v>
      </c>
      <c r="CM588" s="81">
        <v>0</v>
      </c>
      <c r="CN588" s="117">
        <v>0</v>
      </c>
      <c r="CR588" s="291"/>
      <c r="DB588" s="291"/>
    </row>
    <row r="589" spans="1:121" x14ac:dyDescent="0.25">
      <c r="B589" s="291">
        <v>-1</v>
      </c>
      <c r="E589" s="185">
        <f t="shared" si="8"/>
        <v>0</v>
      </c>
      <c r="F589" s="142">
        <v>2</v>
      </c>
      <c r="G589" s="142">
        <v>2</v>
      </c>
      <c r="H589" s="142">
        <v>1</v>
      </c>
      <c r="I589" s="142">
        <v>2</v>
      </c>
      <c r="J589" s="142">
        <v>-1</v>
      </c>
      <c r="K589" s="142">
        <v>-1</v>
      </c>
      <c r="L589" s="142">
        <v>-1</v>
      </c>
      <c r="M589" s="142">
        <v>-1</v>
      </c>
      <c r="N589" s="142">
        <v>-1</v>
      </c>
      <c r="O589" s="142">
        <v>-1</v>
      </c>
      <c r="P589" s="142">
        <v>0</v>
      </c>
      <c r="Q589" s="290">
        <v>-1E-4</v>
      </c>
      <c r="R589" s="290">
        <v>-1E-4</v>
      </c>
      <c r="S589" s="292">
        <v>-1E-4</v>
      </c>
      <c r="T589" s="290">
        <v>-1E-4</v>
      </c>
      <c r="U589" s="292">
        <v>-1E-4</v>
      </c>
      <c r="V589" s="290">
        <v>-1E-4</v>
      </c>
      <c r="W589" s="292">
        <v>-1E-4</v>
      </c>
      <c r="X589" s="290">
        <v>-1E-4</v>
      </c>
      <c r="Y589" s="292">
        <v>-1E-4</v>
      </c>
      <c r="Z589" s="291">
        <v>-1E-4</v>
      </c>
      <c r="AB589" s="142">
        <v>2</v>
      </c>
      <c r="AC589" s="142">
        <v>3</v>
      </c>
      <c r="AD589" s="142">
        <v>2</v>
      </c>
      <c r="AE589" s="142">
        <v>2</v>
      </c>
      <c r="AF589" s="142">
        <v>2</v>
      </c>
      <c r="AG589" s="142">
        <v>2</v>
      </c>
      <c r="AH589" s="142">
        <v>2</v>
      </c>
      <c r="AI589" s="142">
        <v>2</v>
      </c>
      <c r="AJ589" s="142">
        <v>1</v>
      </c>
      <c r="AK589" s="142">
        <v>1</v>
      </c>
      <c r="AL589" s="142">
        <v>0</v>
      </c>
      <c r="AM589" s="290">
        <v>-1E-4</v>
      </c>
      <c r="AN589" s="290">
        <v>-1E-4</v>
      </c>
      <c r="AO589" s="292">
        <v>-1E-4</v>
      </c>
      <c r="AP589" s="290">
        <v>-1E-4</v>
      </c>
      <c r="AQ589" s="292">
        <v>-1E-4</v>
      </c>
      <c r="AR589" s="290">
        <v>-1E-4</v>
      </c>
      <c r="AS589" s="292">
        <v>-1E-4</v>
      </c>
      <c r="AT589" s="290">
        <v>-1E-4</v>
      </c>
      <c r="AU589" s="292">
        <v>-1E-4</v>
      </c>
      <c r="AW589" s="293">
        <v>-1</v>
      </c>
      <c r="AX589" s="291">
        <v>-1</v>
      </c>
      <c r="BK589" s="290"/>
      <c r="BL589" s="290"/>
      <c r="BM589" s="292"/>
      <c r="BN589" s="290"/>
      <c r="BO589" s="292"/>
      <c r="BP589" s="290"/>
      <c r="BQ589" s="292"/>
      <c r="BR589" s="290"/>
      <c r="BS589" s="292"/>
      <c r="BU589" s="292">
        <v>-1</v>
      </c>
      <c r="BV589" s="291">
        <v>-1</v>
      </c>
      <c r="BX589" s="291">
        <v>-1</v>
      </c>
      <c r="CH589" s="291">
        <v>-1</v>
      </c>
      <c r="CI589" s="117">
        <v>0</v>
      </c>
      <c r="CJ589" s="81">
        <v>-1</v>
      </c>
      <c r="CK589" s="81">
        <v>0</v>
      </c>
      <c r="CL589" s="81">
        <v>-1</v>
      </c>
      <c r="CM589" s="81">
        <v>0</v>
      </c>
      <c r="CN589" s="117">
        <v>0</v>
      </c>
      <c r="CR589" s="291"/>
      <c r="DB589" s="291"/>
    </row>
    <row r="590" spans="1:121" x14ac:dyDescent="0.25">
      <c r="B590" s="291"/>
      <c r="Q590" s="290"/>
      <c r="R590" s="290"/>
      <c r="S590" s="292"/>
      <c r="T590" s="290"/>
      <c r="U590" s="292"/>
      <c r="V590" s="290"/>
      <c r="W590" s="292"/>
      <c r="X590" s="290"/>
      <c r="Y590" s="292"/>
      <c r="Z590" s="291"/>
      <c r="AM590" s="290"/>
      <c r="AN590" s="290"/>
      <c r="AO590" s="292"/>
      <c r="AP590" s="290"/>
      <c r="AQ590" s="292"/>
      <c r="AR590" s="290"/>
      <c r="AS590" s="292"/>
      <c r="AT590" s="290"/>
      <c r="AU590" s="292"/>
      <c r="AW590" s="293"/>
      <c r="AX590" s="291"/>
      <c r="BK590" s="290"/>
      <c r="BL590" s="290"/>
      <c r="BM590" s="292"/>
      <c r="BN590" s="290"/>
      <c r="BO590" s="292"/>
      <c r="BP590" s="290"/>
      <c r="BQ590" s="292"/>
      <c r="BR590" s="290"/>
      <c r="BS590" s="292"/>
      <c r="BU590" s="292"/>
      <c r="BV590" s="291"/>
      <c r="BX590" s="291"/>
      <c r="CH590" s="291"/>
      <c r="CR590" s="291"/>
      <c r="DB590" s="291"/>
    </row>
    <row r="591" spans="1:121" s="310" customFormat="1" x14ac:dyDescent="0.25">
      <c r="A591" s="297"/>
      <c r="B591" s="298">
        <v>0</v>
      </c>
      <c r="C591" s="299"/>
      <c r="D591" s="299"/>
      <c r="E591" s="300">
        <f t="shared" si="8"/>
        <v>0</v>
      </c>
      <c r="F591" s="301">
        <v>0</v>
      </c>
      <c r="G591" s="301">
        <v>0</v>
      </c>
      <c r="H591" s="301">
        <v>0</v>
      </c>
      <c r="I591" s="301">
        <v>0</v>
      </c>
      <c r="J591" s="301">
        <v>0</v>
      </c>
      <c r="K591" s="301">
        <v>0</v>
      </c>
      <c r="L591" s="301">
        <v>0</v>
      </c>
      <c r="M591" s="301">
        <v>0</v>
      </c>
      <c r="N591" s="301">
        <v>0</v>
      </c>
      <c r="O591" s="301">
        <v>0</v>
      </c>
      <c r="P591" s="301">
        <v>0</v>
      </c>
      <c r="Q591" s="302">
        <v>0</v>
      </c>
      <c r="R591" s="302">
        <v>0</v>
      </c>
      <c r="S591" s="303">
        <v>0</v>
      </c>
      <c r="T591" s="302">
        <v>0</v>
      </c>
      <c r="U591" s="303">
        <v>0</v>
      </c>
      <c r="V591" s="302">
        <v>0</v>
      </c>
      <c r="W591" s="303">
        <v>0</v>
      </c>
      <c r="X591" s="302">
        <v>0</v>
      </c>
      <c r="Y591" s="303">
        <v>0</v>
      </c>
      <c r="Z591" s="298">
        <v>0</v>
      </c>
      <c r="AA591" s="304"/>
      <c r="AB591" s="301">
        <v>0</v>
      </c>
      <c r="AC591" s="301">
        <v>0</v>
      </c>
      <c r="AD591" s="301">
        <v>0</v>
      </c>
      <c r="AE591" s="301">
        <v>0</v>
      </c>
      <c r="AF591" s="301">
        <v>0</v>
      </c>
      <c r="AG591" s="301">
        <v>0</v>
      </c>
      <c r="AH591" s="301">
        <v>0</v>
      </c>
      <c r="AI591" s="301">
        <v>0</v>
      </c>
      <c r="AJ591" s="301">
        <v>0</v>
      </c>
      <c r="AK591" s="301">
        <v>0</v>
      </c>
      <c r="AL591" s="301">
        <v>0</v>
      </c>
      <c r="AM591" s="302">
        <v>0</v>
      </c>
      <c r="AN591" s="302">
        <v>0</v>
      </c>
      <c r="AO591" s="303">
        <v>0</v>
      </c>
      <c r="AP591" s="302">
        <v>0</v>
      </c>
      <c r="AQ591" s="303">
        <v>0</v>
      </c>
      <c r="AR591" s="302">
        <v>0</v>
      </c>
      <c r="AS591" s="303">
        <v>0</v>
      </c>
      <c r="AT591" s="302">
        <v>0</v>
      </c>
      <c r="AU591" s="303">
        <v>0</v>
      </c>
      <c r="AV591" s="304"/>
      <c r="AW591" s="305">
        <v>0</v>
      </c>
      <c r="AX591" s="298">
        <v>0</v>
      </c>
      <c r="AY591" s="306"/>
      <c r="AZ591" s="301"/>
      <c r="BA591" s="301"/>
      <c r="BB591" s="301"/>
      <c r="BC591" s="301"/>
      <c r="BD591" s="301"/>
      <c r="BE591" s="301"/>
      <c r="BF591" s="301"/>
      <c r="BG591" s="301"/>
      <c r="BH591" s="301"/>
      <c r="BI591" s="301"/>
      <c r="BJ591" s="301"/>
      <c r="BK591" s="302"/>
      <c r="BL591" s="302"/>
      <c r="BM591" s="303"/>
      <c r="BN591" s="302"/>
      <c r="BO591" s="303"/>
      <c r="BP591" s="302"/>
      <c r="BQ591" s="303"/>
      <c r="BR591" s="302"/>
      <c r="BS591" s="303"/>
      <c r="BT591" s="306"/>
      <c r="BU591" s="303">
        <v>0</v>
      </c>
      <c r="BV591" s="298">
        <v>0</v>
      </c>
      <c r="BW591" s="306"/>
      <c r="BX591" s="298">
        <v>0</v>
      </c>
      <c r="BY591" s="307"/>
      <c r="BZ591" s="308"/>
      <c r="CA591" s="308"/>
      <c r="CB591" s="308"/>
      <c r="CC591" s="308"/>
      <c r="CD591" s="309"/>
      <c r="CG591" s="307"/>
      <c r="CH591" s="298">
        <v>0</v>
      </c>
      <c r="CI591" s="309">
        <v>0</v>
      </c>
      <c r="CJ591" s="308">
        <v>0</v>
      </c>
      <c r="CK591" s="308">
        <v>0</v>
      </c>
      <c r="CL591" s="308">
        <v>0</v>
      </c>
      <c r="CM591" s="308">
        <v>0</v>
      </c>
      <c r="CN591" s="309">
        <v>0</v>
      </c>
      <c r="CQ591" s="307"/>
      <c r="CR591" s="298"/>
      <c r="CS591" s="309"/>
      <c r="CT591" s="308"/>
      <c r="CU591" s="308"/>
      <c r="CV591" s="308"/>
      <c r="CW591" s="308"/>
      <c r="CX591" s="309"/>
      <c r="DA591" s="307"/>
      <c r="DB591" s="298"/>
      <c r="DC591" s="306"/>
      <c r="DI591" s="311"/>
      <c r="DL591" s="307"/>
      <c r="DM591" s="312"/>
      <c r="DN591" s="312"/>
      <c r="DO591" s="307"/>
      <c r="DP591" s="313"/>
      <c r="DQ591" s="311"/>
    </row>
    <row r="592" spans="1:121" x14ac:dyDescent="0.25">
      <c r="A592" s="113" t="s">
        <v>192</v>
      </c>
      <c r="B592" s="291">
        <v>1</v>
      </c>
      <c r="C592" s="114" t="s">
        <v>328</v>
      </c>
      <c r="D592" s="114" t="s">
        <v>203</v>
      </c>
      <c r="E592" s="185">
        <f t="shared" si="8"/>
        <v>8</v>
      </c>
      <c r="F592" s="142">
        <v>2</v>
      </c>
      <c r="G592" s="142">
        <v>2</v>
      </c>
      <c r="H592" s="142">
        <v>2</v>
      </c>
      <c r="I592" s="142">
        <v>2</v>
      </c>
      <c r="J592" s="142">
        <v>2</v>
      </c>
      <c r="K592" s="142">
        <v>2</v>
      </c>
      <c r="L592" s="142">
        <v>2</v>
      </c>
      <c r="M592" s="142">
        <v>3</v>
      </c>
      <c r="N592" s="142">
        <v>3</v>
      </c>
      <c r="O592" s="142">
        <v>2</v>
      </c>
      <c r="P592" s="142">
        <v>0</v>
      </c>
      <c r="Q592" s="290">
        <v>9.6</v>
      </c>
      <c r="R592" s="290">
        <v>9.6</v>
      </c>
      <c r="S592" s="292">
        <v>9.6</v>
      </c>
      <c r="T592" s="290">
        <v>-1E-4</v>
      </c>
      <c r="U592" s="292">
        <v>15.9</v>
      </c>
      <c r="V592" s="290">
        <v>-1E-4</v>
      </c>
      <c r="W592" s="292">
        <v>12.24</v>
      </c>
      <c r="X592" s="290">
        <v>-1E-4</v>
      </c>
      <c r="Y592" s="292">
        <v>37.74</v>
      </c>
      <c r="Z592" s="291">
        <v>2</v>
      </c>
      <c r="AB592" s="142">
        <v>2</v>
      </c>
      <c r="AC592" s="142">
        <v>2</v>
      </c>
      <c r="AD592" s="142">
        <v>2</v>
      </c>
      <c r="AE592" s="142">
        <v>1</v>
      </c>
      <c r="AF592" s="142">
        <v>2</v>
      </c>
      <c r="AG592" s="142">
        <v>2</v>
      </c>
      <c r="AH592" s="142">
        <v>3</v>
      </c>
      <c r="AI592" s="142">
        <v>1</v>
      </c>
      <c r="AJ592" s="142">
        <v>2</v>
      </c>
      <c r="AK592" s="142">
        <v>2</v>
      </c>
      <c r="AL592" s="142">
        <v>0</v>
      </c>
      <c r="AM592" s="290">
        <v>9.4</v>
      </c>
      <c r="AN592" s="290">
        <v>9.4</v>
      </c>
      <c r="AO592" s="292">
        <v>9.4</v>
      </c>
      <c r="AP592" s="290">
        <v>5.5</v>
      </c>
      <c r="AQ592" s="292">
        <v>16.2</v>
      </c>
      <c r="AR592" s="290">
        <v>-1E-4</v>
      </c>
      <c r="AS592" s="292">
        <v>11.98</v>
      </c>
      <c r="AT592" s="290">
        <v>-1E-4</v>
      </c>
      <c r="AU592" s="292">
        <v>43.08</v>
      </c>
      <c r="AW592" s="293">
        <v>80.819999999999993</v>
      </c>
      <c r="AX592" s="291">
        <v>1</v>
      </c>
      <c r="BK592" s="290"/>
      <c r="BL592" s="290"/>
      <c r="BM592" s="292"/>
      <c r="BN592" s="290"/>
      <c r="BO592" s="292"/>
      <c r="BP592" s="290"/>
      <c r="BQ592" s="292"/>
      <c r="BR592" s="290"/>
      <c r="BS592" s="292"/>
      <c r="BU592" s="292">
        <v>80.819999999999993</v>
      </c>
      <c r="BV592" s="291">
        <v>1</v>
      </c>
      <c r="BX592" s="291">
        <v>-1</v>
      </c>
      <c r="CH592" s="291">
        <v>-1</v>
      </c>
      <c r="CI592" s="117">
        <v>0</v>
      </c>
      <c r="CJ592" s="81">
        <v>-1</v>
      </c>
      <c r="CK592" s="81">
        <v>0</v>
      </c>
      <c r="CL592" s="81">
        <v>-1</v>
      </c>
      <c r="CM592" s="81">
        <v>0</v>
      </c>
      <c r="CN592" s="117">
        <v>0</v>
      </c>
      <c r="CR592" s="291"/>
      <c r="DB592" s="291"/>
      <c r="DH592" s="79" t="s">
        <v>373</v>
      </c>
      <c r="DJ592" s="79" t="s">
        <v>419</v>
      </c>
      <c r="DK592" s="79" t="s">
        <v>466</v>
      </c>
      <c r="DL592" s="83" t="s">
        <v>503</v>
      </c>
      <c r="DM592" s="84" t="s">
        <v>524</v>
      </c>
      <c r="DN592" s="84" t="s">
        <v>505</v>
      </c>
      <c r="DO592" s="83" t="s">
        <v>503</v>
      </c>
    </row>
    <row r="593" spans="1:119" x14ac:dyDescent="0.25">
      <c r="B593" s="291">
        <v>-1</v>
      </c>
      <c r="E593" s="185">
        <f t="shared" si="8"/>
        <v>0</v>
      </c>
      <c r="F593" s="142">
        <v>1</v>
      </c>
      <c r="G593" s="142">
        <v>2</v>
      </c>
      <c r="H593" s="142">
        <v>2</v>
      </c>
      <c r="I593" s="142">
        <v>2</v>
      </c>
      <c r="J593" s="142">
        <v>2</v>
      </c>
      <c r="K593" s="142">
        <v>1</v>
      </c>
      <c r="L593" s="142">
        <v>2</v>
      </c>
      <c r="M593" s="142">
        <v>3</v>
      </c>
      <c r="N593" s="142">
        <v>1</v>
      </c>
      <c r="O593" s="142">
        <v>3</v>
      </c>
      <c r="P593" s="142">
        <v>0</v>
      </c>
      <c r="Q593" s="290">
        <v>-1E-4</v>
      </c>
      <c r="R593" s="290">
        <v>-1E-4</v>
      </c>
      <c r="S593" s="292">
        <v>-1E-4</v>
      </c>
      <c r="T593" s="290">
        <v>-1E-4</v>
      </c>
      <c r="U593" s="292">
        <v>-1E-4</v>
      </c>
      <c r="V593" s="290">
        <v>-1E-4</v>
      </c>
      <c r="W593" s="292">
        <v>-1E-4</v>
      </c>
      <c r="X593" s="290">
        <v>-1E-4</v>
      </c>
      <c r="Y593" s="292">
        <v>-1E-4</v>
      </c>
      <c r="Z593" s="291">
        <v>-1E-4</v>
      </c>
      <c r="AB593" s="142">
        <v>1</v>
      </c>
      <c r="AC593" s="142">
        <v>2</v>
      </c>
      <c r="AD593" s="142">
        <v>3</v>
      </c>
      <c r="AE593" s="142">
        <v>2</v>
      </c>
      <c r="AF593" s="142">
        <v>3</v>
      </c>
      <c r="AG593" s="142">
        <v>2</v>
      </c>
      <c r="AH593" s="142">
        <v>3</v>
      </c>
      <c r="AI593" s="142">
        <v>1</v>
      </c>
      <c r="AJ593" s="142">
        <v>3</v>
      </c>
      <c r="AK593" s="142">
        <v>2</v>
      </c>
      <c r="AL593" s="142">
        <v>0</v>
      </c>
      <c r="AM593" s="290">
        <v>-1E-4</v>
      </c>
      <c r="AN593" s="290">
        <v>-1E-4</v>
      </c>
      <c r="AO593" s="292">
        <v>-1E-4</v>
      </c>
      <c r="AP593" s="290">
        <v>-1E-4</v>
      </c>
      <c r="AQ593" s="292">
        <v>-1E-4</v>
      </c>
      <c r="AR593" s="290">
        <v>-1E-4</v>
      </c>
      <c r="AS593" s="292">
        <v>-1E-4</v>
      </c>
      <c r="AT593" s="290">
        <v>-1E-4</v>
      </c>
      <c r="AU593" s="292">
        <v>-1E-4</v>
      </c>
      <c r="AW593" s="293">
        <v>-1</v>
      </c>
      <c r="AX593" s="291">
        <v>-1</v>
      </c>
      <c r="BK593" s="290"/>
      <c r="BL593" s="290"/>
      <c r="BM593" s="292"/>
      <c r="BN593" s="290"/>
      <c r="BO593" s="292"/>
      <c r="BP593" s="290"/>
      <c r="BQ593" s="292"/>
      <c r="BR593" s="290"/>
      <c r="BS593" s="292"/>
      <c r="BU593" s="292">
        <v>-1</v>
      </c>
      <c r="BV593" s="291">
        <v>-1</v>
      </c>
      <c r="BX593" s="291">
        <v>-1</v>
      </c>
      <c r="CH593" s="291">
        <v>-1</v>
      </c>
      <c r="CI593" s="117">
        <v>0</v>
      </c>
      <c r="CJ593" s="81">
        <v>-1</v>
      </c>
      <c r="CK593" s="81">
        <v>0</v>
      </c>
      <c r="CL593" s="81">
        <v>-1</v>
      </c>
      <c r="CM593" s="81">
        <v>0</v>
      </c>
      <c r="CN593" s="117">
        <v>0</v>
      </c>
      <c r="CR593" s="291"/>
      <c r="DB593" s="291"/>
    </row>
    <row r="594" spans="1:119" x14ac:dyDescent="0.25">
      <c r="B594" s="291">
        <v>-1</v>
      </c>
      <c r="E594" s="185">
        <f t="shared" si="8"/>
        <v>0</v>
      </c>
      <c r="F594" s="142">
        <v>2</v>
      </c>
      <c r="G594" s="142">
        <v>2</v>
      </c>
      <c r="H594" s="142">
        <v>1</v>
      </c>
      <c r="I594" s="142">
        <v>2</v>
      </c>
      <c r="J594" s="142">
        <v>2</v>
      </c>
      <c r="K594" s="142">
        <v>0</v>
      </c>
      <c r="L594" s="142">
        <v>2</v>
      </c>
      <c r="M594" s="142">
        <v>2</v>
      </c>
      <c r="N594" s="142">
        <v>1</v>
      </c>
      <c r="O594" s="142">
        <v>2</v>
      </c>
      <c r="P594" s="142">
        <v>0</v>
      </c>
      <c r="Q594" s="290">
        <v>-1E-4</v>
      </c>
      <c r="R594" s="290">
        <v>-1E-4</v>
      </c>
      <c r="S594" s="292">
        <v>-1E-4</v>
      </c>
      <c r="T594" s="290">
        <v>-1E-4</v>
      </c>
      <c r="U594" s="292">
        <v>-1E-4</v>
      </c>
      <c r="V594" s="290">
        <v>-1E-4</v>
      </c>
      <c r="W594" s="292">
        <v>-1E-4</v>
      </c>
      <c r="X594" s="290">
        <v>-1E-4</v>
      </c>
      <c r="Y594" s="292">
        <v>-1E-4</v>
      </c>
      <c r="Z594" s="291">
        <v>-1E-4</v>
      </c>
      <c r="AB594" s="142">
        <v>1</v>
      </c>
      <c r="AC594" s="142">
        <v>2</v>
      </c>
      <c r="AD594" s="142">
        <v>2</v>
      </c>
      <c r="AE594" s="142">
        <v>2</v>
      </c>
      <c r="AF594" s="142">
        <v>2</v>
      </c>
      <c r="AG594" s="142">
        <v>2</v>
      </c>
      <c r="AH594" s="142">
        <v>3</v>
      </c>
      <c r="AI594" s="142">
        <v>1</v>
      </c>
      <c r="AJ594" s="142">
        <v>2</v>
      </c>
      <c r="AK594" s="142">
        <v>2</v>
      </c>
      <c r="AL594" s="142">
        <v>0</v>
      </c>
      <c r="AM594" s="290">
        <v>-1E-4</v>
      </c>
      <c r="AN594" s="290">
        <v>-1E-4</v>
      </c>
      <c r="AO594" s="292">
        <v>-1E-4</v>
      </c>
      <c r="AP594" s="290">
        <v>-1E-4</v>
      </c>
      <c r="AQ594" s="292">
        <v>-1E-4</v>
      </c>
      <c r="AR594" s="290">
        <v>-1E-4</v>
      </c>
      <c r="AS594" s="292">
        <v>-1E-4</v>
      </c>
      <c r="AT594" s="290">
        <v>-1E-4</v>
      </c>
      <c r="AU594" s="292">
        <v>-1E-4</v>
      </c>
      <c r="AW594" s="293">
        <v>-1</v>
      </c>
      <c r="AX594" s="291">
        <v>-1</v>
      </c>
      <c r="BK594" s="290"/>
      <c r="BL594" s="290"/>
      <c r="BM594" s="292"/>
      <c r="BN594" s="290"/>
      <c r="BO594" s="292"/>
      <c r="BP594" s="290"/>
      <c r="BQ594" s="292"/>
      <c r="BR594" s="290"/>
      <c r="BS594" s="292"/>
      <c r="BU594" s="292">
        <v>-1</v>
      </c>
      <c r="BV594" s="291">
        <v>-1</v>
      </c>
      <c r="BX594" s="291">
        <v>-1</v>
      </c>
      <c r="CH594" s="291">
        <v>-1</v>
      </c>
      <c r="CI594" s="117">
        <v>0</v>
      </c>
      <c r="CJ594" s="81">
        <v>-1</v>
      </c>
      <c r="CK594" s="81">
        <v>0</v>
      </c>
      <c r="CL594" s="81">
        <v>-1</v>
      </c>
      <c r="CM594" s="81">
        <v>0</v>
      </c>
      <c r="CN594" s="117">
        <v>0</v>
      </c>
      <c r="CR594" s="291"/>
      <c r="DB594" s="291"/>
    </row>
    <row r="595" spans="1:119" x14ac:dyDescent="0.25">
      <c r="B595" s="291">
        <v>-1</v>
      </c>
      <c r="E595" s="185">
        <f t="shared" si="8"/>
        <v>0</v>
      </c>
      <c r="F595" s="142">
        <v>2</v>
      </c>
      <c r="G595" s="142">
        <v>3</v>
      </c>
      <c r="H595" s="142">
        <v>2</v>
      </c>
      <c r="I595" s="142">
        <v>2</v>
      </c>
      <c r="J595" s="142">
        <v>2</v>
      </c>
      <c r="K595" s="142">
        <v>2</v>
      </c>
      <c r="L595" s="142">
        <v>3</v>
      </c>
      <c r="M595" s="142">
        <v>2</v>
      </c>
      <c r="N595" s="142">
        <v>2</v>
      </c>
      <c r="O595" s="142">
        <v>2</v>
      </c>
      <c r="P595" s="142">
        <v>0</v>
      </c>
      <c r="Q595" s="290">
        <v>-1E-4</v>
      </c>
      <c r="R595" s="290">
        <v>-1E-4</v>
      </c>
      <c r="S595" s="292">
        <v>-1E-4</v>
      </c>
      <c r="T595" s="290">
        <v>-1E-4</v>
      </c>
      <c r="U595" s="292">
        <v>-1E-4</v>
      </c>
      <c r="V595" s="290">
        <v>-1E-4</v>
      </c>
      <c r="W595" s="292">
        <v>-1E-4</v>
      </c>
      <c r="X595" s="290">
        <v>-1E-4</v>
      </c>
      <c r="Y595" s="292">
        <v>-1E-4</v>
      </c>
      <c r="Z595" s="291">
        <v>-1E-4</v>
      </c>
      <c r="AB595" s="142">
        <v>2</v>
      </c>
      <c r="AC595" s="142">
        <v>2</v>
      </c>
      <c r="AD595" s="142">
        <v>1</v>
      </c>
      <c r="AE595" s="142">
        <v>1</v>
      </c>
      <c r="AF595" s="142">
        <v>2</v>
      </c>
      <c r="AG595" s="142">
        <v>2</v>
      </c>
      <c r="AH595" s="142">
        <v>1</v>
      </c>
      <c r="AI595" s="142">
        <v>2</v>
      </c>
      <c r="AJ595" s="142">
        <v>1</v>
      </c>
      <c r="AK595" s="142">
        <v>1</v>
      </c>
      <c r="AL595" s="142">
        <v>1</v>
      </c>
      <c r="AM595" s="290">
        <v>-1E-4</v>
      </c>
      <c r="AN595" s="290">
        <v>-1E-4</v>
      </c>
      <c r="AO595" s="292">
        <v>-1E-4</v>
      </c>
      <c r="AP595" s="290">
        <v>-1E-4</v>
      </c>
      <c r="AQ595" s="292">
        <v>-1E-4</v>
      </c>
      <c r="AR595" s="290">
        <v>-1E-4</v>
      </c>
      <c r="AS595" s="292">
        <v>-1E-4</v>
      </c>
      <c r="AT595" s="290">
        <v>-1E-4</v>
      </c>
      <c r="AU595" s="292">
        <v>-1E-4</v>
      </c>
      <c r="AW595" s="293">
        <v>-1</v>
      </c>
      <c r="AX595" s="291">
        <v>-1</v>
      </c>
      <c r="BK595" s="290"/>
      <c r="BL595" s="290"/>
      <c r="BM595" s="292"/>
      <c r="BN595" s="290"/>
      <c r="BO595" s="292"/>
      <c r="BP595" s="290"/>
      <c r="BQ595" s="292"/>
      <c r="BR595" s="290"/>
      <c r="BS595" s="292"/>
      <c r="BU595" s="292">
        <v>-1</v>
      </c>
      <c r="BV595" s="291">
        <v>-1</v>
      </c>
      <c r="BX595" s="291">
        <v>-1</v>
      </c>
      <c r="CH595" s="291">
        <v>-1</v>
      </c>
      <c r="CI595" s="117">
        <v>0</v>
      </c>
      <c r="CJ595" s="81">
        <v>-1</v>
      </c>
      <c r="CK595" s="81">
        <v>0</v>
      </c>
      <c r="CL595" s="81">
        <v>-1</v>
      </c>
      <c r="CM595" s="81">
        <v>0</v>
      </c>
      <c r="CN595" s="117">
        <v>0</v>
      </c>
      <c r="CR595" s="291"/>
      <c r="DB595" s="291"/>
    </row>
    <row r="596" spans="1:119" x14ac:dyDescent="0.25">
      <c r="B596" s="291">
        <v>0</v>
      </c>
      <c r="E596" s="185">
        <f t="shared" si="8"/>
        <v>0</v>
      </c>
      <c r="F596" s="142">
        <v>0</v>
      </c>
      <c r="G596" s="142">
        <v>0</v>
      </c>
      <c r="H596" s="142">
        <v>0</v>
      </c>
      <c r="I596" s="142">
        <v>0</v>
      </c>
      <c r="J596" s="142">
        <v>0</v>
      </c>
      <c r="K596" s="142">
        <v>0</v>
      </c>
      <c r="L596" s="142">
        <v>0</v>
      </c>
      <c r="M596" s="142">
        <v>0</v>
      </c>
      <c r="N596" s="142">
        <v>0</v>
      </c>
      <c r="O596" s="142">
        <v>0</v>
      </c>
      <c r="P596" s="142">
        <v>0</v>
      </c>
      <c r="Q596" s="290">
        <v>0</v>
      </c>
      <c r="R596" s="290">
        <v>0</v>
      </c>
      <c r="S596" s="292">
        <v>0</v>
      </c>
      <c r="T596" s="290">
        <v>0</v>
      </c>
      <c r="U596" s="292">
        <v>0</v>
      </c>
      <c r="V596" s="290">
        <v>0</v>
      </c>
      <c r="W596" s="292">
        <v>0</v>
      </c>
      <c r="X596" s="290">
        <v>0</v>
      </c>
      <c r="Y596" s="292">
        <v>0</v>
      </c>
      <c r="Z596" s="291">
        <v>0</v>
      </c>
      <c r="AB596" s="142">
        <v>0</v>
      </c>
      <c r="AC596" s="142">
        <v>0</v>
      </c>
      <c r="AD596" s="142">
        <v>0</v>
      </c>
      <c r="AE596" s="142">
        <v>0</v>
      </c>
      <c r="AF596" s="142">
        <v>0</v>
      </c>
      <c r="AG596" s="142">
        <v>0</v>
      </c>
      <c r="AH596" s="142">
        <v>0</v>
      </c>
      <c r="AI596" s="142">
        <v>0</v>
      </c>
      <c r="AJ596" s="142">
        <v>0</v>
      </c>
      <c r="AK596" s="142">
        <v>0</v>
      </c>
      <c r="AL596" s="142">
        <v>0</v>
      </c>
      <c r="AM596" s="290">
        <v>0</v>
      </c>
      <c r="AN596" s="290">
        <v>0</v>
      </c>
      <c r="AO596" s="292">
        <v>0</v>
      </c>
      <c r="AP596" s="290">
        <v>0</v>
      </c>
      <c r="AQ596" s="292">
        <v>0</v>
      </c>
      <c r="AR596" s="290">
        <v>0</v>
      </c>
      <c r="AS596" s="292">
        <v>0</v>
      </c>
      <c r="AT596" s="290">
        <v>0</v>
      </c>
      <c r="AU596" s="292">
        <v>0</v>
      </c>
      <c r="AW596" s="293">
        <v>0</v>
      </c>
      <c r="AX596" s="291">
        <v>0</v>
      </c>
      <c r="BK596" s="290"/>
      <c r="BL596" s="290"/>
      <c r="BM596" s="292"/>
      <c r="BN596" s="290"/>
      <c r="BO596" s="292"/>
      <c r="BP596" s="290"/>
      <c r="BQ596" s="292"/>
      <c r="BR596" s="290"/>
      <c r="BS596" s="292"/>
      <c r="BU596" s="292">
        <v>0</v>
      </c>
      <c r="BV596" s="291">
        <v>0</v>
      </c>
      <c r="BX596" s="291">
        <v>0</v>
      </c>
      <c r="CH596" s="291">
        <v>0</v>
      </c>
      <c r="CI596" s="117">
        <v>0</v>
      </c>
      <c r="CJ596" s="81">
        <v>0</v>
      </c>
      <c r="CK596" s="81">
        <v>0</v>
      </c>
      <c r="CL596" s="81">
        <v>0</v>
      </c>
      <c r="CM596" s="81">
        <v>0</v>
      </c>
      <c r="CN596" s="117">
        <v>0</v>
      </c>
      <c r="CR596" s="291"/>
      <c r="DB596" s="291"/>
    </row>
    <row r="597" spans="1:119" x14ac:dyDescent="0.25">
      <c r="A597" s="113" t="s">
        <v>192</v>
      </c>
      <c r="B597" s="291">
        <v>2</v>
      </c>
      <c r="C597" s="114" t="s">
        <v>329</v>
      </c>
      <c r="D597" s="114" t="s">
        <v>205</v>
      </c>
      <c r="E597" s="185">
        <f t="shared" si="8"/>
        <v>7</v>
      </c>
      <c r="F597" s="142">
        <v>1</v>
      </c>
      <c r="G597" s="142">
        <v>2</v>
      </c>
      <c r="H597" s="142">
        <v>1</v>
      </c>
      <c r="I597" s="142">
        <v>1</v>
      </c>
      <c r="J597" s="142">
        <v>2</v>
      </c>
      <c r="K597" s="142">
        <v>2</v>
      </c>
      <c r="L597" s="142">
        <v>2</v>
      </c>
      <c r="M597" s="142">
        <v>2</v>
      </c>
      <c r="N597" s="142">
        <v>1</v>
      </c>
      <c r="O597" s="142">
        <v>1</v>
      </c>
      <c r="P597" s="142">
        <v>0</v>
      </c>
      <c r="Q597" s="290">
        <v>9.5</v>
      </c>
      <c r="R597" s="290">
        <v>9.5</v>
      </c>
      <c r="S597" s="292">
        <v>9.5</v>
      </c>
      <c r="T597" s="290">
        <v>-1E-4</v>
      </c>
      <c r="U597" s="292">
        <v>16.5</v>
      </c>
      <c r="V597" s="290">
        <v>-1E-4</v>
      </c>
      <c r="W597" s="292">
        <v>11.9</v>
      </c>
      <c r="X597" s="290">
        <v>-1E-4</v>
      </c>
      <c r="Y597" s="292">
        <v>37.9</v>
      </c>
      <c r="Z597" s="291">
        <v>1</v>
      </c>
      <c r="AB597" s="142">
        <v>2</v>
      </c>
      <c r="AC597" s="142">
        <v>3</v>
      </c>
      <c r="AD597" s="142">
        <v>2</v>
      </c>
      <c r="AE597" s="142">
        <v>1</v>
      </c>
      <c r="AF597" s="142">
        <v>1</v>
      </c>
      <c r="AG597" s="142">
        <v>2</v>
      </c>
      <c r="AH597" s="142">
        <v>1</v>
      </c>
      <c r="AI597" s="142">
        <v>1</v>
      </c>
      <c r="AJ597" s="142">
        <v>2</v>
      </c>
      <c r="AK597" s="142">
        <v>2</v>
      </c>
      <c r="AL597" s="142">
        <v>0</v>
      </c>
      <c r="AM597" s="290">
        <v>9.3000000000000007</v>
      </c>
      <c r="AN597" s="290">
        <v>9.3000000000000007</v>
      </c>
      <c r="AO597" s="292">
        <v>9.3000000000000007</v>
      </c>
      <c r="AP597" s="290">
        <v>5.5</v>
      </c>
      <c r="AQ597" s="292">
        <v>14.9</v>
      </c>
      <c r="AR597" s="290">
        <v>-1E-4</v>
      </c>
      <c r="AS597" s="292">
        <v>11.42</v>
      </c>
      <c r="AT597" s="290">
        <v>-1E-4</v>
      </c>
      <c r="AU597" s="292">
        <v>41.12</v>
      </c>
      <c r="AW597" s="293">
        <v>79.02</v>
      </c>
      <c r="AX597" s="291">
        <v>2</v>
      </c>
      <c r="BK597" s="290"/>
      <c r="BL597" s="290"/>
      <c r="BM597" s="292"/>
      <c r="BN597" s="290"/>
      <c r="BO597" s="292"/>
      <c r="BP597" s="290"/>
      <c r="BQ597" s="292"/>
      <c r="BR597" s="290"/>
      <c r="BS597" s="292"/>
      <c r="BU597" s="292">
        <v>79.02</v>
      </c>
      <c r="BV597" s="291">
        <v>2</v>
      </c>
      <c r="BX597" s="291">
        <v>-1</v>
      </c>
      <c r="CH597" s="291">
        <v>-1</v>
      </c>
      <c r="CI597" s="117">
        <v>0</v>
      </c>
      <c r="CJ597" s="81">
        <v>-1</v>
      </c>
      <c r="CK597" s="81">
        <v>0</v>
      </c>
      <c r="CL597" s="81">
        <v>-1</v>
      </c>
      <c r="CM597" s="81">
        <v>0</v>
      </c>
      <c r="CN597" s="117">
        <v>0</v>
      </c>
      <c r="CR597" s="291"/>
      <c r="DB597" s="291"/>
      <c r="DH597" s="79" t="s">
        <v>205</v>
      </c>
      <c r="DJ597" s="79" t="s">
        <v>419</v>
      </c>
      <c r="DK597" s="79" t="s">
        <v>466</v>
      </c>
      <c r="DL597" s="83" t="s">
        <v>503</v>
      </c>
      <c r="DM597" s="84" t="s">
        <v>524</v>
      </c>
      <c r="DN597" s="84" t="s">
        <v>517</v>
      </c>
      <c r="DO597" s="83" t="s">
        <v>503</v>
      </c>
    </row>
    <row r="598" spans="1:119" x14ac:dyDescent="0.25">
      <c r="B598" s="291">
        <v>-1</v>
      </c>
      <c r="E598" s="185">
        <f t="shared" si="8"/>
        <v>0</v>
      </c>
      <c r="F598" s="142">
        <v>1</v>
      </c>
      <c r="G598" s="142">
        <v>2</v>
      </c>
      <c r="H598" s="142">
        <v>1</v>
      </c>
      <c r="I598" s="142">
        <v>3</v>
      </c>
      <c r="J598" s="142">
        <v>3</v>
      </c>
      <c r="K598" s="142">
        <v>1</v>
      </c>
      <c r="L598" s="142">
        <v>2</v>
      </c>
      <c r="M598" s="142">
        <v>1</v>
      </c>
      <c r="N598" s="142">
        <v>1</v>
      </c>
      <c r="O598" s="142">
        <v>2</v>
      </c>
      <c r="P598" s="142">
        <v>0</v>
      </c>
      <c r="Q598" s="290">
        <v>-1E-4</v>
      </c>
      <c r="R598" s="290">
        <v>-1E-4</v>
      </c>
      <c r="S598" s="292">
        <v>-1E-4</v>
      </c>
      <c r="T598" s="290">
        <v>-1E-4</v>
      </c>
      <c r="U598" s="292">
        <v>-1E-4</v>
      </c>
      <c r="V598" s="290">
        <v>-1E-4</v>
      </c>
      <c r="W598" s="292">
        <v>-1E-4</v>
      </c>
      <c r="X598" s="290">
        <v>-1E-4</v>
      </c>
      <c r="Y598" s="292">
        <v>-1E-4</v>
      </c>
      <c r="Z598" s="291">
        <v>-1E-4</v>
      </c>
      <c r="AB598" s="142">
        <v>3</v>
      </c>
      <c r="AC598" s="142">
        <v>4</v>
      </c>
      <c r="AD598" s="142">
        <v>3</v>
      </c>
      <c r="AE598" s="142">
        <v>2</v>
      </c>
      <c r="AF598" s="142">
        <v>2</v>
      </c>
      <c r="AG598" s="142">
        <v>3</v>
      </c>
      <c r="AH598" s="142">
        <v>2</v>
      </c>
      <c r="AI598" s="142">
        <v>2</v>
      </c>
      <c r="AJ598" s="142">
        <v>3</v>
      </c>
      <c r="AK598" s="142">
        <v>2</v>
      </c>
      <c r="AL598" s="142">
        <v>0</v>
      </c>
      <c r="AM598" s="290">
        <v>-1E-4</v>
      </c>
      <c r="AN598" s="290">
        <v>-1E-4</v>
      </c>
      <c r="AO598" s="292">
        <v>-1E-4</v>
      </c>
      <c r="AP598" s="290">
        <v>-1E-4</v>
      </c>
      <c r="AQ598" s="292">
        <v>-1E-4</v>
      </c>
      <c r="AR598" s="290">
        <v>-1E-4</v>
      </c>
      <c r="AS598" s="292">
        <v>-1E-4</v>
      </c>
      <c r="AT598" s="290">
        <v>-1E-4</v>
      </c>
      <c r="AU598" s="292">
        <v>-1E-4</v>
      </c>
      <c r="AW598" s="293">
        <v>-1</v>
      </c>
      <c r="AX598" s="291">
        <v>-1</v>
      </c>
      <c r="BK598" s="290"/>
      <c r="BL598" s="290"/>
      <c r="BM598" s="292"/>
      <c r="BN598" s="290"/>
      <c r="BO598" s="292"/>
      <c r="BP598" s="290"/>
      <c r="BQ598" s="292"/>
      <c r="BR598" s="290"/>
      <c r="BS598" s="292"/>
      <c r="BU598" s="292">
        <v>-1</v>
      </c>
      <c r="BV598" s="291">
        <v>-1</v>
      </c>
      <c r="BX598" s="291">
        <v>-1</v>
      </c>
      <c r="CH598" s="291">
        <v>-1</v>
      </c>
      <c r="CI598" s="117">
        <v>0</v>
      </c>
      <c r="CJ598" s="81">
        <v>-1</v>
      </c>
      <c r="CK598" s="81">
        <v>0</v>
      </c>
      <c r="CL598" s="81">
        <v>-1</v>
      </c>
      <c r="CM598" s="81">
        <v>0</v>
      </c>
      <c r="CN598" s="117">
        <v>0</v>
      </c>
      <c r="CR598" s="291"/>
      <c r="DB598" s="291"/>
    </row>
    <row r="599" spans="1:119" x14ac:dyDescent="0.25">
      <c r="B599" s="291">
        <v>-1</v>
      </c>
      <c r="E599" s="185">
        <f t="shared" si="8"/>
        <v>0</v>
      </c>
      <c r="F599" s="142">
        <v>2</v>
      </c>
      <c r="G599" s="142">
        <v>2</v>
      </c>
      <c r="H599" s="142">
        <v>1</v>
      </c>
      <c r="I599" s="142">
        <v>2</v>
      </c>
      <c r="J599" s="142">
        <v>2</v>
      </c>
      <c r="K599" s="142">
        <v>1</v>
      </c>
      <c r="L599" s="142">
        <v>2</v>
      </c>
      <c r="M599" s="142">
        <v>2</v>
      </c>
      <c r="N599" s="142">
        <v>2</v>
      </c>
      <c r="O599" s="142">
        <v>2</v>
      </c>
      <c r="P599" s="142">
        <v>0</v>
      </c>
      <c r="Q599" s="290">
        <v>-1E-4</v>
      </c>
      <c r="R599" s="290">
        <v>-1E-4</v>
      </c>
      <c r="S599" s="292">
        <v>-1E-4</v>
      </c>
      <c r="T599" s="290">
        <v>-1E-4</v>
      </c>
      <c r="U599" s="292">
        <v>-1E-4</v>
      </c>
      <c r="V599" s="290">
        <v>-1E-4</v>
      </c>
      <c r="W599" s="292">
        <v>-1E-4</v>
      </c>
      <c r="X599" s="290">
        <v>-1E-4</v>
      </c>
      <c r="Y599" s="292">
        <v>-1E-4</v>
      </c>
      <c r="Z599" s="291">
        <v>-1E-4</v>
      </c>
      <c r="AB599" s="142">
        <v>3</v>
      </c>
      <c r="AC599" s="142">
        <v>4</v>
      </c>
      <c r="AD599" s="142">
        <v>3</v>
      </c>
      <c r="AE599" s="142">
        <v>2</v>
      </c>
      <c r="AF599" s="142">
        <v>3</v>
      </c>
      <c r="AG599" s="142">
        <v>3</v>
      </c>
      <c r="AH599" s="142">
        <v>3</v>
      </c>
      <c r="AI599" s="142">
        <v>2</v>
      </c>
      <c r="AJ599" s="142">
        <v>3</v>
      </c>
      <c r="AK599" s="142">
        <v>3</v>
      </c>
      <c r="AL599" s="142">
        <v>0</v>
      </c>
      <c r="AM599" s="290">
        <v>-1E-4</v>
      </c>
      <c r="AN599" s="290">
        <v>-1E-4</v>
      </c>
      <c r="AO599" s="292">
        <v>-1E-4</v>
      </c>
      <c r="AP599" s="290">
        <v>-1E-4</v>
      </c>
      <c r="AQ599" s="292">
        <v>-1E-4</v>
      </c>
      <c r="AR599" s="290">
        <v>-1E-4</v>
      </c>
      <c r="AS599" s="292">
        <v>-1E-4</v>
      </c>
      <c r="AT599" s="290">
        <v>-1E-4</v>
      </c>
      <c r="AU599" s="292">
        <v>-1E-4</v>
      </c>
      <c r="AW599" s="293">
        <v>-1</v>
      </c>
      <c r="AX599" s="291">
        <v>-1</v>
      </c>
      <c r="BK599" s="290"/>
      <c r="BL599" s="290"/>
      <c r="BM599" s="292"/>
      <c r="BN599" s="290"/>
      <c r="BO599" s="292"/>
      <c r="BP599" s="290"/>
      <c r="BQ599" s="292"/>
      <c r="BR599" s="290"/>
      <c r="BS599" s="292"/>
      <c r="BU599" s="292">
        <v>-1</v>
      </c>
      <c r="BV599" s="291">
        <v>-1</v>
      </c>
      <c r="BX599" s="291">
        <v>-1</v>
      </c>
      <c r="CH599" s="291">
        <v>-1</v>
      </c>
      <c r="CI599" s="117">
        <v>0</v>
      </c>
      <c r="CJ599" s="81">
        <v>-1</v>
      </c>
      <c r="CK599" s="81">
        <v>0</v>
      </c>
      <c r="CL599" s="81">
        <v>-1</v>
      </c>
      <c r="CM599" s="81">
        <v>0</v>
      </c>
      <c r="CN599" s="117">
        <v>0</v>
      </c>
      <c r="CR599" s="291"/>
      <c r="DB599" s="291"/>
    </row>
    <row r="600" spans="1:119" x14ac:dyDescent="0.25">
      <c r="B600" s="291">
        <v>-1</v>
      </c>
      <c r="E600" s="185">
        <f t="shared" si="8"/>
        <v>0</v>
      </c>
      <c r="F600" s="142">
        <v>2</v>
      </c>
      <c r="G600" s="142">
        <v>3</v>
      </c>
      <c r="H600" s="142">
        <v>2</v>
      </c>
      <c r="I600" s="142">
        <v>2</v>
      </c>
      <c r="J600" s="142">
        <v>2</v>
      </c>
      <c r="K600" s="142">
        <v>2</v>
      </c>
      <c r="L600" s="142">
        <v>2</v>
      </c>
      <c r="M600" s="142">
        <v>2</v>
      </c>
      <c r="N600" s="142">
        <v>1</v>
      </c>
      <c r="O600" s="142">
        <v>2</v>
      </c>
      <c r="P600" s="142">
        <v>0</v>
      </c>
      <c r="Q600" s="290">
        <v>-1E-4</v>
      </c>
      <c r="R600" s="290">
        <v>-1E-4</v>
      </c>
      <c r="S600" s="292">
        <v>-1E-4</v>
      </c>
      <c r="T600" s="290">
        <v>-1E-4</v>
      </c>
      <c r="U600" s="292">
        <v>-1E-4</v>
      </c>
      <c r="V600" s="290">
        <v>-1E-4</v>
      </c>
      <c r="W600" s="292">
        <v>-1E-4</v>
      </c>
      <c r="X600" s="290">
        <v>-1E-4</v>
      </c>
      <c r="Y600" s="292">
        <v>-1E-4</v>
      </c>
      <c r="Z600" s="291">
        <v>-1E-4</v>
      </c>
      <c r="AB600" s="142">
        <v>3</v>
      </c>
      <c r="AC600" s="142">
        <v>3</v>
      </c>
      <c r="AD600" s="142">
        <v>3</v>
      </c>
      <c r="AE600" s="142">
        <v>2</v>
      </c>
      <c r="AF600" s="142">
        <v>3</v>
      </c>
      <c r="AG600" s="142">
        <v>2</v>
      </c>
      <c r="AH600" s="142">
        <v>3</v>
      </c>
      <c r="AI600" s="142">
        <v>2</v>
      </c>
      <c r="AJ600" s="142">
        <v>2</v>
      </c>
      <c r="AK600" s="142">
        <v>2</v>
      </c>
      <c r="AL600" s="142">
        <v>0</v>
      </c>
      <c r="AM600" s="290">
        <v>-1E-4</v>
      </c>
      <c r="AN600" s="290">
        <v>-1E-4</v>
      </c>
      <c r="AO600" s="292">
        <v>-1E-4</v>
      </c>
      <c r="AP600" s="290">
        <v>-1E-4</v>
      </c>
      <c r="AQ600" s="292">
        <v>-1E-4</v>
      </c>
      <c r="AR600" s="290">
        <v>-1E-4</v>
      </c>
      <c r="AS600" s="292">
        <v>-1E-4</v>
      </c>
      <c r="AT600" s="290">
        <v>-1E-4</v>
      </c>
      <c r="AU600" s="292">
        <v>-1E-4</v>
      </c>
      <c r="AW600" s="293">
        <v>-1</v>
      </c>
      <c r="AX600" s="291">
        <v>-1</v>
      </c>
      <c r="BK600" s="290"/>
      <c r="BL600" s="290"/>
      <c r="BM600" s="292"/>
      <c r="BN600" s="290"/>
      <c r="BO600" s="292"/>
      <c r="BP600" s="290"/>
      <c r="BQ600" s="292"/>
      <c r="BR600" s="290"/>
      <c r="BS600" s="292"/>
      <c r="BU600" s="292">
        <v>-1</v>
      </c>
      <c r="BV600" s="291">
        <v>-1</v>
      </c>
      <c r="BX600" s="291">
        <v>-1</v>
      </c>
      <c r="CH600" s="291">
        <v>-1</v>
      </c>
      <c r="CI600" s="117">
        <v>0</v>
      </c>
      <c r="CJ600" s="81">
        <v>-1</v>
      </c>
      <c r="CK600" s="81">
        <v>0</v>
      </c>
      <c r="CL600" s="81">
        <v>-1</v>
      </c>
      <c r="CM600" s="81">
        <v>0</v>
      </c>
      <c r="CN600" s="117">
        <v>0</v>
      </c>
      <c r="CR600" s="291"/>
      <c r="DB600" s="291"/>
    </row>
    <row r="601" spans="1:119" x14ac:dyDescent="0.25">
      <c r="B601" s="291">
        <v>0</v>
      </c>
      <c r="E601" s="185">
        <f t="shared" si="8"/>
        <v>0</v>
      </c>
      <c r="F601" s="142">
        <v>0</v>
      </c>
      <c r="G601" s="142">
        <v>0</v>
      </c>
      <c r="H601" s="142">
        <v>0</v>
      </c>
      <c r="I601" s="142">
        <v>0</v>
      </c>
      <c r="J601" s="142">
        <v>0</v>
      </c>
      <c r="K601" s="142">
        <v>0</v>
      </c>
      <c r="L601" s="142">
        <v>0</v>
      </c>
      <c r="M601" s="142">
        <v>0</v>
      </c>
      <c r="N601" s="142">
        <v>0</v>
      </c>
      <c r="O601" s="142">
        <v>0</v>
      </c>
      <c r="P601" s="142">
        <v>0</v>
      </c>
      <c r="Q601" s="290">
        <v>0</v>
      </c>
      <c r="R601" s="290">
        <v>0</v>
      </c>
      <c r="S601" s="292">
        <v>0</v>
      </c>
      <c r="T601" s="290">
        <v>0</v>
      </c>
      <c r="U601" s="292">
        <v>0</v>
      </c>
      <c r="V601" s="290">
        <v>0</v>
      </c>
      <c r="W601" s="292">
        <v>0</v>
      </c>
      <c r="X601" s="290">
        <v>0</v>
      </c>
      <c r="Y601" s="292">
        <v>0</v>
      </c>
      <c r="Z601" s="291">
        <v>0</v>
      </c>
      <c r="AB601" s="142">
        <v>0</v>
      </c>
      <c r="AC601" s="142">
        <v>0</v>
      </c>
      <c r="AD601" s="142">
        <v>0</v>
      </c>
      <c r="AE601" s="142">
        <v>0</v>
      </c>
      <c r="AF601" s="142">
        <v>0</v>
      </c>
      <c r="AG601" s="142">
        <v>0</v>
      </c>
      <c r="AH601" s="142">
        <v>0</v>
      </c>
      <c r="AI601" s="142">
        <v>0</v>
      </c>
      <c r="AJ601" s="142">
        <v>0</v>
      </c>
      <c r="AK601" s="142">
        <v>0</v>
      </c>
      <c r="AL601" s="142">
        <v>0</v>
      </c>
      <c r="AM601" s="290">
        <v>0</v>
      </c>
      <c r="AN601" s="290">
        <v>0</v>
      </c>
      <c r="AO601" s="292">
        <v>0</v>
      </c>
      <c r="AP601" s="290">
        <v>0</v>
      </c>
      <c r="AQ601" s="292">
        <v>0</v>
      </c>
      <c r="AR601" s="290">
        <v>0</v>
      </c>
      <c r="AS601" s="292">
        <v>0</v>
      </c>
      <c r="AT601" s="290">
        <v>0</v>
      </c>
      <c r="AU601" s="292">
        <v>0</v>
      </c>
      <c r="AW601" s="293">
        <v>0</v>
      </c>
      <c r="AX601" s="291">
        <v>0</v>
      </c>
      <c r="BK601" s="290"/>
      <c r="BL601" s="290"/>
      <c r="BM601" s="292"/>
      <c r="BN601" s="290"/>
      <c r="BO601" s="292"/>
      <c r="BP601" s="290"/>
      <c r="BQ601" s="292"/>
      <c r="BR601" s="290"/>
      <c r="BS601" s="292"/>
      <c r="BU601" s="292">
        <v>0</v>
      </c>
      <c r="BV601" s="291">
        <v>0</v>
      </c>
      <c r="BX601" s="291">
        <v>0</v>
      </c>
      <c r="CH601" s="291">
        <v>0</v>
      </c>
      <c r="CI601" s="117">
        <v>0</v>
      </c>
      <c r="CJ601" s="81">
        <v>0</v>
      </c>
      <c r="CK601" s="81">
        <v>0</v>
      </c>
      <c r="CL601" s="81">
        <v>0</v>
      </c>
      <c r="CM601" s="81">
        <v>0</v>
      </c>
      <c r="CN601" s="117">
        <v>0</v>
      </c>
      <c r="CR601" s="291"/>
      <c r="DB601" s="291"/>
    </row>
    <row r="602" spans="1:119" x14ac:dyDescent="0.25">
      <c r="A602" s="113" t="s">
        <v>192</v>
      </c>
      <c r="B602" s="291">
        <v>3</v>
      </c>
      <c r="C602" s="114" t="s">
        <v>330</v>
      </c>
      <c r="D602" s="114" t="s">
        <v>205</v>
      </c>
      <c r="E602" s="185">
        <f t="shared" si="8"/>
        <v>6</v>
      </c>
      <c r="F602" s="142">
        <v>2</v>
      </c>
      <c r="G602" s="142">
        <v>2</v>
      </c>
      <c r="H602" s="142">
        <v>1</v>
      </c>
      <c r="I602" s="142">
        <v>2</v>
      </c>
      <c r="J602" s="142">
        <v>2</v>
      </c>
      <c r="K602" s="142">
        <v>3</v>
      </c>
      <c r="L602" s="142">
        <v>3</v>
      </c>
      <c r="M602" s="142">
        <v>2</v>
      </c>
      <c r="N602" s="142">
        <v>3</v>
      </c>
      <c r="O602" s="142">
        <v>2</v>
      </c>
      <c r="P602" s="142">
        <v>0</v>
      </c>
      <c r="Q602" s="290">
        <v>9.5</v>
      </c>
      <c r="R602" s="290">
        <v>9.5</v>
      </c>
      <c r="S602" s="292">
        <v>9.5</v>
      </c>
      <c r="T602" s="290">
        <v>-1E-4</v>
      </c>
      <c r="U602" s="292">
        <v>15.9</v>
      </c>
      <c r="V602" s="290">
        <v>-1E-4</v>
      </c>
      <c r="W602" s="292">
        <v>12.1</v>
      </c>
      <c r="X602" s="290">
        <v>-1E-4</v>
      </c>
      <c r="Y602" s="292">
        <v>37.5</v>
      </c>
      <c r="Z602" s="291">
        <v>3</v>
      </c>
      <c r="AB602" s="142">
        <v>2</v>
      </c>
      <c r="AC602" s="142">
        <v>2</v>
      </c>
      <c r="AD602" s="142">
        <v>1</v>
      </c>
      <c r="AE602" s="142">
        <v>2</v>
      </c>
      <c r="AF602" s="142">
        <v>2</v>
      </c>
      <c r="AG602" s="142">
        <v>2</v>
      </c>
      <c r="AH602" s="142">
        <v>2</v>
      </c>
      <c r="AI602" s="142">
        <v>1</v>
      </c>
      <c r="AJ602" s="142">
        <v>2</v>
      </c>
      <c r="AK602" s="142">
        <v>2</v>
      </c>
      <c r="AL602" s="142">
        <v>0</v>
      </c>
      <c r="AM602" s="290">
        <v>9.3000000000000007</v>
      </c>
      <c r="AN602" s="290">
        <v>9.3000000000000007</v>
      </c>
      <c r="AO602" s="292">
        <v>9.3000000000000007</v>
      </c>
      <c r="AP602" s="290">
        <v>4.4000000000000004</v>
      </c>
      <c r="AQ602" s="292">
        <v>16</v>
      </c>
      <c r="AR602" s="290">
        <v>-1E-4</v>
      </c>
      <c r="AS602" s="292">
        <v>11.79</v>
      </c>
      <c r="AT602" s="290">
        <v>-1E-4</v>
      </c>
      <c r="AU602" s="292">
        <v>41.49</v>
      </c>
      <c r="AW602" s="293">
        <v>78.989999999999995</v>
      </c>
      <c r="AX602" s="291">
        <v>3</v>
      </c>
      <c r="BK602" s="290"/>
      <c r="BL602" s="290"/>
      <c r="BM602" s="292"/>
      <c r="BN602" s="290"/>
      <c r="BO602" s="292"/>
      <c r="BP602" s="290"/>
      <c r="BQ602" s="292"/>
      <c r="BR602" s="290"/>
      <c r="BS602" s="292"/>
      <c r="BU602" s="292">
        <v>78.989999999999995</v>
      </c>
      <c r="BV602" s="291">
        <v>3</v>
      </c>
      <c r="BX602" s="291">
        <v>-1</v>
      </c>
      <c r="CH602" s="291">
        <v>-1</v>
      </c>
      <c r="CI602" s="117">
        <v>0</v>
      </c>
      <c r="CJ602" s="81">
        <v>-1</v>
      </c>
      <c r="CK602" s="81">
        <v>0</v>
      </c>
      <c r="CL602" s="81">
        <v>-1</v>
      </c>
      <c r="CM602" s="81">
        <v>0</v>
      </c>
      <c r="CN602" s="117">
        <v>0</v>
      </c>
      <c r="CR602" s="291"/>
      <c r="DB602" s="291"/>
      <c r="DH602" s="79" t="s">
        <v>205</v>
      </c>
      <c r="DJ602" s="79" t="s">
        <v>419</v>
      </c>
      <c r="DK602" s="79" t="s">
        <v>466</v>
      </c>
      <c r="DL602" s="83" t="s">
        <v>503</v>
      </c>
      <c r="DM602" s="84" t="s">
        <v>524</v>
      </c>
      <c r="DN602" s="84" t="s">
        <v>503</v>
      </c>
      <c r="DO602" s="83" t="s">
        <v>503</v>
      </c>
    </row>
    <row r="603" spans="1:119" x14ac:dyDescent="0.25">
      <c r="B603" s="291">
        <v>-1</v>
      </c>
      <c r="E603" s="185">
        <f t="shared" si="8"/>
        <v>0</v>
      </c>
      <c r="F603" s="142">
        <v>1</v>
      </c>
      <c r="G603" s="142">
        <v>2</v>
      </c>
      <c r="H603" s="142">
        <v>2</v>
      </c>
      <c r="I603" s="142">
        <v>3</v>
      </c>
      <c r="J603" s="142">
        <v>3</v>
      </c>
      <c r="K603" s="142">
        <v>2</v>
      </c>
      <c r="L603" s="142">
        <v>3</v>
      </c>
      <c r="M603" s="142">
        <v>3</v>
      </c>
      <c r="N603" s="142">
        <v>2</v>
      </c>
      <c r="O603" s="142">
        <v>2</v>
      </c>
      <c r="P603" s="142">
        <v>0</v>
      </c>
      <c r="Q603" s="290">
        <v>-1E-4</v>
      </c>
      <c r="R603" s="290">
        <v>-1E-4</v>
      </c>
      <c r="S603" s="292">
        <v>-1E-4</v>
      </c>
      <c r="T603" s="290">
        <v>-1E-4</v>
      </c>
      <c r="U603" s="292">
        <v>-1E-4</v>
      </c>
      <c r="V603" s="290">
        <v>-1E-4</v>
      </c>
      <c r="W603" s="292">
        <v>-1E-4</v>
      </c>
      <c r="X603" s="290">
        <v>-1E-4</v>
      </c>
      <c r="Y603" s="292">
        <v>-1E-4</v>
      </c>
      <c r="Z603" s="291">
        <v>-1E-4</v>
      </c>
      <c r="AB603" s="142">
        <v>2</v>
      </c>
      <c r="AC603" s="142">
        <v>2</v>
      </c>
      <c r="AD603" s="142">
        <v>1</v>
      </c>
      <c r="AE603" s="142">
        <v>3</v>
      </c>
      <c r="AF603" s="142">
        <v>3</v>
      </c>
      <c r="AG603" s="142">
        <v>2</v>
      </c>
      <c r="AH603" s="142">
        <v>3</v>
      </c>
      <c r="AI603" s="142">
        <v>3</v>
      </c>
      <c r="AJ603" s="142">
        <v>1</v>
      </c>
      <c r="AK603" s="142">
        <v>2</v>
      </c>
      <c r="AL603" s="142">
        <v>0</v>
      </c>
      <c r="AM603" s="290">
        <v>-1E-4</v>
      </c>
      <c r="AN603" s="290">
        <v>-1E-4</v>
      </c>
      <c r="AO603" s="292">
        <v>-1E-4</v>
      </c>
      <c r="AP603" s="290">
        <v>-1E-4</v>
      </c>
      <c r="AQ603" s="292">
        <v>-1E-4</v>
      </c>
      <c r="AR603" s="290">
        <v>-1E-4</v>
      </c>
      <c r="AS603" s="292">
        <v>-1E-4</v>
      </c>
      <c r="AT603" s="290">
        <v>-1E-4</v>
      </c>
      <c r="AU603" s="292">
        <v>-1E-4</v>
      </c>
      <c r="AW603" s="293">
        <v>-1</v>
      </c>
      <c r="AX603" s="291">
        <v>-1</v>
      </c>
      <c r="BK603" s="290"/>
      <c r="BL603" s="290"/>
      <c r="BM603" s="292"/>
      <c r="BN603" s="290"/>
      <c r="BO603" s="292"/>
      <c r="BP603" s="290"/>
      <c r="BQ603" s="292"/>
      <c r="BR603" s="290"/>
      <c r="BS603" s="292"/>
      <c r="BU603" s="292">
        <v>-1</v>
      </c>
      <c r="BV603" s="291">
        <v>-1</v>
      </c>
      <c r="BX603" s="291">
        <v>-1</v>
      </c>
      <c r="CH603" s="291">
        <v>-1</v>
      </c>
      <c r="CI603" s="117">
        <v>0</v>
      </c>
      <c r="CJ603" s="81">
        <v>-1</v>
      </c>
      <c r="CK603" s="81">
        <v>0</v>
      </c>
      <c r="CL603" s="81">
        <v>-1</v>
      </c>
      <c r="CM603" s="81">
        <v>0</v>
      </c>
      <c r="CN603" s="117">
        <v>0</v>
      </c>
      <c r="CR603" s="291"/>
      <c r="DB603" s="291"/>
    </row>
    <row r="604" spans="1:119" x14ac:dyDescent="0.25">
      <c r="B604" s="291">
        <v>-1</v>
      </c>
      <c r="E604" s="185">
        <f t="shared" si="8"/>
        <v>0</v>
      </c>
      <c r="F604" s="142">
        <v>2</v>
      </c>
      <c r="G604" s="142">
        <v>1</v>
      </c>
      <c r="H604" s="142">
        <v>1</v>
      </c>
      <c r="I604" s="142">
        <v>2</v>
      </c>
      <c r="J604" s="142">
        <v>2</v>
      </c>
      <c r="K604" s="142">
        <v>1</v>
      </c>
      <c r="L604" s="142">
        <v>2</v>
      </c>
      <c r="M604" s="142">
        <v>3</v>
      </c>
      <c r="N604" s="142">
        <v>2</v>
      </c>
      <c r="O604" s="142">
        <v>2</v>
      </c>
      <c r="P604" s="142">
        <v>1</v>
      </c>
      <c r="Q604" s="290">
        <v>-1E-4</v>
      </c>
      <c r="R604" s="290">
        <v>-1E-4</v>
      </c>
      <c r="S604" s="292">
        <v>-1E-4</v>
      </c>
      <c r="T604" s="290">
        <v>-1E-4</v>
      </c>
      <c r="U604" s="292">
        <v>-1E-4</v>
      </c>
      <c r="V604" s="290">
        <v>-1E-4</v>
      </c>
      <c r="W604" s="292">
        <v>-1E-4</v>
      </c>
      <c r="X604" s="290">
        <v>-1E-4</v>
      </c>
      <c r="Y604" s="292">
        <v>-1E-4</v>
      </c>
      <c r="Z604" s="291">
        <v>-1E-4</v>
      </c>
      <c r="AB604" s="142">
        <v>2</v>
      </c>
      <c r="AC604" s="142">
        <v>2</v>
      </c>
      <c r="AD604" s="142">
        <v>1</v>
      </c>
      <c r="AE604" s="142">
        <v>2</v>
      </c>
      <c r="AF604" s="142">
        <v>3</v>
      </c>
      <c r="AG604" s="142">
        <v>3</v>
      </c>
      <c r="AH604" s="142">
        <v>3</v>
      </c>
      <c r="AI604" s="142">
        <v>2</v>
      </c>
      <c r="AJ604" s="142">
        <v>2</v>
      </c>
      <c r="AK604" s="142">
        <v>2</v>
      </c>
      <c r="AL604" s="142">
        <v>1</v>
      </c>
      <c r="AM604" s="290">
        <v>-1E-4</v>
      </c>
      <c r="AN604" s="290">
        <v>-1E-4</v>
      </c>
      <c r="AO604" s="292">
        <v>-1E-4</v>
      </c>
      <c r="AP604" s="290">
        <v>-1E-4</v>
      </c>
      <c r="AQ604" s="292">
        <v>-1E-4</v>
      </c>
      <c r="AR604" s="290">
        <v>-1E-4</v>
      </c>
      <c r="AS604" s="292">
        <v>-1E-4</v>
      </c>
      <c r="AT604" s="290">
        <v>-1E-4</v>
      </c>
      <c r="AU604" s="292">
        <v>-1E-4</v>
      </c>
      <c r="AW604" s="293">
        <v>-1</v>
      </c>
      <c r="AX604" s="291">
        <v>-1</v>
      </c>
      <c r="BK604" s="290"/>
      <c r="BL604" s="290"/>
      <c r="BM604" s="292"/>
      <c r="BN604" s="290"/>
      <c r="BO604" s="292"/>
      <c r="BP604" s="290"/>
      <c r="BQ604" s="292"/>
      <c r="BR604" s="290"/>
      <c r="BS604" s="292"/>
      <c r="BU604" s="292">
        <v>-1</v>
      </c>
      <c r="BV604" s="291">
        <v>-1</v>
      </c>
      <c r="BX604" s="291">
        <v>-1</v>
      </c>
      <c r="CH604" s="291">
        <v>-1</v>
      </c>
      <c r="CI604" s="117">
        <v>0</v>
      </c>
      <c r="CJ604" s="81">
        <v>-1</v>
      </c>
      <c r="CK604" s="81">
        <v>0</v>
      </c>
      <c r="CL604" s="81">
        <v>-1</v>
      </c>
      <c r="CM604" s="81">
        <v>0</v>
      </c>
      <c r="CN604" s="117">
        <v>0</v>
      </c>
      <c r="CR604" s="291"/>
      <c r="DB604" s="291"/>
    </row>
    <row r="605" spans="1:119" x14ac:dyDescent="0.25">
      <c r="B605" s="291">
        <v>-1</v>
      </c>
      <c r="E605" s="185">
        <f t="shared" si="8"/>
        <v>0</v>
      </c>
      <c r="F605" s="142">
        <v>2</v>
      </c>
      <c r="G605" s="142">
        <v>2</v>
      </c>
      <c r="H605" s="142">
        <v>1</v>
      </c>
      <c r="I605" s="142">
        <v>2</v>
      </c>
      <c r="J605" s="142">
        <v>2</v>
      </c>
      <c r="K605" s="142">
        <v>2</v>
      </c>
      <c r="L605" s="142">
        <v>2</v>
      </c>
      <c r="M605" s="142">
        <v>2</v>
      </c>
      <c r="N605" s="142">
        <v>2</v>
      </c>
      <c r="O605" s="142">
        <v>2</v>
      </c>
      <c r="P605" s="142">
        <v>0</v>
      </c>
      <c r="Q605" s="290">
        <v>-1E-4</v>
      </c>
      <c r="R605" s="290">
        <v>-1E-4</v>
      </c>
      <c r="S605" s="292">
        <v>-1E-4</v>
      </c>
      <c r="T605" s="290">
        <v>-1E-4</v>
      </c>
      <c r="U605" s="292">
        <v>-1E-4</v>
      </c>
      <c r="V605" s="290">
        <v>-1E-4</v>
      </c>
      <c r="W605" s="292">
        <v>-1E-4</v>
      </c>
      <c r="X605" s="290">
        <v>-1E-4</v>
      </c>
      <c r="Y605" s="292">
        <v>-1E-4</v>
      </c>
      <c r="Z605" s="291">
        <v>-1E-4</v>
      </c>
      <c r="AB605" s="142">
        <v>2</v>
      </c>
      <c r="AC605" s="142">
        <v>2</v>
      </c>
      <c r="AD605" s="142">
        <v>1</v>
      </c>
      <c r="AE605" s="142">
        <v>2</v>
      </c>
      <c r="AF605" s="142">
        <v>2</v>
      </c>
      <c r="AG605" s="142">
        <v>1</v>
      </c>
      <c r="AH605" s="142">
        <v>2</v>
      </c>
      <c r="AI605" s="142">
        <v>2</v>
      </c>
      <c r="AJ605" s="142">
        <v>1</v>
      </c>
      <c r="AK605" s="142">
        <v>2</v>
      </c>
      <c r="AL605" s="142">
        <v>0</v>
      </c>
      <c r="AM605" s="290">
        <v>-1E-4</v>
      </c>
      <c r="AN605" s="290">
        <v>-1E-4</v>
      </c>
      <c r="AO605" s="292">
        <v>-1E-4</v>
      </c>
      <c r="AP605" s="290">
        <v>-1E-4</v>
      </c>
      <c r="AQ605" s="292">
        <v>-1E-4</v>
      </c>
      <c r="AR605" s="290">
        <v>-1E-4</v>
      </c>
      <c r="AS605" s="292">
        <v>-1E-4</v>
      </c>
      <c r="AT605" s="290">
        <v>-1E-4</v>
      </c>
      <c r="AU605" s="292">
        <v>-1E-4</v>
      </c>
      <c r="AW605" s="293">
        <v>-1</v>
      </c>
      <c r="AX605" s="291">
        <v>-1</v>
      </c>
      <c r="BK605" s="290"/>
      <c r="BL605" s="290"/>
      <c r="BM605" s="292"/>
      <c r="BN605" s="290"/>
      <c r="BO605" s="292"/>
      <c r="BP605" s="290"/>
      <c r="BQ605" s="292"/>
      <c r="BR605" s="290"/>
      <c r="BS605" s="292"/>
      <c r="BU605" s="292">
        <v>-1</v>
      </c>
      <c r="BV605" s="291">
        <v>-1</v>
      </c>
      <c r="BX605" s="291">
        <v>-1</v>
      </c>
      <c r="CH605" s="291">
        <v>-1</v>
      </c>
      <c r="CI605" s="117">
        <v>0</v>
      </c>
      <c r="CJ605" s="81">
        <v>-1</v>
      </c>
      <c r="CK605" s="81">
        <v>0</v>
      </c>
      <c r="CL605" s="81">
        <v>-1</v>
      </c>
      <c r="CM605" s="81">
        <v>0</v>
      </c>
      <c r="CN605" s="117">
        <v>0</v>
      </c>
      <c r="CR605" s="291"/>
      <c r="DB605" s="291"/>
    </row>
    <row r="606" spans="1:119" x14ac:dyDescent="0.25">
      <c r="B606" s="291">
        <v>0</v>
      </c>
      <c r="E606" s="185">
        <f t="shared" si="8"/>
        <v>0</v>
      </c>
      <c r="F606" s="142">
        <v>0</v>
      </c>
      <c r="G606" s="142">
        <v>0</v>
      </c>
      <c r="H606" s="142">
        <v>0</v>
      </c>
      <c r="I606" s="142">
        <v>0</v>
      </c>
      <c r="J606" s="142">
        <v>0</v>
      </c>
      <c r="K606" s="142">
        <v>0</v>
      </c>
      <c r="L606" s="142">
        <v>0</v>
      </c>
      <c r="M606" s="142">
        <v>0</v>
      </c>
      <c r="N606" s="142">
        <v>0</v>
      </c>
      <c r="O606" s="142">
        <v>0</v>
      </c>
      <c r="P606" s="142">
        <v>0</v>
      </c>
      <c r="Q606" s="290">
        <v>0</v>
      </c>
      <c r="R606" s="290">
        <v>0</v>
      </c>
      <c r="S606" s="292">
        <v>0</v>
      </c>
      <c r="T606" s="290">
        <v>0</v>
      </c>
      <c r="U606" s="292">
        <v>0</v>
      </c>
      <c r="V606" s="290">
        <v>0</v>
      </c>
      <c r="W606" s="292">
        <v>0</v>
      </c>
      <c r="X606" s="290">
        <v>0</v>
      </c>
      <c r="Y606" s="292">
        <v>0</v>
      </c>
      <c r="Z606" s="291">
        <v>0</v>
      </c>
      <c r="AB606" s="142">
        <v>0</v>
      </c>
      <c r="AC606" s="142">
        <v>0</v>
      </c>
      <c r="AD606" s="142">
        <v>0</v>
      </c>
      <c r="AE606" s="142">
        <v>0</v>
      </c>
      <c r="AF606" s="142">
        <v>0</v>
      </c>
      <c r="AG606" s="142">
        <v>0</v>
      </c>
      <c r="AH606" s="142">
        <v>0</v>
      </c>
      <c r="AI606" s="142">
        <v>0</v>
      </c>
      <c r="AJ606" s="142">
        <v>0</v>
      </c>
      <c r="AK606" s="142">
        <v>0</v>
      </c>
      <c r="AL606" s="142">
        <v>0</v>
      </c>
      <c r="AM606" s="290">
        <v>0</v>
      </c>
      <c r="AN606" s="290">
        <v>0</v>
      </c>
      <c r="AO606" s="292">
        <v>0</v>
      </c>
      <c r="AP606" s="290">
        <v>0</v>
      </c>
      <c r="AQ606" s="292">
        <v>0</v>
      </c>
      <c r="AR606" s="290">
        <v>0</v>
      </c>
      <c r="AS606" s="292">
        <v>0</v>
      </c>
      <c r="AT606" s="290">
        <v>0</v>
      </c>
      <c r="AU606" s="292">
        <v>0</v>
      </c>
      <c r="AW606" s="293">
        <v>0</v>
      </c>
      <c r="AX606" s="291">
        <v>0</v>
      </c>
      <c r="BK606" s="290"/>
      <c r="BL606" s="290"/>
      <c r="BM606" s="292"/>
      <c r="BN606" s="290"/>
      <c r="BO606" s="292"/>
      <c r="BP606" s="290"/>
      <c r="BQ606" s="292"/>
      <c r="BR606" s="290"/>
      <c r="BS606" s="292"/>
      <c r="BU606" s="292">
        <v>0</v>
      </c>
      <c r="BV606" s="291">
        <v>0</v>
      </c>
      <c r="BX606" s="291">
        <v>0</v>
      </c>
      <c r="CH606" s="291">
        <v>0</v>
      </c>
      <c r="CI606" s="117">
        <v>0</v>
      </c>
      <c r="CJ606" s="81">
        <v>0</v>
      </c>
      <c r="CK606" s="81">
        <v>0</v>
      </c>
      <c r="CL606" s="81">
        <v>0</v>
      </c>
      <c r="CM606" s="81">
        <v>0</v>
      </c>
      <c r="CN606" s="117">
        <v>0</v>
      </c>
      <c r="CR606" s="291"/>
      <c r="DB606" s="291"/>
    </row>
    <row r="607" spans="1:119" x14ac:dyDescent="0.25">
      <c r="A607" s="113" t="s">
        <v>192</v>
      </c>
      <c r="B607" s="291">
        <v>4</v>
      </c>
      <c r="C607" s="114" t="s">
        <v>331</v>
      </c>
      <c r="D607" s="114" t="s">
        <v>273</v>
      </c>
      <c r="E607" s="185">
        <f t="shared" si="8"/>
        <v>5</v>
      </c>
      <c r="F607" s="142">
        <v>2</v>
      </c>
      <c r="G607" s="142">
        <v>2</v>
      </c>
      <c r="H607" s="142">
        <v>2</v>
      </c>
      <c r="I607" s="142">
        <v>2</v>
      </c>
      <c r="J607" s="142">
        <v>3</v>
      </c>
      <c r="K607" s="142">
        <v>2</v>
      </c>
      <c r="L607" s="142">
        <v>3</v>
      </c>
      <c r="M607" s="142">
        <v>2</v>
      </c>
      <c r="N607" s="142">
        <v>2</v>
      </c>
      <c r="O607" s="142">
        <v>3</v>
      </c>
      <c r="P607" s="142">
        <v>0</v>
      </c>
      <c r="Q607" s="290">
        <v>9.5</v>
      </c>
      <c r="R607" s="290">
        <v>9.5</v>
      </c>
      <c r="S607" s="292">
        <v>9.5</v>
      </c>
      <c r="T607" s="290">
        <v>-1E-4</v>
      </c>
      <c r="U607" s="292">
        <v>15.4</v>
      </c>
      <c r="V607" s="290">
        <v>-1E-4</v>
      </c>
      <c r="W607" s="292">
        <v>12.33</v>
      </c>
      <c r="X607" s="290">
        <v>-1E-4</v>
      </c>
      <c r="Y607" s="292">
        <v>37.229999999999997</v>
      </c>
      <c r="Z607" s="291">
        <v>5</v>
      </c>
      <c r="AB607" s="142">
        <v>3</v>
      </c>
      <c r="AC607" s="142">
        <v>4</v>
      </c>
      <c r="AD607" s="142">
        <v>3</v>
      </c>
      <c r="AE607" s="142">
        <v>2</v>
      </c>
      <c r="AF607" s="142">
        <v>3</v>
      </c>
      <c r="AG607" s="142">
        <v>4</v>
      </c>
      <c r="AH607" s="142">
        <v>3</v>
      </c>
      <c r="AI607" s="142">
        <v>3</v>
      </c>
      <c r="AJ607" s="142">
        <v>3</v>
      </c>
      <c r="AK607" s="142">
        <v>3</v>
      </c>
      <c r="AL607" s="142">
        <v>0</v>
      </c>
      <c r="AM607" s="290">
        <v>9.5</v>
      </c>
      <c r="AN607" s="290">
        <v>9.5</v>
      </c>
      <c r="AO607" s="292">
        <v>9.5</v>
      </c>
      <c r="AP607" s="290">
        <v>5.7</v>
      </c>
      <c r="AQ607" s="292">
        <v>14.1</v>
      </c>
      <c r="AR607" s="290">
        <v>-1E-4</v>
      </c>
      <c r="AS607" s="292">
        <v>12.12</v>
      </c>
      <c r="AT607" s="290">
        <v>-1E-4</v>
      </c>
      <c r="AU607" s="292">
        <v>41.42</v>
      </c>
      <c r="AW607" s="293">
        <v>78.650000000000006</v>
      </c>
      <c r="AX607" s="291">
        <v>4</v>
      </c>
      <c r="BK607" s="290"/>
      <c r="BL607" s="290"/>
      <c r="BM607" s="292"/>
      <c r="BN607" s="290"/>
      <c r="BO607" s="292"/>
      <c r="BP607" s="290"/>
      <c r="BQ607" s="292"/>
      <c r="BR607" s="290"/>
      <c r="BS607" s="292"/>
      <c r="BU607" s="292">
        <v>78.650000000000006</v>
      </c>
      <c r="BV607" s="291">
        <v>4</v>
      </c>
      <c r="BX607" s="291">
        <v>-1</v>
      </c>
      <c r="CH607" s="291">
        <v>-1</v>
      </c>
      <c r="CI607" s="117">
        <v>0</v>
      </c>
      <c r="CJ607" s="81">
        <v>-1</v>
      </c>
      <c r="CK607" s="81">
        <v>0</v>
      </c>
      <c r="CL607" s="81">
        <v>-1</v>
      </c>
      <c r="CM607" s="81">
        <v>0</v>
      </c>
      <c r="CN607" s="117">
        <v>0</v>
      </c>
      <c r="CR607" s="291"/>
      <c r="DB607" s="291"/>
      <c r="DH607" s="79" t="s">
        <v>374</v>
      </c>
      <c r="DJ607" s="79" t="s">
        <v>419</v>
      </c>
      <c r="DK607" s="79" t="s">
        <v>466</v>
      </c>
      <c r="DL607" s="83" t="s">
        <v>503</v>
      </c>
      <c r="DM607" s="84" t="s">
        <v>524</v>
      </c>
      <c r="DN607" s="84" t="s">
        <v>119</v>
      </c>
      <c r="DO607" s="83" t="s">
        <v>503</v>
      </c>
    </row>
    <row r="608" spans="1:119" x14ac:dyDescent="0.25">
      <c r="B608" s="291">
        <v>-1</v>
      </c>
      <c r="E608" s="185">
        <f t="shared" si="8"/>
        <v>0</v>
      </c>
      <c r="F608" s="142">
        <v>1</v>
      </c>
      <c r="G608" s="142">
        <v>2</v>
      </c>
      <c r="H608" s="142">
        <v>2</v>
      </c>
      <c r="I608" s="142">
        <v>3</v>
      </c>
      <c r="J608" s="142">
        <v>2</v>
      </c>
      <c r="K608" s="142">
        <v>2</v>
      </c>
      <c r="L608" s="142">
        <v>2</v>
      </c>
      <c r="M608" s="142">
        <v>2</v>
      </c>
      <c r="N608" s="142">
        <v>1</v>
      </c>
      <c r="O608" s="142">
        <v>3</v>
      </c>
      <c r="P608" s="142">
        <v>1</v>
      </c>
      <c r="Q608" s="290">
        <v>-1E-4</v>
      </c>
      <c r="R608" s="290">
        <v>-1E-4</v>
      </c>
      <c r="S608" s="292">
        <v>-1E-4</v>
      </c>
      <c r="T608" s="290">
        <v>-1E-4</v>
      </c>
      <c r="U608" s="292">
        <v>-1E-4</v>
      </c>
      <c r="V608" s="290">
        <v>-1E-4</v>
      </c>
      <c r="W608" s="292">
        <v>-1E-4</v>
      </c>
      <c r="X608" s="290">
        <v>-1E-4</v>
      </c>
      <c r="Y608" s="292">
        <v>-1E-4</v>
      </c>
      <c r="Z608" s="291">
        <v>-1E-4</v>
      </c>
      <c r="AB608" s="142">
        <v>2</v>
      </c>
      <c r="AC608" s="142">
        <v>3</v>
      </c>
      <c r="AD608" s="142">
        <v>3</v>
      </c>
      <c r="AE608" s="142">
        <v>2</v>
      </c>
      <c r="AF608" s="142">
        <v>2</v>
      </c>
      <c r="AG608" s="142">
        <v>3</v>
      </c>
      <c r="AH608" s="142">
        <v>3</v>
      </c>
      <c r="AI608" s="142">
        <v>3</v>
      </c>
      <c r="AJ608" s="142">
        <v>2</v>
      </c>
      <c r="AK608" s="142">
        <v>3</v>
      </c>
      <c r="AL608" s="142">
        <v>0</v>
      </c>
      <c r="AM608" s="290">
        <v>-1E-4</v>
      </c>
      <c r="AN608" s="290">
        <v>-1E-4</v>
      </c>
      <c r="AO608" s="292">
        <v>-1E-4</v>
      </c>
      <c r="AP608" s="290">
        <v>-1E-4</v>
      </c>
      <c r="AQ608" s="292">
        <v>-1E-4</v>
      </c>
      <c r="AR608" s="290">
        <v>-1E-4</v>
      </c>
      <c r="AS608" s="292">
        <v>-1E-4</v>
      </c>
      <c r="AT608" s="290">
        <v>-1E-4</v>
      </c>
      <c r="AU608" s="292">
        <v>-1E-4</v>
      </c>
      <c r="AW608" s="293">
        <v>-1</v>
      </c>
      <c r="AX608" s="291">
        <v>-1</v>
      </c>
      <c r="BK608" s="290"/>
      <c r="BL608" s="290"/>
      <c r="BM608" s="292"/>
      <c r="BN608" s="290"/>
      <c r="BO608" s="292"/>
      <c r="BP608" s="290"/>
      <c r="BQ608" s="292"/>
      <c r="BR608" s="290"/>
      <c r="BS608" s="292"/>
      <c r="BU608" s="292">
        <v>-1</v>
      </c>
      <c r="BV608" s="291">
        <v>-1</v>
      </c>
      <c r="BX608" s="291">
        <v>-1</v>
      </c>
      <c r="CH608" s="291">
        <v>-1</v>
      </c>
      <c r="CI608" s="117">
        <v>0</v>
      </c>
      <c r="CJ608" s="81">
        <v>-1</v>
      </c>
      <c r="CK608" s="81">
        <v>0</v>
      </c>
      <c r="CL608" s="81">
        <v>-1</v>
      </c>
      <c r="CM608" s="81">
        <v>0</v>
      </c>
      <c r="CN608" s="117">
        <v>0</v>
      </c>
      <c r="CR608" s="291"/>
      <c r="DB608" s="291"/>
    </row>
    <row r="609" spans="1:119" x14ac:dyDescent="0.25">
      <c r="B609" s="291">
        <v>-1</v>
      </c>
      <c r="E609" s="185">
        <f t="shared" si="8"/>
        <v>0</v>
      </c>
      <c r="F609" s="142">
        <v>2</v>
      </c>
      <c r="G609" s="142">
        <v>2</v>
      </c>
      <c r="H609" s="142">
        <v>1</v>
      </c>
      <c r="I609" s="142">
        <v>2</v>
      </c>
      <c r="J609" s="142">
        <v>2</v>
      </c>
      <c r="K609" s="142">
        <v>3</v>
      </c>
      <c r="L609" s="142">
        <v>3</v>
      </c>
      <c r="M609" s="142">
        <v>3</v>
      </c>
      <c r="N609" s="142">
        <v>2</v>
      </c>
      <c r="O609" s="142">
        <v>3</v>
      </c>
      <c r="P609" s="142">
        <v>0</v>
      </c>
      <c r="Q609" s="290">
        <v>-1E-4</v>
      </c>
      <c r="R609" s="290">
        <v>-1E-4</v>
      </c>
      <c r="S609" s="292">
        <v>-1E-4</v>
      </c>
      <c r="T609" s="290">
        <v>-1E-4</v>
      </c>
      <c r="U609" s="292">
        <v>-1E-4</v>
      </c>
      <c r="V609" s="290">
        <v>-1E-4</v>
      </c>
      <c r="W609" s="292">
        <v>-1E-4</v>
      </c>
      <c r="X609" s="290">
        <v>-1E-4</v>
      </c>
      <c r="Y609" s="292">
        <v>-1E-4</v>
      </c>
      <c r="Z609" s="291">
        <v>-1E-4</v>
      </c>
      <c r="AB609" s="142">
        <v>4</v>
      </c>
      <c r="AC609" s="142">
        <v>3</v>
      </c>
      <c r="AD609" s="142">
        <v>4</v>
      </c>
      <c r="AE609" s="142">
        <v>3</v>
      </c>
      <c r="AF609" s="142">
        <v>3</v>
      </c>
      <c r="AG609" s="142">
        <v>3</v>
      </c>
      <c r="AH609" s="142">
        <v>3</v>
      </c>
      <c r="AI609" s="142">
        <v>4</v>
      </c>
      <c r="AJ609" s="142">
        <v>3</v>
      </c>
      <c r="AK609" s="142">
        <v>3</v>
      </c>
      <c r="AL609" s="142">
        <v>0</v>
      </c>
      <c r="AM609" s="290">
        <v>-1E-4</v>
      </c>
      <c r="AN609" s="290">
        <v>-1E-4</v>
      </c>
      <c r="AO609" s="292">
        <v>-1E-4</v>
      </c>
      <c r="AP609" s="290">
        <v>-1E-4</v>
      </c>
      <c r="AQ609" s="292">
        <v>-1E-4</v>
      </c>
      <c r="AR609" s="290">
        <v>-1E-4</v>
      </c>
      <c r="AS609" s="292">
        <v>-1E-4</v>
      </c>
      <c r="AT609" s="290">
        <v>-1E-4</v>
      </c>
      <c r="AU609" s="292">
        <v>-1E-4</v>
      </c>
      <c r="AW609" s="293">
        <v>-1</v>
      </c>
      <c r="AX609" s="291">
        <v>-1</v>
      </c>
      <c r="BK609" s="290"/>
      <c r="BL609" s="290"/>
      <c r="BM609" s="292"/>
      <c r="BN609" s="290"/>
      <c r="BO609" s="292"/>
      <c r="BP609" s="290"/>
      <c r="BQ609" s="292"/>
      <c r="BR609" s="290"/>
      <c r="BS609" s="292"/>
      <c r="BU609" s="292">
        <v>-1</v>
      </c>
      <c r="BV609" s="291">
        <v>-1</v>
      </c>
      <c r="BX609" s="291">
        <v>-1</v>
      </c>
      <c r="CH609" s="291">
        <v>-1</v>
      </c>
      <c r="CI609" s="117">
        <v>0</v>
      </c>
      <c r="CJ609" s="81">
        <v>-1</v>
      </c>
      <c r="CK609" s="81">
        <v>0</v>
      </c>
      <c r="CL609" s="81">
        <v>-1</v>
      </c>
      <c r="CM609" s="81">
        <v>0</v>
      </c>
      <c r="CN609" s="117">
        <v>0</v>
      </c>
      <c r="CR609" s="291"/>
      <c r="DB609" s="291"/>
    </row>
    <row r="610" spans="1:119" x14ac:dyDescent="0.25">
      <c r="B610" s="291">
        <v>-1</v>
      </c>
      <c r="E610" s="185">
        <f t="shared" si="8"/>
        <v>0</v>
      </c>
      <c r="F610" s="142">
        <v>3</v>
      </c>
      <c r="G610" s="142">
        <v>2</v>
      </c>
      <c r="H610" s="142">
        <v>2</v>
      </c>
      <c r="I610" s="142">
        <v>3</v>
      </c>
      <c r="J610" s="142">
        <v>3</v>
      </c>
      <c r="K610" s="142">
        <v>3</v>
      </c>
      <c r="L610" s="142">
        <v>3</v>
      </c>
      <c r="M610" s="142">
        <v>3</v>
      </c>
      <c r="N610" s="142">
        <v>2</v>
      </c>
      <c r="O610" s="142">
        <v>2</v>
      </c>
      <c r="P610" s="142">
        <v>0</v>
      </c>
      <c r="Q610" s="290">
        <v>-1E-4</v>
      </c>
      <c r="R610" s="290">
        <v>-1E-4</v>
      </c>
      <c r="S610" s="292">
        <v>-1E-4</v>
      </c>
      <c r="T610" s="290">
        <v>-1E-4</v>
      </c>
      <c r="U610" s="292">
        <v>-1E-4</v>
      </c>
      <c r="V610" s="290">
        <v>-1E-4</v>
      </c>
      <c r="W610" s="292">
        <v>-1E-4</v>
      </c>
      <c r="X610" s="290">
        <v>-1E-4</v>
      </c>
      <c r="Y610" s="292">
        <v>-1E-4</v>
      </c>
      <c r="Z610" s="291">
        <v>-1E-4</v>
      </c>
      <c r="AB610" s="142">
        <v>3</v>
      </c>
      <c r="AC610" s="142">
        <v>2</v>
      </c>
      <c r="AD610" s="142">
        <v>3</v>
      </c>
      <c r="AE610" s="142">
        <v>3</v>
      </c>
      <c r="AF610" s="142">
        <v>2</v>
      </c>
      <c r="AG610" s="142">
        <v>3</v>
      </c>
      <c r="AH610" s="142">
        <v>3</v>
      </c>
      <c r="AI610" s="142">
        <v>3</v>
      </c>
      <c r="AJ610" s="142">
        <v>3</v>
      </c>
      <c r="AK610" s="142">
        <v>3</v>
      </c>
      <c r="AL610" s="142">
        <v>0</v>
      </c>
      <c r="AM610" s="290">
        <v>-1E-4</v>
      </c>
      <c r="AN610" s="290">
        <v>-1E-4</v>
      </c>
      <c r="AO610" s="292">
        <v>-1E-4</v>
      </c>
      <c r="AP610" s="290">
        <v>-1E-4</v>
      </c>
      <c r="AQ610" s="292">
        <v>-1E-4</v>
      </c>
      <c r="AR610" s="290">
        <v>-1E-4</v>
      </c>
      <c r="AS610" s="292">
        <v>-1E-4</v>
      </c>
      <c r="AT610" s="290">
        <v>-1E-4</v>
      </c>
      <c r="AU610" s="292">
        <v>-1E-4</v>
      </c>
      <c r="AW610" s="293">
        <v>-1</v>
      </c>
      <c r="AX610" s="291">
        <v>-1</v>
      </c>
      <c r="BK610" s="290"/>
      <c r="BL610" s="290"/>
      <c r="BM610" s="292"/>
      <c r="BN610" s="290"/>
      <c r="BO610" s="292"/>
      <c r="BP610" s="290"/>
      <c r="BQ610" s="292"/>
      <c r="BR610" s="290"/>
      <c r="BS610" s="292"/>
      <c r="BU610" s="292">
        <v>-1</v>
      </c>
      <c r="BV610" s="291">
        <v>-1</v>
      </c>
      <c r="BX610" s="291">
        <v>-1</v>
      </c>
      <c r="CH610" s="291">
        <v>-1</v>
      </c>
      <c r="CI610" s="117">
        <v>0</v>
      </c>
      <c r="CJ610" s="81">
        <v>-1</v>
      </c>
      <c r="CK610" s="81">
        <v>0</v>
      </c>
      <c r="CL610" s="81">
        <v>-1</v>
      </c>
      <c r="CM610" s="81">
        <v>0</v>
      </c>
      <c r="CN610" s="117">
        <v>0</v>
      </c>
      <c r="CR610" s="291"/>
      <c r="DB610" s="291"/>
    </row>
    <row r="611" spans="1:119" x14ac:dyDescent="0.25">
      <c r="B611" s="291">
        <v>0</v>
      </c>
      <c r="E611" s="185">
        <f t="shared" si="8"/>
        <v>0</v>
      </c>
      <c r="F611" s="142">
        <v>0</v>
      </c>
      <c r="G611" s="142">
        <v>0</v>
      </c>
      <c r="H611" s="142">
        <v>0</v>
      </c>
      <c r="I611" s="142">
        <v>0</v>
      </c>
      <c r="J611" s="142">
        <v>0</v>
      </c>
      <c r="K611" s="142">
        <v>0</v>
      </c>
      <c r="L611" s="142">
        <v>0</v>
      </c>
      <c r="M611" s="142">
        <v>0</v>
      </c>
      <c r="N611" s="142">
        <v>0</v>
      </c>
      <c r="O611" s="142">
        <v>0</v>
      </c>
      <c r="P611" s="142">
        <v>0</v>
      </c>
      <c r="Q611" s="290">
        <v>0</v>
      </c>
      <c r="R611" s="290">
        <v>0</v>
      </c>
      <c r="S611" s="292">
        <v>0</v>
      </c>
      <c r="T611" s="290">
        <v>0</v>
      </c>
      <c r="U611" s="292">
        <v>0</v>
      </c>
      <c r="V611" s="290">
        <v>0</v>
      </c>
      <c r="W611" s="292">
        <v>0</v>
      </c>
      <c r="X611" s="290">
        <v>0</v>
      </c>
      <c r="Y611" s="292">
        <v>0</v>
      </c>
      <c r="Z611" s="291">
        <v>0</v>
      </c>
      <c r="AB611" s="142">
        <v>0</v>
      </c>
      <c r="AC611" s="142">
        <v>0</v>
      </c>
      <c r="AD611" s="142">
        <v>0</v>
      </c>
      <c r="AE611" s="142">
        <v>0</v>
      </c>
      <c r="AF611" s="142">
        <v>0</v>
      </c>
      <c r="AG611" s="142">
        <v>0</v>
      </c>
      <c r="AH611" s="142">
        <v>0</v>
      </c>
      <c r="AI611" s="142">
        <v>0</v>
      </c>
      <c r="AJ611" s="142">
        <v>0</v>
      </c>
      <c r="AK611" s="142">
        <v>0</v>
      </c>
      <c r="AL611" s="142">
        <v>0</v>
      </c>
      <c r="AM611" s="290">
        <v>0</v>
      </c>
      <c r="AN611" s="290">
        <v>0</v>
      </c>
      <c r="AO611" s="292">
        <v>0</v>
      </c>
      <c r="AP611" s="290">
        <v>0</v>
      </c>
      <c r="AQ611" s="292">
        <v>0</v>
      </c>
      <c r="AR611" s="290">
        <v>0</v>
      </c>
      <c r="AS611" s="292">
        <v>0</v>
      </c>
      <c r="AT611" s="290">
        <v>0</v>
      </c>
      <c r="AU611" s="292">
        <v>0</v>
      </c>
      <c r="AW611" s="293">
        <v>0</v>
      </c>
      <c r="AX611" s="291">
        <v>0</v>
      </c>
      <c r="BK611" s="290"/>
      <c r="BL611" s="290"/>
      <c r="BM611" s="292"/>
      <c r="BN611" s="290"/>
      <c r="BO611" s="292"/>
      <c r="BP611" s="290"/>
      <c r="BQ611" s="292"/>
      <c r="BR611" s="290"/>
      <c r="BS611" s="292"/>
      <c r="BU611" s="292">
        <v>0</v>
      </c>
      <c r="BV611" s="291">
        <v>0</v>
      </c>
      <c r="BX611" s="291">
        <v>0</v>
      </c>
      <c r="CH611" s="291">
        <v>0</v>
      </c>
      <c r="CI611" s="117">
        <v>0</v>
      </c>
      <c r="CJ611" s="81">
        <v>0</v>
      </c>
      <c r="CK611" s="81">
        <v>0</v>
      </c>
      <c r="CL611" s="81">
        <v>0</v>
      </c>
      <c r="CM611" s="81">
        <v>0</v>
      </c>
      <c r="CN611" s="117">
        <v>0</v>
      </c>
      <c r="CR611" s="291"/>
      <c r="DB611" s="291"/>
    </row>
    <row r="612" spans="1:119" x14ac:dyDescent="0.25">
      <c r="A612" s="113" t="s">
        <v>192</v>
      </c>
      <c r="B612" s="291">
        <v>5</v>
      </c>
      <c r="C612" s="114" t="s">
        <v>332</v>
      </c>
      <c r="D612" s="114" t="s">
        <v>203</v>
      </c>
      <c r="E612" s="185">
        <f t="shared" si="8"/>
        <v>4</v>
      </c>
      <c r="F612" s="142">
        <v>2</v>
      </c>
      <c r="G612" s="142">
        <v>2</v>
      </c>
      <c r="H612" s="142">
        <v>1</v>
      </c>
      <c r="I612" s="142">
        <v>2</v>
      </c>
      <c r="J612" s="142">
        <v>2</v>
      </c>
      <c r="K612" s="142">
        <v>2</v>
      </c>
      <c r="L612" s="142">
        <v>3</v>
      </c>
      <c r="M612" s="142">
        <v>2</v>
      </c>
      <c r="N612" s="142">
        <v>2</v>
      </c>
      <c r="O612" s="142">
        <v>3</v>
      </c>
      <c r="P612" s="142">
        <v>0</v>
      </c>
      <c r="Q612" s="290">
        <v>9.6999999999999993</v>
      </c>
      <c r="R612" s="290">
        <v>9.6999999999999993</v>
      </c>
      <c r="S612" s="292">
        <v>9.6999999999999993</v>
      </c>
      <c r="T612" s="290">
        <v>-1E-4</v>
      </c>
      <c r="U612" s="292">
        <v>15.8</v>
      </c>
      <c r="V612" s="290">
        <v>-1E-4</v>
      </c>
      <c r="W612" s="292">
        <v>11.87</v>
      </c>
      <c r="X612" s="290">
        <v>-1E-4</v>
      </c>
      <c r="Y612" s="292">
        <v>37.369999999999997</v>
      </c>
      <c r="Z612" s="291">
        <v>4</v>
      </c>
      <c r="AB612" s="142">
        <v>3</v>
      </c>
      <c r="AC612" s="142">
        <v>2</v>
      </c>
      <c r="AD612" s="142">
        <v>4</v>
      </c>
      <c r="AE612" s="142">
        <v>3</v>
      </c>
      <c r="AF612" s="142">
        <v>3</v>
      </c>
      <c r="AG612" s="142">
        <v>3</v>
      </c>
      <c r="AH612" s="142">
        <v>1</v>
      </c>
      <c r="AI612" s="142">
        <v>3</v>
      </c>
      <c r="AJ612" s="142">
        <v>3</v>
      </c>
      <c r="AK612" s="142">
        <v>4</v>
      </c>
      <c r="AL612" s="142">
        <v>0</v>
      </c>
      <c r="AM612" s="290">
        <v>9.4</v>
      </c>
      <c r="AN612" s="290">
        <v>9.4</v>
      </c>
      <c r="AO612" s="292">
        <v>9.4</v>
      </c>
      <c r="AP612" s="290">
        <v>5.7</v>
      </c>
      <c r="AQ612" s="292">
        <v>14.3</v>
      </c>
      <c r="AR612" s="290">
        <v>-1E-4</v>
      </c>
      <c r="AS612" s="292">
        <v>11.68</v>
      </c>
      <c r="AT612" s="290">
        <v>-1E-4</v>
      </c>
      <c r="AU612" s="292">
        <v>41.08</v>
      </c>
      <c r="AW612" s="293">
        <v>78.45</v>
      </c>
      <c r="AX612" s="291">
        <v>5</v>
      </c>
      <c r="BK612" s="290"/>
      <c r="BL612" s="290"/>
      <c r="BM612" s="292"/>
      <c r="BN612" s="290"/>
      <c r="BO612" s="292"/>
      <c r="BP612" s="290"/>
      <c r="BQ612" s="292"/>
      <c r="BR612" s="290"/>
      <c r="BS612" s="292"/>
      <c r="BU612" s="292">
        <v>78.45</v>
      </c>
      <c r="BV612" s="291">
        <v>5</v>
      </c>
      <c r="BX612" s="291">
        <v>-1</v>
      </c>
      <c r="CH612" s="291">
        <v>-1</v>
      </c>
      <c r="CI612" s="117">
        <v>0</v>
      </c>
      <c r="CJ612" s="81">
        <v>-1</v>
      </c>
      <c r="CK612" s="81">
        <v>0</v>
      </c>
      <c r="CL612" s="81">
        <v>-1</v>
      </c>
      <c r="CM612" s="81">
        <v>0</v>
      </c>
      <c r="CN612" s="117">
        <v>0</v>
      </c>
      <c r="CR612" s="291"/>
      <c r="DB612" s="291"/>
      <c r="DH612" s="79" t="s">
        <v>373</v>
      </c>
      <c r="DJ612" s="79" t="s">
        <v>419</v>
      </c>
      <c r="DK612" s="79" t="s">
        <v>466</v>
      </c>
      <c r="DL612" s="83" t="s">
        <v>503</v>
      </c>
      <c r="DM612" s="84" t="s">
        <v>524</v>
      </c>
      <c r="DN612" s="84" t="s">
        <v>510</v>
      </c>
      <c r="DO612" s="83" t="s">
        <v>503</v>
      </c>
    </row>
    <row r="613" spans="1:119" x14ac:dyDescent="0.25">
      <c r="B613" s="291">
        <v>-1</v>
      </c>
      <c r="E613" s="185">
        <f t="shared" si="8"/>
        <v>0</v>
      </c>
      <c r="F613" s="142">
        <v>2</v>
      </c>
      <c r="G613" s="142">
        <v>2</v>
      </c>
      <c r="H613" s="142">
        <v>1</v>
      </c>
      <c r="I613" s="142">
        <v>3</v>
      </c>
      <c r="J613" s="142">
        <v>3</v>
      </c>
      <c r="K613" s="142">
        <v>2</v>
      </c>
      <c r="L613" s="142">
        <v>2</v>
      </c>
      <c r="M613" s="142">
        <v>2</v>
      </c>
      <c r="N613" s="142">
        <v>1</v>
      </c>
      <c r="O613" s="142">
        <v>3</v>
      </c>
      <c r="P613" s="142">
        <v>0</v>
      </c>
      <c r="Q613" s="290">
        <v>-1E-4</v>
      </c>
      <c r="R613" s="290">
        <v>-1E-4</v>
      </c>
      <c r="S613" s="292">
        <v>-1E-4</v>
      </c>
      <c r="T613" s="290">
        <v>-1E-4</v>
      </c>
      <c r="U613" s="292">
        <v>-1E-4</v>
      </c>
      <c r="V613" s="290">
        <v>-1E-4</v>
      </c>
      <c r="W613" s="292">
        <v>-1E-4</v>
      </c>
      <c r="X613" s="290">
        <v>-1E-4</v>
      </c>
      <c r="Y613" s="292">
        <v>-1E-4</v>
      </c>
      <c r="Z613" s="291">
        <v>-1E-4</v>
      </c>
      <c r="AB613" s="142">
        <v>4</v>
      </c>
      <c r="AC613" s="142">
        <v>2</v>
      </c>
      <c r="AD613" s="142">
        <v>3</v>
      </c>
      <c r="AE613" s="142">
        <v>2</v>
      </c>
      <c r="AF613" s="142">
        <v>3</v>
      </c>
      <c r="AG613" s="142">
        <v>3</v>
      </c>
      <c r="AH613" s="142">
        <v>2</v>
      </c>
      <c r="AI613" s="142">
        <v>2</v>
      </c>
      <c r="AJ613" s="142">
        <v>3</v>
      </c>
      <c r="AK613" s="142">
        <v>4</v>
      </c>
      <c r="AL613" s="142">
        <v>0</v>
      </c>
      <c r="AM613" s="290">
        <v>-1E-4</v>
      </c>
      <c r="AN613" s="290">
        <v>-1E-4</v>
      </c>
      <c r="AO613" s="292">
        <v>-1E-4</v>
      </c>
      <c r="AP613" s="290">
        <v>-1E-4</v>
      </c>
      <c r="AQ613" s="292">
        <v>-1E-4</v>
      </c>
      <c r="AR613" s="290">
        <v>-1E-4</v>
      </c>
      <c r="AS613" s="292">
        <v>-1E-4</v>
      </c>
      <c r="AT613" s="290">
        <v>-1E-4</v>
      </c>
      <c r="AU613" s="292">
        <v>-1E-4</v>
      </c>
      <c r="AW613" s="293">
        <v>-1</v>
      </c>
      <c r="AX613" s="291">
        <v>-1</v>
      </c>
      <c r="BK613" s="290"/>
      <c r="BL613" s="290"/>
      <c r="BM613" s="292"/>
      <c r="BN613" s="290"/>
      <c r="BO613" s="292"/>
      <c r="BP613" s="290"/>
      <c r="BQ613" s="292"/>
      <c r="BR613" s="290"/>
      <c r="BS613" s="292"/>
      <c r="BU613" s="292">
        <v>-1</v>
      </c>
      <c r="BV613" s="291">
        <v>-1</v>
      </c>
      <c r="BX613" s="291">
        <v>-1</v>
      </c>
      <c r="CH613" s="291">
        <v>-1</v>
      </c>
      <c r="CI613" s="117">
        <v>0</v>
      </c>
      <c r="CJ613" s="81">
        <v>-1</v>
      </c>
      <c r="CK613" s="81">
        <v>0</v>
      </c>
      <c r="CL613" s="81">
        <v>-1</v>
      </c>
      <c r="CM613" s="81">
        <v>0</v>
      </c>
      <c r="CN613" s="117">
        <v>0</v>
      </c>
      <c r="CR613" s="291"/>
      <c r="DB613" s="291"/>
    </row>
    <row r="614" spans="1:119" x14ac:dyDescent="0.25">
      <c r="B614" s="291">
        <v>-1</v>
      </c>
      <c r="E614" s="185">
        <f t="shared" si="8"/>
        <v>0</v>
      </c>
      <c r="F614" s="142">
        <v>2</v>
      </c>
      <c r="G614" s="142">
        <v>2</v>
      </c>
      <c r="H614" s="142">
        <v>2</v>
      </c>
      <c r="I614" s="142">
        <v>3</v>
      </c>
      <c r="J614" s="142">
        <v>2</v>
      </c>
      <c r="K614" s="142">
        <v>2</v>
      </c>
      <c r="L614" s="142">
        <v>2</v>
      </c>
      <c r="M614" s="142">
        <v>2</v>
      </c>
      <c r="N614" s="142">
        <v>2</v>
      </c>
      <c r="O614" s="142">
        <v>3</v>
      </c>
      <c r="P614" s="142">
        <v>0</v>
      </c>
      <c r="Q614" s="290">
        <v>-1E-4</v>
      </c>
      <c r="R614" s="290">
        <v>-1E-4</v>
      </c>
      <c r="S614" s="292">
        <v>-1E-4</v>
      </c>
      <c r="T614" s="290">
        <v>-1E-4</v>
      </c>
      <c r="U614" s="292">
        <v>-1E-4</v>
      </c>
      <c r="V614" s="290">
        <v>-1E-4</v>
      </c>
      <c r="W614" s="292">
        <v>-1E-4</v>
      </c>
      <c r="X614" s="290">
        <v>-1E-4</v>
      </c>
      <c r="Y614" s="292">
        <v>-1E-4</v>
      </c>
      <c r="Z614" s="291">
        <v>-1E-4</v>
      </c>
      <c r="AB614" s="142">
        <v>4</v>
      </c>
      <c r="AC614" s="142">
        <v>2</v>
      </c>
      <c r="AD614" s="142">
        <v>3</v>
      </c>
      <c r="AE614" s="142">
        <v>3</v>
      </c>
      <c r="AF614" s="142">
        <v>3</v>
      </c>
      <c r="AG614" s="142">
        <v>3</v>
      </c>
      <c r="AH614" s="142">
        <v>2</v>
      </c>
      <c r="AI614" s="142">
        <v>2</v>
      </c>
      <c r="AJ614" s="142">
        <v>2</v>
      </c>
      <c r="AK614" s="142">
        <v>3</v>
      </c>
      <c r="AL614" s="142">
        <v>1</v>
      </c>
      <c r="AM614" s="290">
        <v>-1E-4</v>
      </c>
      <c r="AN614" s="290">
        <v>-1E-4</v>
      </c>
      <c r="AO614" s="292">
        <v>-1E-4</v>
      </c>
      <c r="AP614" s="290">
        <v>-1E-4</v>
      </c>
      <c r="AQ614" s="292">
        <v>-1E-4</v>
      </c>
      <c r="AR614" s="290">
        <v>-1E-4</v>
      </c>
      <c r="AS614" s="292">
        <v>-1E-4</v>
      </c>
      <c r="AT614" s="290">
        <v>-1E-4</v>
      </c>
      <c r="AU614" s="292">
        <v>-1E-4</v>
      </c>
      <c r="AW614" s="293">
        <v>-1</v>
      </c>
      <c r="AX614" s="291">
        <v>-1</v>
      </c>
      <c r="BK614" s="290"/>
      <c r="BL614" s="290"/>
      <c r="BM614" s="292"/>
      <c r="BN614" s="290"/>
      <c r="BO614" s="292"/>
      <c r="BP614" s="290"/>
      <c r="BQ614" s="292"/>
      <c r="BR614" s="290"/>
      <c r="BS614" s="292"/>
      <c r="BU614" s="292">
        <v>-1</v>
      </c>
      <c r="BV614" s="291">
        <v>-1</v>
      </c>
      <c r="BX614" s="291">
        <v>-1</v>
      </c>
      <c r="CH614" s="291">
        <v>-1</v>
      </c>
      <c r="CI614" s="117">
        <v>0</v>
      </c>
      <c r="CJ614" s="81">
        <v>-1</v>
      </c>
      <c r="CK614" s="81">
        <v>0</v>
      </c>
      <c r="CL614" s="81">
        <v>-1</v>
      </c>
      <c r="CM614" s="81">
        <v>0</v>
      </c>
      <c r="CN614" s="117">
        <v>0</v>
      </c>
      <c r="CR614" s="291"/>
      <c r="DB614" s="291"/>
    </row>
    <row r="615" spans="1:119" x14ac:dyDescent="0.25">
      <c r="B615" s="291">
        <v>-1</v>
      </c>
      <c r="E615" s="185">
        <f t="shared" si="8"/>
        <v>0</v>
      </c>
      <c r="F615" s="142">
        <v>2</v>
      </c>
      <c r="G615" s="142">
        <v>2</v>
      </c>
      <c r="H615" s="142">
        <v>1</v>
      </c>
      <c r="I615" s="142">
        <v>2</v>
      </c>
      <c r="J615" s="142">
        <v>2</v>
      </c>
      <c r="K615" s="142">
        <v>2</v>
      </c>
      <c r="L615" s="142">
        <v>2</v>
      </c>
      <c r="M615" s="142">
        <v>2</v>
      </c>
      <c r="N615" s="142">
        <v>2</v>
      </c>
      <c r="O615" s="142">
        <v>2</v>
      </c>
      <c r="P615" s="142">
        <v>0</v>
      </c>
      <c r="Q615" s="290">
        <v>-1E-4</v>
      </c>
      <c r="R615" s="290">
        <v>-1E-4</v>
      </c>
      <c r="S615" s="292">
        <v>-1E-4</v>
      </c>
      <c r="T615" s="290">
        <v>-1E-4</v>
      </c>
      <c r="U615" s="292">
        <v>-1E-4</v>
      </c>
      <c r="V615" s="290">
        <v>-1E-4</v>
      </c>
      <c r="W615" s="292">
        <v>-1E-4</v>
      </c>
      <c r="X615" s="290">
        <v>-1E-4</v>
      </c>
      <c r="Y615" s="292">
        <v>-1E-4</v>
      </c>
      <c r="Z615" s="291">
        <v>-1E-4</v>
      </c>
      <c r="AB615" s="142">
        <v>3</v>
      </c>
      <c r="AC615" s="142">
        <v>2</v>
      </c>
      <c r="AD615" s="142">
        <v>4</v>
      </c>
      <c r="AE615" s="142">
        <v>3</v>
      </c>
      <c r="AF615" s="142">
        <v>2</v>
      </c>
      <c r="AG615" s="142">
        <v>3</v>
      </c>
      <c r="AH615" s="142">
        <v>2</v>
      </c>
      <c r="AI615" s="142">
        <v>3</v>
      </c>
      <c r="AJ615" s="142">
        <v>3</v>
      </c>
      <c r="AK615" s="142">
        <v>4</v>
      </c>
      <c r="AL615" s="142">
        <v>0</v>
      </c>
      <c r="AM615" s="290">
        <v>-1E-4</v>
      </c>
      <c r="AN615" s="290">
        <v>-1E-4</v>
      </c>
      <c r="AO615" s="292">
        <v>-1E-4</v>
      </c>
      <c r="AP615" s="290">
        <v>-1E-4</v>
      </c>
      <c r="AQ615" s="292">
        <v>-1E-4</v>
      </c>
      <c r="AR615" s="290">
        <v>-1E-4</v>
      </c>
      <c r="AS615" s="292">
        <v>-1E-4</v>
      </c>
      <c r="AT615" s="290">
        <v>-1E-4</v>
      </c>
      <c r="AU615" s="292">
        <v>-1E-4</v>
      </c>
      <c r="AW615" s="293">
        <v>-1</v>
      </c>
      <c r="AX615" s="291">
        <v>-1</v>
      </c>
      <c r="BK615" s="290"/>
      <c r="BL615" s="290"/>
      <c r="BM615" s="292"/>
      <c r="BN615" s="290"/>
      <c r="BO615" s="292"/>
      <c r="BP615" s="290"/>
      <c r="BQ615" s="292"/>
      <c r="BR615" s="290"/>
      <c r="BS615" s="292"/>
      <c r="BU615" s="292">
        <v>-1</v>
      </c>
      <c r="BV615" s="291">
        <v>-1</v>
      </c>
      <c r="BX615" s="291">
        <v>-1</v>
      </c>
      <c r="CH615" s="291">
        <v>-1</v>
      </c>
      <c r="CI615" s="117">
        <v>0</v>
      </c>
      <c r="CJ615" s="81">
        <v>-1</v>
      </c>
      <c r="CK615" s="81">
        <v>0</v>
      </c>
      <c r="CL615" s="81">
        <v>-1</v>
      </c>
      <c r="CM615" s="81">
        <v>0</v>
      </c>
      <c r="CN615" s="117">
        <v>0</v>
      </c>
      <c r="CR615" s="291"/>
      <c r="DB615" s="291"/>
    </row>
    <row r="616" spans="1:119" x14ac:dyDescent="0.25">
      <c r="B616" s="291">
        <v>0</v>
      </c>
      <c r="E616" s="185">
        <f t="shared" si="8"/>
        <v>0</v>
      </c>
      <c r="F616" s="142">
        <v>0</v>
      </c>
      <c r="G616" s="142">
        <v>0</v>
      </c>
      <c r="H616" s="142">
        <v>0</v>
      </c>
      <c r="I616" s="142">
        <v>0</v>
      </c>
      <c r="J616" s="142">
        <v>0</v>
      </c>
      <c r="K616" s="142">
        <v>0</v>
      </c>
      <c r="L616" s="142">
        <v>0</v>
      </c>
      <c r="M616" s="142">
        <v>0</v>
      </c>
      <c r="N616" s="142">
        <v>0</v>
      </c>
      <c r="O616" s="142">
        <v>0</v>
      </c>
      <c r="P616" s="142">
        <v>0</v>
      </c>
      <c r="Q616" s="290">
        <v>0</v>
      </c>
      <c r="R616" s="290">
        <v>0</v>
      </c>
      <c r="S616" s="292">
        <v>0</v>
      </c>
      <c r="T616" s="290">
        <v>0</v>
      </c>
      <c r="U616" s="292">
        <v>0</v>
      </c>
      <c r="V616" s="290">
        <v>0</v>
      </c>
      <c r="W616" s="292">
        <v>0</v>
      </c>
      <c r="X616" s="290">
        <v>0</v>
      </c>
      <c r="Y616" s="292">
        <v>0</v>
      </c>
      <c r="Z616" s="291">
        <v>0</v>
      </c>
      <c r="AB616" s="142">
        <v>0</v>
      </c>
      <c r="AC616" s="142">
        <v>0</v>
      </c>
      <c r="AD616" s="142">
        <v>0</v>
      </c>
      <c r="AE616" s="142">
        <v>0</v>
      </c>
      <c r="AF616" s="142">
        <v>0</v>
      </c>
      <c r="AG616" s="142">
        <v>0</v>
      </c>
      <c r="AH616" s="142">
        <v>0</v>
      </c>
      <c r="AI616" s="142">
        <v>0</v>
      </c>
      <c r="AJ616" s="142">
        <v>0</v>
      </c>
      <c r="AK616" s="142">
        <v>0</v>
      </c>
      <c r="AL616" s="142">
        <v>0</v>
      </c>
      <c r="AM616" s="290">
        <v>0</v>
      </c>
      <c r="AN616" s="290">
        <v>0</v>
      </c>
      <c r="AO616" s="292">
        <v>0</v>
      </c>
      <c r="AP616" s="290">
        <v>0</v>
      </c>
      <c r="AQ616" s="292">
        <v>0</v>
      </c>
      <c r="AR616" s="290">
        <v>0</v>
      </c>
      <c r="AS616" s="292">
        <v>0</v>
      </c>
      <c r="AT616" s="290">
        <v>0</v>
      </c>
      <c r="AU616" s="292">
        <v>0</v>
      </c>
      <c r="AW616" s="293">
        <v>0</v>
      </c>
      <c r="AX616" s="291">
        <v>0</v>
      </c>
      <c r="BK616" s="290"/>
      <c r="BL616" s="290"/>
      <c r="BM616" s="292"/>
      <c r="BN616" s="290"/>
      <c r="BO616" s="292"/>
      <c r="BP616" s="290"/>
      <c r="BQ616" s="292"/>
      <c r="BR616" s="290"/>
      <c r="BS616" s="292"/>
      <c r="BU616" s="292">
        <v>0</v>
      </c>
      <c r="BV616" s="291">
        <v>0</v>
      </c>
      <c r="BX616" s="291">
        <v>0</v>
      </c>
      <c r="CH616" s="291">
        <v>0</v>
      </c>
      <c r="CI616" s="117">
        <v>0</v>
      </c>
      <c r="CJ616" s="81">
        <v>0</v>
      </c>
      <c r="CK616" s="81">
        <v>0</v>
      </c>
      <c r="CL616" s="81">
        <v>0</v>
      </c>
      <c r="CM616" s="81">
        <v>0</v>
      </c>
      <c r="CN616" s="117">
        <v>0</v>
      </c>
      <c r="CR616" s="291"/>
      <c r="DB616" s="291"/>
    </row>
    <row r="617" spans="1:119" x14ac:dyDescent="0.25">
      <c r="A617" s="113" t="s">
        <v>192</v>
      </c>
      <c r="B617" s="291">
        <v>6</v>
      </c>
      <c r="C617" s="114" t="s">
        <v>333</v>
      </c>
      <c r="D617" s="114" t="s">
        <v>208</v>
      </c>
      <c r="E617" s="185">
        <f t="shared" si="8"/>
        <v>3</v>
      </c>
      <c r="F617" s="142">
        <v>2</v>
      </c>
      <c r="G617" s="142">
        <v>2</v>
      </c>
      <c r="H617" s="142">
        <v>3</v>
      </c>
      <c r="I617" s="142">
        <v>3</v>
      </c>
      <c r="J617" s="142">
        <v>3</v>
      </c>
      <c r="K617" s="142">
        <v>2</v>
      </c>
      <c r="L617" s="142">
        <v>3</v>
      </c>
      <c r="M617" s="142">
        <v>2</v>
      </c>
      <c r="N617" s="142">
        <v>3</v>
      </c>
      <c r="O617" s="142">
        <v>2</v>
      </c>
      <c r="P617" s="142">
        <v>0</v>
      </c>
      <c r="Q617" s="290">
        <v>9.5</v>
      </c>
      <c r="R617" s="290">
        <v>9.5</v>
      </c>
      <c r="S617" s="292">
        <v>9.5</v>
      </c>
      <c r="T617" s="290">
        <v>-1E-4</v>
      </c>
      <c r="U617" s="292">
        <v>14.9</v>
      </c>
      <c r="V617" s="290">
        <v>-1E-4</v>
      </c>
      <c r="W617" s="292">
        <v>12.21</v>
      </c>
      <c r="X617" s="290">
        <v>-1E-4</v>
      </c>
      <c r="Y617" s="292">
        <v>36.61</v>
      </c>
      <c r="Z617" s="291">
        <v>8</v>
      </c>
      <c r="AB617" s="142">
        <v>2</v>
      </c>
      <c r="AC617" s="142">
        <v>2</v>
      </c>
      <c r="AD617" s="142">
        <v>2</v>
      </c>
      <c r="AE617" s="142">
        <v>3</v>
      </c>
      <c r="AF617" s="142">
        <v>2</v>
      </c>
      <c r="AG617" s="142">
        <v>3</v>
      </c>
      <c r="AH617" s="142">
        <v>3</v>
      </c>
      <c r="AI617" s="142">
        <v>2</v>
      </c>
      <c r="AJ617" s="142">
        <v>3</v>
      </c>
      <c r="AK617" s="142">
        <v>3</v>
      </c>
      <c r="AL617" s="142">
        <v>0</v>
      </c>
      <c r="AM617" s="290">
        <v>9.4</v>
      </c>
      <c r="AN617" s="290">
        <v>9.4</v>
      </c>
      <c r="AO617" s="292">
        <v>9.4</v>
      </c>
      <c r="AP617" s="290">
        <v>5.2</v>
      </c>
      <c r="AQ617" s="292">
        <v>15</v>
      </c>
      <c r="AR617" s="290">
        <v>-1E-4</v>
      </c>
      <c r="AS617" s="292">
        <v>12.08</v>
      </c>
      <c r="AT617" s="290">
        <v>-1E-4</v>
      </c>
      <c r="AU617" s="292">
        <v>41.68</v>
      </c>
      <c r="AW617" s="293">
        <v>78.290000000000006</v>
      </c>
      <c r="AX617" s="291">
        <v>6</v>
      </c>
      <c r="BK617" s="290"/>
      <c r="BL617" s="290"/>
      <c r="BM617" s="292"/>
      <c r="BN617" s="290"/>
      <c r="BO617" s="292"/>
      <c r="BP617" s="290"/>
      <c r="BQ617" s="292"/>
      <c r="BR617" s="290"/>
      <c r="BS617" s="292"/>
      <c r="BU617" s="292">
        <v>78.290000000000006</v>
      </c>
      <c r="BV617" s="291">
        <v>6</v>
      </c>
      <c r="BX617" s="291">
        <v>-1</v>
      </c>
      <c r="CH617" s="291">
        <v>-1</v>
      </c>
      <c r="CI617" s="117">
        <v>0</v>
      </c>
      <c r="CJ617" s="81">
        <v>-1</v>
      </c>
      <c r="CK617" s="81">
        <v>0</v>
      </c>
      <c r="CL617" s="81">
        <v>-1</v>
      </c>
      <c r="CM617" s="81">
        <v>0</v>
      </c>
      <c r="CN617" s="117">
        <v>0</v>
      </c>
      <c r="CR617" s="291"/>
      <c r="DB617" s="291"/>
      <c r="DH617" s="79" t="s">
        <v>375</v>
      </c>
      <c r="DJ617" s="79" t="s">
        <v>419</v>
      </c>
      <c r="DK617" s="79" t="s">
        <v>466</v>
      </c>
      <c r="DL617" s="83" t="s">
        <v>503</v>
      </c>
      <c r="DM617" s="84" t="s">
        <v>524</v>
      </c>
      <c r="DN617" s="84" t="s">
        <v>519</v>
      </c>
      <c r="DO617" s="83" t="s">
        <v>503</v>
      </c>
    </row>
    <row r="618" spans="1:119" x14ac:dyDescent="0.25">
      <c r="B618" s="291">
        <v>-1</v>
      </c>
      <c r="E618" s="185">
        <f t="shared" si="8"/>
        <v>0</v>
      </c>
      <c r="F618" s="142">
        <v>2</v>
      </c>
      <c r="G618" s="142">
        <v>2</v>
      </c>
      <c r="H618" s="142">
        <v>3</v>
      </c>
      <c r="I618" s="142">
        <v>3</v>
      </c>
      <c r="J618" s="142">
        <v>3</v>
      </c>
      <c r="K618" s="142">
        <v>2</v>
      </c>
      <c r="L618" s="142">
        <v>3</v>
      </c>
      <c r="M618" s="142">
        <v>2</v>
      </c>
      <c r="N618" s="142">
        <v>3</v>
      </c>
      <c r="O618" s="142">
        <v>3</v>
      </c>
      <c r="P618" s="142">
        <v>0</v>
      </c>
      <c r="Q618" s="290">
        <v>-1E-4</v>
      </c>
      <c r="R618" s="290">
        <v>-1E-4</v>
      </c>
      <c r="S618" s="292">
        <v>-1E-4</v>
      </c>
      <c r="T618" s="290">
        <v>-1E-4</v>
      </c>
      <c r="U618" s="292">
        <v>-1E-4</v>
      </c>
      <c r="V618" s="290">
        <v>-1E-4</v>
      </c>
      <c r="W618" s="292">
        <v>-1E-4</v>
      </c>
      <c r="X618" s="290">
        <v>-1E-4</v>
      </c>
      <c r="Y618" s="292">
        <v>-1E-4</v>
      </c>
      <c r="Z618" s="291">
        <v>-1E-4</v>
      </c>
      <c r="AB618" s="142">
        <v>2</v>
      </c>
      <c r="AC618" s="142">
        <v>2</v>
      </c>
      <c r="AD618" s="142">
        <v>3</v>
      </c>
      <c r="AE618" s="142">
        <v>3</v>
      </c>
      <c r="AF618" s="142">
        <v>3</v>
      </c>
      <c r="AG618" s="142">
        <v>3</v>
      </c>
      <c r="AH618" s="142">
        <v>2</v>
      </c>
      <c r="AI618" s="142">
        <v>2</v>
      </c>
      <c r="AJ618" s="142">
        <v>3</v>
      </c>
      <c r="AK618" s="142">
        <v>4</v>
      </c>
      <c r="AL618" s="142">
        <v>0</v>
      </c>
      <c r="AM618" s="290">
        <v>-1E-4</v>
      </c>
      <c r="AN618" s="290">
        <v>-1E-4</v>
      </c>
      <c r="AO618" s="292">
        <v>-1E-4</v>
      </c>
      <c r="AP618" s="290">
        <v>-1E-4</v>
      </c>
      <c r="AQ618" s="292">
        <v>-1E-4</v>
      </c>
      <c r="AR618" s="290">
        <v>-1E-4</v>
      </c>
      <c r="AS618" s="292">
        <v>-1E-4</v>
      </c>
      <c r="AT618" s="290">
        <v>-1E-4</v>
      </c>
      <c r="AU618" s="292">
        <v>-1E-4</v>
      </c>
      <c r="AW618" s="293">
        <v>-1</v>
      </c>
      <c r="AX618" s="291">
        <v>-1</v>
      </c>
      <c r="BK618" s="290"/>
      <c r="BL618" s="290"/>
      <c r="BM618" s="292"/>
      <c r="BN618" s="290"/>
      <c r="BO618" s="292"/>
      <c r="BP618" s="290"/>
      <c r="BQ618" s="292"/>
      <c r="BR618" s="290"/>
      <c r="BS618" s="292"/>
      <c r="BU618" s="292">
        <v>-1</v>
      </c>
      <c r="BV618" s="291">
        <v>-1</v>
      </c>
      <c r="BX618" s="291">
        <v>-1</v>
      </c>
      <c r="CH618" s="291">
        <v>-1</v>
      </c>
      <c r="CI618" s="117">
        <v>0</v>
      </c>
      <c r="CJ618" s="81">
        <v>-1</v>
      </c>
      <c r="CK618" s="81">
        <v>0</v>
      </c>
      <c r="CL618" s="81">
        <v>-1</v>
      </c>
      <c r="CM618" s="81">
        <v>0</v>
      </c>
      <c r="CN618" s="117">
        <v>0</v>
      </c>
      <c r="CR618" s="291"/>
      <c r="DB618" s="291"/>
    </row>
    <row r="619" spans="1:119" x14ac:dyDescent="0.25">
      <c r="B619" s="291">
        <v>-1</v>
      </c>
      <c r="E619" s="185">
        <f t="shared" ref="E619:E687" si="9">IF(AND($B619&lt;9,$B619&gt;0),9-$B619,0)</f>
        <v>0</v>
      </c>
      <c r="F619" s="142">
        <v>3</v>
      </c>
      <c r="G619" s="142">
        <v>3</v>
      </c>
      <c r="H619" s="142">
        <v>3</v>
      </c>
      <c r="I619" s="142">
        <v>4</v>
      </c>
      <c r="J619" s="142">
        <v>4</v>
      </c>
      <c r="K619" s="142">
        <v>3</v>
      </c>
      <c r="L619" s="142">
        <v>3</v>
      </c>
      <c r="M619" s="142">
        <v>3</v>
      </c>
      <c r="N619" s="142">
        <v>3</v>
      </c>
      <c r="O619" s="142">
        <v>2</v>
      </c>
      <c r="P619" s="142">
        <v>0</v>
      </c>
      <c r="Q619" s="290">
        <v>-1E-4</v>
      </c>
      <c r="R619" s="290">
        <v>-1E-4</v>
      </c>
      <c r="S619" s="292">
        <v>-1E-4</v>
      </c>
      <c r="T619" s="290">
        <v>-1E-4</v>
      </c>
      <c r="U619" s="292">
        <v>-1E-4</v>
      </c>
      <c r="V619" s="290">
        <v>-1E-4</v>
      </c>
      <c r="W619" s="292">
        <v>-1E-4</v>
      </c>
      <c r="X619" s="290">
        <v>-1E-4</v>
      </c>
      <c r="Y619" s="292">
        <v>-1E-4</v>
      </c>
      <c r="Z619" s="291">
        <v>-1E-4</v>
      </c>
      <c r="AB619" s="142">
        <v>2</v>
      </c>
      <c r="AC619" s="142">
        <v>2</v>
      </c>
      <c r="AD619" s="142">
        <v>3</v>
      </c>
      <c r="AE619" s="142">
        <v>3</v>
      </c>
      <c r="AF619" s="142">
        <v>3</v>
      </c>
      <c r="AG619" s="142">
        <v>3</v>
      </c>
      <c r="AH619" s="142">
        <v>2</v>
      </c>
      <c r="AI619" s="142">
        <v>2</v>
      </c>
      <c r="AJ619" s="142">
        <v>3</v>
      </c>
      <c r="AK619" s="142">
        <v>2</v>
      </c>
      <c r="AL619" s="142">
        <v>0</v>
      </c>
      <c r="AM619" s="290">
        <v>-1E-4</v>
      </c>
      <c r="AN619" s="290">
        <v>-1E-4</v>
      </c>
      <c r="AO619" s="292">
        <v>-1E-4</v>
      </c>
      <c r="AP619" s="290">
        <v>-1E-4</v>
      </c>
      <c r="AQ619" s="292">
        <v>-1E-4</v>
      </c>
      <c r="AR619" s="290">
        <v>-1E-4</v>
      </c>
      <c r="AS619" s="292">
        <v>-1E-4</v>
      </c>
      <c r="AT619" s="290">
        <v>-1E-4</v>
      </c>
      <c r="AU619" s="292">
        <v>-1E-4</v>
      </c>
      <c r="AW619" s="293">
        <v>-1</v>
      </c>
      <c r="AX619" s="291">
        <v>-1</v>
      </c>
      <c r="BK619" s="290"/>
      <c r="BL619" s="290"/>
      <c r="BM619" s="292"/>
      <c r="BN619" s="290"/>
      <c r="BO619" s="292"/>
      <c r="BP619" s="290"/>
      <c r="BQ619" s="292"/>
      <c r="BR619" s="290"/>
      <c r="BS619" s="292"/>
      <c r="BU619" s="292">
        <v>-1</v>
      </c>
      <c r="BV619" s="291">
        <v>-1</v>
      </c>
      <c r="BX619" s="291">
        <v>-1</v>
      </c>
      <c r="CH619" s="291">
        <v>-1</v>
      </c>
      <c r="CI619" s="117">
        <v>0</v>
      </c>
      <c r="CJ619" s="81">
        <v>-1</v>
      </c>
      <c r="CK619" s="81">
        <v>0</v>
      </c>
      <c r="CL619" s="81">
        <v>-1</v>
      </c>
      <c r="CM619" s="81">
        <v>0</v>
      </c>
      <c r="CN619" s="117">
        <v>0</v>
      </c>
      <c r="CR619" s="291"/>
      <c r="DB619" s="291"/>
    </row>
    <row r="620" spans="1:119" x14ac:dyDescent="0.25">
      <c r="B620" s="291">
        <v>-1</v>
      </c>
      <c r="E620" s="185">
        <f t="shared" si="9"/>
        <v>0</v>
      </c>
      <c r="F620" s="142">
        <v>2</v>
      </c>
      <c r="G620" s="142">
        <v>2</v>
      </c>
      <c r="H620" s="142">
        <v>2</v>
      </c>
      <c r="I620" s="142">
        <v>2</v>
      </c>
      <c r="J620" s="142">
        <v>2</v>
      </c>
      <c r="K620" s="142">
        <v>3</v>
      </c>
      <c r="L620" s="142">
        <v>2</v>
      </c>
      <c r="M620" s="142">
        <v>2</v>
      </c>
      <c r="N620" s="142">
        <v>2</v>
      </c>
      <c r="O620" s="142">
        <v>2</v>
      </c>
      <c r="P620" s="142">
        <v>0</v>
      </c>
      <c r="Q620" s="290">
        <v>-1E-4</v>
      </c>
      <c r="R620" s="290">
        <v>-1E-4</v>
      </c>
      <c r="S620" s="292">
        <v>-1E-4</v>
      </c>
      <c r="T620" s="290">
        <v>-1E-4</v>
      </c>
      <c r="U620" s="292">
        <v>-1E-4</v>
      </c>
      <c r="V620" s="290">
        <v>-1E-4</v>
      </c>
      <c r="W620" s="292">
        <v>-1E-4</v>
      </c>
      <c r="X620" s="290">
        <v>-1E-4</v>
      </c>
      <c r="Y620" s="292">
        <v>-1E-4</v>
      </c>
      <c r="Z620" s="291">
        <v>-1E-4</v>
      </c>
      <c r="AB620" s="142">
        <v>2</v>
      </c>
      <c r="AC620" s="142">
        <v>2</v>
      </c>
      <c r="AD620" s="142">
        <v>3</v>
      </c>
      <c r="AE620" s="142">
        <v>3</v>
      </c>
      <c r="AF620" s="142">
        <v>3</v>
      </c>
      <c r="AG620" s="142">
        <v>3</v>
      </c>
      <c r="AH620" s="142">
        <v>2</v>
      </c>
      <c r="AI620" s="142">
        <v>3</v>
      </c>
      <c r="AJ620" s="142">
        <v>2</v>
      </c>
      <c r="AK620" s="142">
        <v>2</v>
      </c>
      <c r="AL620" s="142">
        <v>0</v>
      </c>
      <c r="AM620" s="290">
        <v>-1E-4</v>
      </c>
      <c r="AN620" s="290">
        <v>-1E-4</v>
      </c>
      <c r="AO620" s="292">
        <v>-1E-4</v>
      </c>
      <c r="AP620" s="290">
        <v>-1E-4</v>
      </c>
      <c r="AQ620" s="292">
        <v>-1E-4</v>
      </c>
      <c r="AR620" s="290">
        <v>-1E-4</v>
      </c>
      <c r="AS620" s="292">
        <v>-1E-4</v>
      </c>
      <c r="AT620" s="290">
        <v>-1E-4</v>
      </c>
      <c r="AU620" s="292">
        <v>-1E-4</v>
      </c>
      <c r="AW620" s="293">
        <v>-1</v>
      </c>
      <c r="AX620" s="291">
        <v>-1</v>
      </c>
      <c r="BK620" s="290"/>
      <c r="BL620" s="290"/>
      <c r="BM620" s="292"/>
      <c r="BN620" s="290"/>
      <c r="BO620" s="292"/>
      <c r="BP620" s="290"/>
      <c r="BQ620" s="292"/>
      <c r="BR620" s="290"/>
      <c r="BS620" s="292"/>
      <c r="BU620" s="292">
        <v>-1</v>
      </c>
      <c r="BV620" s="291">
        <v>-1</v>
      </c>
      <c r="BX620" s="291">
        <v>-1</v>
      </c>
      <c r="CH620" s="291">
        <v>-1</v>
      </c>
      <c r="CI620" s="117">
        <v>0</v>
      </c>
      <c r="CJ620" s="81">
        <v>-1</v>
      </c>
      <c r="CK620" s="81">
        <v>0</v>
      </c>
      <c r="CL620" s="81">
        <v>-1</v>
      </c>
      <c r="CM620" s="81">
        <v>0</v>
      </c>
      <c r="CN620" s="117">
        <v>0</v>
      </c>
      <c r="CR620" s="291"/>
      <c r="DB620" s="291"/>
    </row>
    <row r="621" spans="1:119" x14ac:dyDescent="0.25">
      <c r="B621" s="291">
        <v>0</v>
      </c>
      <c r="E621" s="185">
        <f t="shared" si="9"/>
        <v>0</v>
      </c>
      <c r="F621" s="142">
        <v>0</v>
      </c>
      <c r="G621" s="142">
        <v>0</v>
      </c>
      <c r="H621" s="142">
        <v>0</v>
      </c>
      <c r="I621" s="142">
        <v>0</v>
      </c>
      <c r="J621" s="142">
        <v>0</v>
      </c>
      <c r="K621" s="142">
        <v>0</v>
      </c>
      <c r="L621" s="142">
        <v>0</v>
      </c>
      <c r="M621" s="142">
        <v>0</v>
      </c>
      <c r="N621" s="142">
        <v>0</v>
      </c>
      <c r="O621" s="142">
        <v>0</v>
      </c>
      <c r="P621" s="142">
        <v>0</v>
      </c>
      <c r="Q621" s="290">
        <v>0</v>
      </c>
      <c r="R621" s="290">
        <v>0</v>
      </c>
      <c r="S621" s="292">
        <v>0</v>
      </c>
      <c r="T621" s="290">
        <v>0</v>
      </c>
      <c r="U621" s="292">
        <v>0</v>
      </c>
      <c r="V621" s="290">
        <v>0</v>
      </c>
      <c r="W621" s="292">
        <v>0</v>
      </c>
      <c r="X621" s="290">
        <v>0</v>
      </c>
      <c r="Y621" s="292">
        <v>0</v>
      </c>
      <c r="Z621" s="291">
        <v>0</v>
      </c>
      <c r="AB621" s="142">
        <v>0</v>
      </c>
      <c r="AC621" s="142">
        <v>0</v>
      </c>
      <c r="AD621" s="142">
        <v>0</v>
      </c>
      <c r="AE621" s="142">
        <v>0</v>
      </c>
      <c r="AF621" s="142">
        <v>0</v>
      </c>
      <c r="AG621" s="142">
        <v>0</v>
      </c>
      <c r="AH621" s="142">
        <v>0</v>
      </c>
      <c r="AI621" s="142">
        <v>0</v>
      </c>
      <c r="AJ621" s="142">
        <v>0</v>
      </c>
      <c r="AK621" s="142">
        <v>0</v>
      </c>
      <c r="AL621" s="142">
        <v>0</v>
      </c>
      <c r="AM621" s="290">
        <v>0</v>
      </c>
      <c r="AN621" s="290">
        <v>0</v>
      </c>
      <c r="AO621" s="292">
        <v>0</v>
      </c>
      <c r="AP621" s="290">
        <v>0</v>
      </c>
      <c r="AQ621" s="292">
        <v>0</v>
      </c>
      <c r="AR621" s="290">
        <v>0</v>
      </c>
      <c r="AS621" s="292">
        <v>0</v>
      </c>
      <c r="AT621" s="290">
        <v>0</v>
      </c>
      <c r="AU621" s="292">
        <v>0</v>
      </c>
      <c r="AW621" s="293">
        <v>0</v>
      </c>
      <c r="AX621" s="291">
        <v>0</v>
      </c>
      <c r="BK621" s="290"/>
      <c r="BL621" s="290"/>
      <c r="BM621" s="292"/>
      <c r="BN621" s="290"/>
      <c r="BO621" s="292"/>
      <c r="BP621" s="290"/>
      <c r="BQ621" s="292"/>
      <c r="BR621" s="290"/>
      <c r="BS621" s="292"/>
      <c r="BU621" s="292">
        <v>0</v>
      </c>
      <c r="BV621" s="291">
        <v>0</v>
      </c>
      <c r="BX621" s="291">
        <v>0</v>
      </c>
      <c r="CH621" s="291">
        <v>0</v>
      </c>
      <c r="CI621" s="117">
        <v>0</v>
      </c>
      <c r="CJ621" s="81">
        <v>0</v>
      </c>
      <c r="CK621" s="81">
        <v>0</v>
      </c>
      <c r="CL621" s="81">
        <v>0</v>
      </c>
      <c r="CM621" s="81">
        <v>0</v>
      </c>
      <c r="CN621" s="117">
        <v>0</v>
      </c>
      <c r="CR621" s="291"/>
      <c r="DB621" s="291"/>
    </row>
    <row r="622" spans="1:119" x14ac:dyDescent="0.25">
      <c r="A622" s="113" t="s">
        <v>192</v>
      </c>
      <c r="B622" s="291">
        <v>7</v>
      </c>
      <c r="C622" s="114" t="s">
        <v>334</v>
      </c>
      <c r="D622" s="114" t="s">
        <v>248</v>
      </c>
      <c r="E622" s="185">
        <f t="shared" si="9"/>
        <v>2</v>
      </c>
      <c r="F622" s="142">
        <v>2</v>
      </c>
      <c r="G622" s="142">
        <v>3</v>
      </c>
      <c r="H622" s="142">
        <v>2</v>
      </c>
      <c r="I622" s="142">
        <v>2</v>
      </c>
      <c r="J622" s="142">
        <v>3</v>
      </c>
      <c r="K622" s="142">
        <v>1</v>
      </c>
      <c r="L622" s="142">
        <v>2</v>
      </c>
      <c r="M622" s="142">
        <v>2</v>
      </c>
      <c r="N622" s="142">
        <v>2</v>
      </c>
      <c r="O622" s="142">
        <v>2</v>
      </c>
      <c r="P622" s="142">
        <v>0</v>
      </c>
      <c r="Q622" s="290">
        <v>9.6999999999999993</v>
      </c>
      <c r="R622" s="290">
        <v>9.6999999999999993</v>
      </c>
      <c r="S622" s="292">
        <v>9.6999999999999993</v>
      </c>
      <c r="T622" s="290">
        <v>-1E-4</v>
      </c>
      <c r="U622" s="292">
        <v>15.5</v>
      </c>
      <c r="V622" s="290">
        <v>-1E-4</v>
      </c>
      <c r="W622" s="292">
        <v>11.48</v>
      </c>
      <c r="X622" s="290">
        <v>-1E-4</v>
      </c>
      <c r="Y622" s="292">
        <v>36.68</v>
      </c>
      <c r="Z622" s="291">
        <v>7</v>
      </c>
      <c r="AB622" s="142">
        <v>2</v>
      </c>
      <c r="AC622" s="142">
        <v>2</v>
      </c>
      <c r="AD622" s="142">
        <v>2</v>
      </c>
      <c r="AE622" s="142">
        <v>2</v>
      </c>
      <c r="AF622" s="142">
        <v>2</v>
      </c>
      <c r="AG622" s="142">
        <v>3</v>
      </c>
      <c r="AH622" s="142">
        <v>4</v>
      </c>
      <c r="AI622" s="142">
        <v>2</v>
      </c>
      <c r="AJ622" s="142">
        <v>3</v>
      </c>
      <c r="AK622" s="142">
        <v>3</v>
      </c>
      <c r="AL622" s="142">
        <v>0</v>
      </c>
      <c r="AM622" s="290">
        <v>9.5</v>
      </c>
      <c r="AN622" s="290">
        <v>9.5</v>
      </c>
      <c r="AO622" s="292">
        <v>9.5</v>
      </c>
      <c r="AP622" s="290">
        <v>5.2</v>
      </c>
      <c r="AQ622" s="292">
        <v>15.1</v>
      </c>
      <c r="AR622" s="290">
        <v>-1E-4</v>
      </c>
      <c r="AS622" s="292">
        <v>10.97</v>
      </c>
      <c r="AT622" s="290">
        <v>-1E-4</v>
      </c>
      <c r="AU622" s="292">
        <v>40.770000000000003</v>
      </c>
      <c r="AW622" s="293">
        <v>77.45</v>
      </c>
      <c r="AX622" s="291">
        <v>7</v>
      </c>
      <c r="BK622" s="290"/>
      <c r="BL622" s="290"/>
      <c r="BM622" s="292"/>
      <c r="BN622" s="290"/>
      <c r="BO622" s="292"/>
      <c r="BP622" s="290"/>
      <c r="BQ622" s="292"/>
      <c r="BR622" s="290"/>
      <c r="BS622" s="292"/>
      <c r="BU622" s="292">
        <v>77.45</v>
      </c>
      <c r="BV622" s="291">
        <v>7</v>
      </c>
      <c r="BX622" s="291">
        <v>-1</v>
      </c>
      <c r="CH622" s="291">
        <v>-1</v>
      </c>
      <c r="CI622" s="117">
        <v>0</v>
      </c>
      <c r="CJ622" s="81">
        <v>-1</v>
      </c>
      <c r="CK622" s="81">
        <v>0</v>
      </c>
      <c r="CL622" s="81">
        <v>-1</v>
      </c>
      <c r="CM622" s="81">
        <v>0</v>
      </c>
      <c r="CN622" s="117">
        <v>0</v>
      </c>
      <c r="CR622" s="291"/>
      <c r="DB622" s="291"/>
      <c r="DH622" s="79" t="s">
        <v>248</v>
      </c>
      <c r="DJ622" s="79" t="s">
        <v>419</v>
      </c>
      <c r="DK622" s="79" t="s">
        <v>466</v>
      </c>
      <c r="DL622" s="83" t="s">
        <v>503</v>
      </c>
      <c r="DM622" s="84" t="s">
        <v>524</v>
      </c>
      <c r="DN622" s="84" t="s">
        <v>127</v>
      </c>
      <c r="DO622" s="83" t="s">
        <v>503</v>
      </c>
    </row>
    <row r="623" spans="1:119" x14ac:dyDescent="0.25">
      <c r="B623" s="291">
        <v>-1</v>
      </c>
      <c r="E623" s="185">
        <f t="shared" si="9"/>
        <v>0</v>
      </c>
      <c r="F623" s="142">
        <v>3</v>
      </c>
      <c r="G623" s="142">
        <v>3</v>
      </c>
      <c r="H623" s="142">
        <v>2</v>
      </c>
      <c r="I623" s="142">
        <v>3</v>
      </c>
      <c r="J623" s="142">
        <v>3</v>
      </c>
      <c r="K623" s="142">
        <v>2</v>
      </c>
      <c r="L623" s="142">
        <v>3</v>
      </c>
      <c r="M623" s="142">
        <v>3</v>
      </c>
      <c r="N623" s="142">
        <v>2</v>
      </c>
      <c r="O623" s="142">
        <v>3</v>
      </c>
      <c r="P623" s="142">
        <v>3</v>
      </c>
      <c r="Q623" s="290">
        <v>-1E-4</v>
      </c>
      <c r="R623" s="290">
        <v>-1E-4</v>
      </c>
      <c r="S623" s="292">
        <v>-1E-4</v>
      </c>
      <c r="T623" s="290">
        <v>-1E-4</v>
      </c>
      <c r="U623" s="292">
        <v>-1E-4</v>
      </c>
      <c r="V623" s="290">
        <v>-1E-4</v>
      </c>
      <c r="W623" s="292">
        <v>-1E-4</v>
      </c>
      <c r="X623" s="290">
        <v>-1E-4</v>
      </c>
      <c r="Y623" s="292">
        <v>-1E-4</v>
      </c>
      <c r="Z623" s="291">
        <v>-1E-4</v>
      </c>
      <c r="AB623" s="142">
        <v>2</v>
      </c>
      <c r="AC623" s="142">
        <v>3</v>
      </c>
      <c r="AD623" s="142">
        <v>3</v>
      </c>
      <c r="AE623" s="142">
        <v>2</v>
      </c>
      <c r="AF623" s="142">
        <v>3</v>
      </c>
      <c r="AG623" s="142">
        <v>3</v>
      </c>
      <c r="AH623" s="142">
        <v>3</v>
      </c>
      <c r="AI623" s="142">
        <v>2</v>
      </c>
      <c r="AJ623" s="142">
        <v>3</v>
      </c>
      <c r="AK623" s="142">
        <v>4</v>
      </c>
      <c r="AL623" s="142">
        <v>0</v>
      </c>
      <c r="AM623" s="290">
        <v>-1E-4</v>
      </c>
      <c r="AN623" s="290">
        <v>-1E-4</v>
      </c>
      <c r="AO623" s="292">
        <v>-1E-4</v>
      </c>
      <c r="AP623" s="290">
        <v>-1E-4</v>
      </c>
      <c r="AQ623" s="292">
        <v>-1E-4</v>
      </c>
      <c r="AR623" s="290">
        <v>-1E-4</v>
      </c>
      <c r="AS623" s="292">
        <v>-1E-4</v>
      </c>
      <c r="AT623" s="290">
        <v>-1E-4</v>
      </c>
      <c r="AU623" s="292">
        <v>-1E-4</v>
      </c>
      <c r="AW623" s="293">
        <v>-1</v>
      </c>
      <c r="AX623" s="291">
        <v>-1</v>
      </c>
      <c r="BK623" s="290"/>
      <c r="BL623" s="290"/>
      <c r="BM623" s="292"/>
      <c r="BN623" s="290"/>
      <c r="BO623" s="292"/>
      <c r="BP623" s="290"/>
      <c r="BQ623" s="292"/>
      <c r="BR623" s="290"/>
      <c r="BS623" s="292"/>
      <c r="BU623" s="292">
        <v>-1</v>
      </c>
      <c r="BV623" s="291">
        <v>-1</v>
      </c>
      <c r="BX623" s="291">
        <v>-1</v>
      </c>
      <c r="CH623" s="291">
        <v>-1</v>
      </c>
      <c r="CI623" s="117">
        <v>0</v>
      </c>
      <c r="CJ623" s="81">
        <v>-1</v>
      </c>
      <c r="CK623" s="81">
        <v>0</v>
      </c>
      <c r="CL623" s="81">
        <v>-1</v>
      </c>
      <c r="CM623" s="81">
        <v>0</v>
      </c>
      <c r="CN623" s="117">
        <v>0</v>
      </c>
      <c r="CR623" s="291"/>
      <c r="DB623" s="291"/>
    </row>
    <row r="624" spans="1:119" x14ac:dyDescent="0.25">
      <c r="B624" s="291">
        <v>-1</v>
      </c>
      <c r="E624" s="185">
        <f t="shared" si="9"/>
        <v>0</v>
      </c>
      <c r="F624" s="142">
        <v>3</v>
      </c>
      <c r="G624" s="142">
        <v>3</v>
      </c>
      <c r="H624" s="142">
        <v>2</v>
      </c>
      <c r="I624" s="142">
        <v>2</v>
      </c>
      <c r="J624" s="142">
        <v>2</v>
      </c>
      <c r="K624" s="142">
        <v>0</v>
      </c>
      <c r="L624" s="142">
        <v>2</v>
      </c>
      <c r="M624" s="142">
        <v>2</v>
      </c>
      <c r="N624" s="142">
        <v>2</v>
      </c>
      <c r="O624" s="142">
        <v>2</v>
      </c>
      <c r="P624" s="142">
        <v>0</v>
      </c>
      <c r="Q624" s="290">
        <v>-1E-4</v>
      </c>
      <c r="R624" s="290">
        <v>-1E-4</v>
      </c>
      <c r="S624" s="292">
        <v>-1E-4</v>
      </c>
      <c r="T624" s="290">
        <v>-1E-4</v>
      </c>
      <c r="U624" s="292">
        <v>-1E-4</v>
      </c>
      <c r="V624" s="290">
        <v>-1E-4</v>
      </c>
      <c r="W624" s="292">
        <v>-1E-4</v>
      </c>
      <c r="X624" s="290">
        <v>-1E-4</v>
      </c>
      <c r="Y624" s="292">
        <v>-1E-4</v>
      </c>
      <c r="Z624" s="291">
        <v>-1E-4</v>
      </c>
      <c r="AB624" s="142">
        <v>3</v>
      </c>
      <c r="AC624" s="142">
        <v>2</v>
      </c>
      <c r="AD624" s="142">
        <v>2</v>
      </c>
      <c r="AE624" s="142">
        <v>2</v>
      </c>
      <c r="AF624" s="142">
        <v>2</v>
      </c>
      <c r="AG624" s="142">
        <v>2</v>
      </c>
      <c r="AH624" s="142">
        <v>4</v>
      </c>
      <c r="AI624" s="142">
        <v>3</v>
      </c>
      <c r="AJ624" s="142">
        <v>2</v>
      </c>
      <c r="AK624" s="142">
        <v>2</v>
      </c>
      <c r="AL624" s="142">
        <v>0</v>
      </c>
      <c r="AM624" s="290">
        <v>-1E-4</v>
      </c>
      <c r="AN624" s="290">
        <v>-1E-4</v>
      </c>
      <c r="AO624" s="292">
        <v>-1E-4</v>
      </c>
      <c r="AP624" s="290">
        <v>-1E-4</v>
      </c>
      <c r="AQ624" s="292">
        <v>-1E-4</v>
      </c>
      <c r="AR624" s="290">
        <v>-1E-4</v>
      </c>
      <c r="AS624" s="292">
        <v>-1E-4</v>
      </c>
      <c r="AT624" s="290">
        <v>-1E-4</v>
      </c>
      <c r="AU624" s="292">
        <v>-1E-4</v>
      </c>
      <c r="AW624" s="293">
        <v>-1</v>
      </c>
      <c r="AX624" s="291">
        <v>-1</v>
      </c>
      <c r="BK624" s="290"/>
      <c r="BL624" s="290"/>
      <c r="BM624" s="292"/>
      <c r="BN624" s="290"/>
      <c r="BO624" s="292"/>
      <c r="BP624" s="290"/>
      <c r="BQ624" s="292"/>
      <c r="BR624" s="290"/>
      <c r="BS624" s="292"/>
      <c r="BU624" s="292">
        <v>-1</v>
      </c>
      <c r="BV624" s="291">
        <v>-1</v>
      </c>
      <c r="BX624" s="291">
        <v>-1</v>
      </c>
      <c r="CH624" s="291">
        <v>-1</v>
      </c>
      <c r="CI624" s="117">
        <v>0</v>
      </c>
      <c r="CJ624" s="81">
        <v>-1</v>
      </c>
      <c r="CK624" s="81">
        <v>0</v>
      </c>
      <c r="CL624" s="81">
        <v>-1</v>
      </c>
      <c r="CM624" s="81">
        <v>0</v>
      </c>
      <c r="CN624" s="117">
        <v>0</v>
      </c>
      <c r="CR624" s="291"/>
      <c r="DB624" s="291"/>
    </row>
    <row r="625" spans="1:119" x14ac:dyDescent="0.25">
      <c r="B625" s="291">
        <v>-1</v>
      </c>
      <c r="E625" s="185">
        <f t="shared" si="9"/>
        <v>0</v>
      </c>
      <c r="F625" s="142">
        <v>2</v>
      </c>
      <c r="G625" s="142">
        <v>3</v>
      </c>
      <c r="H625" s="142">
        <v>2</v>
      </c>
      <c r="I625" s="142">
        <v>2</v>
      </c>
      <c r="J625" s="142">
        <v>2</v>
      </c>
      <c r="K625" s="142">
        <v>2</v>
      </c>
      <c r="L625" s="142">
        <v>3</v>
      </c>
      <c r="M625" s="142">
        <v>2</v>
      </c>
      <c r="N625" s="142">
        <v>2</v>
      </c>
      <c r="O625" s="142">
        <v>2</v>
      </c>
      <c r="P625" s="142">
        <v>2</v>
      </c>
      <c r="Q625" s="290">
        <v>-1E-4</v>
      </c>
      <c r="R625" s="290">
        <v>-1E-4</v>
      </c>
      <c r="S625" s="292">
        <v>-1E-4</v>
      </c>
      <c r="T625" s="290">
        <v>-1E-4</v>
      </c>
      <c r="U625" s="292">
        <v>-1E-4</v>
      </c>
      <c r="V625" s="290">
        <v>-1E-4</v>
      </c>
      <c r="W625" s="292">
        <v>-1E-4</v>
      </c>
      <c r="X625" s="290">
        <v>-1E-4</v>
      </c>
      <c r="Y625" s="292">
        <v>-1E-4</v>
      </c>
      <c r="Z625" s="291">
        <v>-1E-4</v>
      </c>
      <c r="AB625" s="142">
        <v>2</v>
      </c>
      <c r="AC625" s="142">
        <v>2</v>
      </c>
      <c r="AD625" s="142">
        <v>1</v>
      </c>
      <c r="AE625" s="142">
        <v>2</v>
      </c>
      <c r="AF625" s="142">
        <v>2</v>
      </c>
      <c r="AG625" s="142">
        <v>1</v>
      </c>
      <c r="AH625" s="142">
        <v>2</v>
      </c>
      <c r="AI625" s="142">
        <v>2</v>
      </c>
      <c r="AJ625" s="142">
        <v>3</v>
      </c>
      <c r="AK625" s="142">
        <v>2</v>
      </c>
      <c r="AL625" s="142">
        <v>0</v>
      </c>
      <c r="AM625" s="290">
        <v>-1E-4</v>
      </c>
      <c r="AN625" s="290">
        <v>-1E-4</v>
      </c>
      <c r="AO625" s="292">
        <v>-1E-4</v>
      </c>
      <c r="AP625" s="290">
        <v>-1E-4</v>
      </c>
      <c r="AQ625" s="292">
        <v>-1E-4</v>
      </c>
      <c r="AR625" s="290">
        <v>-1E-4</v>
      </c>
      <c r="AS625" s="292">
        <v>-1E-4</v>
      </c>
      <c r="AT625" s="290">
        <v>-1E-4</v>
      </c>
      <c r="AU625" s="292">
        <v>-1E-4</v>
      </c>
      <c r="AW625" s="293">
        <v>-1</v>
      </c>
      <c r="AX625" s="291">
        <v>-1</v>
      </c>
      <c r="BK625" s="290"/>
      <c r="BL625" s="290"/>
      <c r="BM625" s="292"/>
      <c r="BN625" s="290"/>
      <c r="BO625" s="292"/>
      <c r="BP625" s="290"/>
      <c r="BQ625" s="292"/>
      <c r="BR625" s="290"/>
      <c r="BS625" s="292"/>
      <c r="BU625" s="292">
        <v>-1</v>
      </c>
      <c r="BV625" s="291">
        <v>-1</v>
      </c>
      <c r="BX625" s="291">
        <v>-1</v>
      </c>
      <c r="CH625" s="291">
        <v>-1</v>
      </c>
      <c r="CI625" s="117">
        <v>0</v>
      </c>
      <c r="CJ625" s="81">
        <v>-1</v>
      </c>
      <c r="CK625" s="81">
        <v>0</v>
      </c>
      <c r="CL625" s="81">
        <v>-1</v>
      </c>
      <c r="CM625" s="81">
        <v>0</v>
      </c>
      <c r="CN625" s="117">
        <v>0</v>
      </c>
      <c r="CR625" s="291"/>
      <c r="DB625" s="291"/>
    </row>
    <row r="626" spans="1:119" x14ac:dyDescent="0.25">
      <c r="B626" s="291">
        <v>0</v>
      </c>
      <c r="E626" s="185">
        <f t="shared" si="9"/>
        <v>0</v>
      </c>
      <c r="F626" s="142">
        <v>0</v>
      </c>
      <c r="G626" s="142">
        <v>0</v>
      </c>
      <c r="H626" s="142">
        <v>0</v>
      </c>
      <c r="I626" s="142">
        <v>0</v>
      </c>
      <c r="J626" s="142">
        <v>0</v>
      </c>
      <c r="K626" s="142">
        <v>0</v>
      </c>
      <c r="L626" s="142">
        <v>0</v>
      </c>
      <c r="M626" s="142">
        <v>0</v>
      </c>
      <c r="N626" s="142">
        <v>0</v>
      </c>
      <c r="O626" s="142">
        <v>0</v>
      </c>
      <c r="P626" s="142">
        <v>0</v>
      </c>
      <c r="Q626" s="290">
        <v>0</v>
      </c>
      <c r="R626" s="290">
        <v>0</v>
      </c>
      <c r="S626" s="292">
        <v>0</v>
      </c>
      <c r="T626" s="290">
        <v>0</v>
      </c>
      <c r="U626" s="292">
        <v>0</v>
      </c>
      <c r="V626" s="290">
        <v>0</v>
      </c>
      <c r="W626" s="292">
        <v>0</v>
      </c>
      <c r="X626" s="290">
        <v>0</v>
      </c>
      <c r="Y626" s="292">
        <v>0</v>
      </c>
      <c r="Z626" s="291">
        <v>0</v>
      </c>
      <c r="AB626" s="142">
        <v>0</v>
      </c>
      <c r="AC626" s="142">
        <v>0</v>
      </c>
      <c r="AD626" s="142">
        <v>0</v>
      </c>
      <c r="AE626" s="142">
        <v>0</v>
      </c>
      <c r="AF626" s="142">
        <v>0</v>
      </c>
      <c r="AG626" s="142">
        <v>0</v>
      </c>
      <c r="AH626" s="142">
        <v>0</v>
      </c>
      <c r="AI626" s="142">
        <v>0</v>
      </c>
      <c r="AJ626" s="142">
        <v>0</v>
      </c>
      <c r="AK626" s="142">
        <v>0</v>
      </c>
      <c r="AL626" s="142">
        <v>0</v>
      </c>
      <c r="AM626" s="290">
        <v>0</v>
      </c>
      <c r="AN626" s="290">
        <v>0</v>
      </c>
      <c r="AO626" s="292">
        <v>0</v>
      </c>
      <c r="AP626" s="290">
        <v>0</v>
      </c>
      <c r="AQ626" s="292">
        <v>0</v>
      </c>
      <c r="AR626" s="290">
        <v>0</v>
      </c>
      <c r="AS626" s="292">
        <v>0</v>
      </c>
      <c r="AT626" s="290">
        <v>0</v>
      </c>
      <c r="AU626" s="292">
        <v>0</v>
      </c>
      <c r="AW626" s="293">
        <v>0</v>
      </c>
      <c r="AX626" s="291">
        <v>0</v>
      </c>
      <c r="BK626" s="290"/>
      <c r="BL626" s="290"/>
      <c r="BM626" s="292"/>
      <c r="BN626" s="290"/>
      <c r="BO626" s="292"/>
      <c r="BP626" s="290"/>
      <c r="BQ626" s="292"/>
      <c r="BR626" s="290"/>
      <c r="BS626" s="292"/>
      <c r="BU626" s="292">
        <v>0</v>
      </c>
      <c r="BV626" s="291">
        <v>0</v>
      </c>
      <c r="BX626" s="291">
        <v>0</v>
      </c>
      <c r="CH626" s="291">
        <v>0</v>
      </c>
      <c r="CI626" s="117">
        <v>0</v>
      </c>
      <c r="CJ626" s="81">
        <v>0</v>
      </c>
      <c r="CK626" s="81">
        <v>0</v>
      </c>
      <c r="CL626" s="81">
        <v>0</v>
      </c>
      <c r="CM626" s="81">
        <v>0</v>
      </c>
      <c r="CN626" s="117">
        <v>0</v>
      </c>
      <c r="CR626" s="291"/>
      <c r="DB626" s="291"/>
    </row>
    <row r="627" spans="1:119" x14ac:dyDescent="0.25">
      <c r="A627" s="113" t="s">
        <v>192</v>
      </c>
      <c r="B627" s="291">
        <v>8</v>
      </c>
      <c r="C627" s="114" t="s">
        <v>335</v>
      </c>
      <c r="D627" s="114" t="s">
        <v>273</v>
      </c>
      <c r="E627" s="185">
        <f t="shared" si="9"/>
        <v>1</v>
      </c>
      <c r="F627" s="142">
        <v>2</v>
      </c>
      <c r="G627" s="142">
        <v>2</v>
      </c>
      <c r="H627" s="142">
        <v>3</v>
      </c>
      <c r="I627" s="142">
        <v>3</v>
      </c>
      <c r="J627" s="142">
        <v>3</v>
      </c>
      <c r="K627" s="142">
        <v>2</v>
      </c>
      <c r="L627" s="142">
        <v>3</v>
      </c>
      <c r="M627" s="142">
        <v>3</v>
      </c>
      <c r="N627" s="142">
        <v>2</v>
      </c>
      <c r="O627" s="142">
        <v>3</v>
      </c>
      <c r="P627" s="142">
        <v>0</v>
      </c>
      <c r="Q627" s="290">
        <v>9.6999999999999993</v>
      </c>
      <c r="R627" s="290">
        <v>9.6999999999999993</v>
      </c>
      <c r="S627" s="292">
        <v>9.6999999999999993</v>
      </c>
      <c r="T627" s="290">
        <v>-1E-4</v>
      </c>
      <c r="U627" s="292">
        <v>15.4</v>
      </c>
      <c r="V627" s="290">
        <v>-1E-4</v>
      </c>
      <c r="W627" s="292">
        <v>11.84</v>
      </c>
      <c r="X627" s="290">
        <v>-1E-4</v>
      </c>
      <c r="Y627" s="292">
        <v>36.94</v>
      </c>
      <c r="Z627" s="291">
        <v>6</v>
      </c>
      <c r="AB627" s="142">
        <v>3</v>
      </c>
      <c r="AC627" s="142">
        <v>3</v>
      </c>
      <c r="AD627" s="142">
        <v>3</v>
      </c>
      <c r="AE627" s="142">
        <v>2</v>
      </c>
      <c r="AF627" s="142">
        <v>2</v>
      </c>
      <c r="AG627" s="142">
        <v>3</v>
      </c>
      <c r="AH627" s="142">
        <v>3</v>
      </c>
      <c r="AI627" s="142">
        <v>3</v>
      </c>
      <c r="AJ627" s="142">
        <v>3</v>
      </c>
      <c r="AK627" s="142">
        <v>3</v>
      </c>
      <c r="AL627" s="142">
        <v>0</v>
      </c>
      <c r="AM627" s="290">
        <v>9.5</v>
      </c>
      <c r="AN627" s="290">
        <v>9.5</v>
      </c>
      <c r="AO627" s="292">
        <v>9.5</v>
      </c>
      <c r="AP627" s="290">
        <v>5.3</v>
      </c>
      <c r="AQ627" s="292">
        <v>14.1</v>
      </c>
      <c r="AR627" s="290">
        <v>-1E-4</v>
      </c>
      <c r="AS627" s="292">
        <v>11.21</v>
      </c>
      <c r="AT627" s="290">
        <v>-1E-4</v>
      </c>
      <c r="AU627" s="292">
        <v>40.11</v>
      </c>
      <c r="AW627" s="293">
        <v>77.05</v>
      </c>
      <c r="AX627" s="291">
        <v>8</v>
      </c>
      <c r="BK627" s="290"/>
      <c r="BL627" s="290"/>
      <c r="BM627" s="292"/>
      <c r="BN627" s="290"/>
      <c r="BO627" s="292"/>
      <c r="BP627" s="290"/>
      <c r="BQ627" s="292"/>
      <c r="BR627" s="290"/>
      <c r="BS627" s="292"/>
      <c r="BU627" s="292">
        <v>77.05</v>
      </c>
      <c r="BV627" s="291">
        <v>8</v>
      </c>
      <c r="BX627" s="291">
        <v>-1</v>
      </c>
      <c r="CH627" s="291">
        <v>-1</v>
      </c>
      <c r="CI627" s="117">
        <v>0</v>
      </c>
      <c r="CJ627" s="81">
        <v>-1</v>
      </c>
      <c r="CK627" s="81">
        <v>0</v>
      </c>
      <c r="CL627" s="81">
        <v>-1</v>
      </c>
      <c r="CM627" s="81">
        <v>0</v>
      </c>
      <c r="CN627" s="117">
        <v>0</v>
      </c>
      <c r="CR627" s="291"/>
      <c r="DB627" s="291"/>
      <c r="DH627" s="79" t="s">
        <v>374</v>
      </c>
      <c r="DJ627" s="79" t="s">
        <v>419</v>
      </c>
      <c r="DK627" s="79" t="s">
        <v>466</v>
      </c>
      <c r="DL627" s="83" t="s">
        <v>503</v>
      </c>
      <c r="DM627" s="84" t="s">
        <v>524</v>
      </c>
      <c r="DN627" s="84" t="s">
        <v>515</v>
      </c>
      <c r="DO627" s="83" t="s">
        <v>503</v>
      </c>
    </row>
    <row r="628" spans="1:119" x14ac:dyDescent="0.25">
      <c r="B628" s="291">
        <v>-1</v>
      </c>
      <c r="E628" s="185">
        <f t="shared" si="9"/>
        <v>0</v>
      </c>
      <c r="F628" s="142">
        <v>2</v>
      </c>
      <c r="G628" s="142">
        <v>2</v>
      </c>
      <c r="H628" s="142">
        <v>1</v>
      </c>
      <c r="I628" s="142">
        <v>3</v>
      </c>
      <c r="J628" s="142">
        <v>3</v>
      </c>
      <c r="K628" s="142">
        <v>3</v>
      </c>
      <c r="L628" s="142">
        <v>2</v>
      </c>
      <c r="M628" s="142">
        <v>2</v>
      </c>
      <c r="N628" s="142">
        <v>1</v>
      </c>
      <c r="O628" s="142">
        <v>3</v>
      </c>
      <c r="P628" s="142">
        <v>0</v>
      </c>
      <c r="Q628" s="290">
        <v>-1E-4</v>
      </c>
      <c r="R628" s="290">
        <v>-1E-4</v>
      </c>
      <c r="S628" s="292">
        <v>-1E-4</v>
      </c>
      <c r="T628" s="290">
        <v>-1E-4</v>
      </c>
      <c r="U628" s="292">
        <v>-1E-4</v>
      </c>
      <c r="V628" s="290">
        <v>-1E-4</v>
      </c>
      <c r="W628" s="292">
        <v>-1E-4</v>
      </c>
      <c r="X628" s="290">
        <v>-1E-4</v>
      </c>
      <c r="Y628" s="292">
        <v>-1E-4</v>
      </c>
      <c r="Z628" s="291">
        <v>-1E-4</v>
      </c>
      <c r="AB628" s="142">
        <v>3</v>
      </c>
      <c r="AC628" s="142">
        <v>4</v>
      </c>
      <c r="AD628" s="142">
        <v>3</v>
      </c>
      <c r="AE628" s="142">
        <v>2</v>
      </c>
      <c r="AF628" s="142">
        <v>3</v>
      </c>
      <c r="AG628" s="142">
        <v>3</v>
      </c>
      <c r="AH628" s="142">
        <v>3</v>
      </c>
      <c r="AI628" s="142">
        <v>4</v>
      </c>
      <c r="AJ628" s="142">
        <v>2</v>
      </c>
      <c r="AK628" s="142">
        <v>4</v>
      </c>
      <c r="AL628" s="142">
        <v>0</v>
      </c>
      <c r="AM628" s="290">
        <v>-1E-4</v>
      </c>
      <c r="AN628" s="290">
        <v>-1E-4</v>
      </c>
      <c r="AO628" s="292">
        <v>-1E-4</v>
      </c>
      <c r="AP628" s="290">
        <v>-1E-4</v>
      </c>
      <c r="AQ628" s="292">
        <v>-1E-4</v>
      </c>
      <c r="AR628" s="290">
        <v>-1E-4</v>
      </c>
      <c r="AS628" s="292">
        <v>-1E-4</v>
      </c>
      <c r="AT628" s="290">
        <v>-1E-4</v>
      </c>
      <c r="AU628" s="292">
        <v>-1E-4</v>
      </c>
      <c r="AW628" s="293">
        <v>-1</v>
      </c>
      <c r="AX628" s="291">
        <v>-1</v>
      </c>
      <c r="BK628" s="290"/>
      <c r="BL628" s="290"/>
      <c r="BM628" s="292"/>
      <c r="BN628" s="290"/>
      <c r="BO628" s="292"/>
      <c r="BP628" s="290"/>
      <c r="BQ628" s="292"/>
      <c r="BR628" s="290"/>
      <c r="BS628" s="292"/>
      <c r="BU628" s="292">
        <v>-1</v>
      </c>
      <c r="BV628" s="291">
        <v>-1</v>
      </c>
      <c r="BX628" s="291">
        <v>-1</v>
      </c>
      <c r="CH628" s="291">
        <v>-1</v>
      </c>
      <c r="CI628" s="117">
        <v>0</v>
      </c>
      <c r="CJ628" s="81">
        <v>-1</v>
      </c>
      <c r="CK628" s="81">
        <v>0</v>
      </c>
      <c r="CL628" s="81">
        <v>-1</v>
      </c>
      <c r="CM628" s="81">
        <v>0</v>
      </c>
      <c r="CN628" s="117">
        <v>0</v>
      </c>
      <c r="CR628" s="291"/>
      <c r="DB628" s="291"/>
    </row>
    <row r="629" spans="1:119" x14ac:dyDescent="0.25">
      <c r="B629" s="291">
        <v>-1</v>
      </c>
      <c r="E629" s="185">
        <f t="shared" si="9"/>
        <v>0</v>
      </c>
      <c r="F629" s="142">
        <v>2</v>
      </c>
      <c r="G629" s="142">
        <v>2</v>
      </c>
      <c r="H629" s="142">
        <v>2</v>
      </c>
      <c r="I629" s="142">
        <v>2</v>
      </c>
      <c r="J629" s="142">
        <v>2</v>
      </c>
      <c r="K629" s="142">
        <v>1</v>
      </c>
      <c r="L629" s="142">
        <v>2</v>
      </c>
      <c r="M629" s="142">
        <v>2</v>
      </c>
      <c r="N629" s="142">
        <v>2</v>
      </c>
      <c r="O629" s="142">
        <v>2</v>
      </c>
      <c r="P629" s="142">
        <v>0</v>
      </c>
      <c r="Q629" s="290">
        <v>-1E-4</v>
      </c>
      <c r="R629" s="290">
        <v>-1E-4</v>
      </c>
      <c r="S629" s="292">
        <v>-1E-4</v>
      </c>
      <c r="T629" s="290">
        <v>-1E-4</v>
      </c>
      <c r="U629" s="292">
        <v>-1E-4</v>
      </c>
      <c r="V629" s="290">
        <v>-1E-4</v>
      </c>
      <c r="W629" s="292">
        <v>-1E-4</v>
      </c>
      <c r="X629" s="290">
        <v>-1E-4</v>
      </c>
      <c r="Y629" s="292">
        <v>-1E-4</v>
      </c>
      <c r="Z629" s="291">
        <v>-1E-4</v>
      </c>
      <c r="AB629" s="142">
        <v>4</v>
      </c>
      <c r="AC629" s="142">
        <v>3</v>
      </c>
      <c r="AD629" s="142">
        <v>3</v>
      </c>
      <c r="AE629" s="142">
        <v>3</v>
      </c>
      <c r="AF629" s="142">
        <v>4</v>
      </c>
      <c r="AG629" s="142">
        <v>4</v>
      </c>
      <c r="AH629" s="142">
        <v>3</v>
      </c>
      <c r="AI629" s="142">
        <v>3</v>
      </c>
      <c r="AJ629" s="142">
        <v>3</v>
      </c>
      <c r="AK629" s="142">
        <v>4</v>
      </c>
      <c r="AL629" s="142">
        <v>0</v>
      </c>
      <c r="AM629" s="290">
        <v>-1E-4</v>
      </c>
      <c r="AN629" s="290">
        <v>-1E-4</v>
      </c>
      <c r="AO629" s="292">
        <v>-1E-4</v>
      </c>
      <c r="AP629" s="290">
        <v>-1E-4</v>
      </c>
      <c r="AQ629" s="292">
        <v>-1E-4</v>
      </c>
      <c r="AR629" s="290">
        <v>-1E-4</v>
      </c>
      <c r="AS629" s="292">
        <v>-1E-4</v>
      </c>
      <c r="AT629" s="290">
        <v>-1E-4</v>
      </c>
      <c r="AU629" s="292">
        <v>-1E-4</v>
      </c>
      <c r="AW629" s="293">
        <v>-1</v>
      </c>
      <c r="AX629" s="291">
        <v>-1</v>
      </c>
      <c r="BK629" s="290"/>
      <c r="BL629" s="290"/>
      <c r="BM629" s="292"/>
      <c r="BN629" s="290"/>
      <c r="BO629" s="292"/>
      <c r="BP629" s="290"/>
      <c r="BQ629" s="292"/>
      <c r="BR629" s="290"/>
      <c r="BS629" s="292"/>
      <c r="BU629" s="292">
        <v>-1</v>
      </c>
      <c r="BV629" s="291">
        <v>-1</v>
      </c>
      <c r="BX629" s="291">
        <v>-1</v>
      </c>
      <c r="CH629" s="291">
        <v>-1</v>
      </c>
      <c r="CI629" s="117">
        <v>0</v>
      </c>
      <c r="CJ629" s="81">
        <v>-1</v>
      </c>
      <c r="CK629" s="81">
        <v>0</v>
      </c>
      <c r="CL629" s="81">
        <v>-1</v>
      </c>
      <c r="CM629" s="81">
        <v>0</v>
      </c>
      <c r="CN629" s="117">
        <v>0</v>
      </c>
      <c r="CR629" s="291"/>
      <c r="DB629" s="291"/>
    </row>
    <row r="630" spans="1:119" x14ac:dyDescent="0.25">
      <c r="B630" s="291">
        <v>-1</v>
      </c>
      <c r="E630" s="185">
        <f t="shared" si="9"/>
        <v>0</v>
      </c>
      <c r="F630" s="142">
        <v>2</v>
      </c>
      <c r="G630" s="142">
        <v>2</v>
      </c>
      <c r="H630" s="142">
        <v>2</v>
      </c>
      <c r="I630" s="142">
        <v>2</v>
      </c>
      <c r="J630" s="142">
        <v>3</v>
      </c>
      <c r="K630" s="142">
        <v>3</v>
      </c>
      <c r="L630" s="142">
        <v>3</v>
      </c>
      <c r="M630" s="142">
        <v>3</v>
      </c>
      <c r="N630" s="142">
        <v>2</v>
      </c>
      <c r="O630" s="142">
        <v>2</v>
      </c>
      <c r="P630" s="142">
        <v>0</v>
      </c>
      <c r="Q630" s="290">
        <v>-1E-4</v>
      </c>
      <c r="R630" s="290">
        <v>-1E-4</v>
      </c>
      <c r="S630" s="292">
        <v>-1E-4</v>
      </c>
      <c r="T630" s="290">
        <v>-1E-4</v>
      </c>
      <c r="U630" s="292">
        <v>-1E-4</v>
      </c>
      <c r="V630" s="290">
        <v>-1E-4</v>
      </c>
      <c r="W630" s="292">
        <v>-1E-4</v>
      </c>
      <c r="X630" s="290">
        <v>-1E-4</v>
      </c>
      <c r="Y630" s="292">
        <v>-1E-4</v>
      </c>
      <c r="Z630" s="291">
        <v>-1E-4</v>
      </c>
      <c r="AB630" s="142">
        <v>2</v>
      </c>
      <c r="AC630" s="142">
        <v>3</v>
      </c>
      <c r="AD630" s="142">
        <v>3</v>
      </c>
      <c r="AE630" s="142">
        <v>3</v>
      </c>
      <c r="AF630" s="142">
        <v>3</v>
      </c>
      <c r="AG630" s="142">
        <v>2</v>
      </c>
      <c r="AH630" s="142">
        <v>3</v>
      </c>
      <c r="AI630" s="142">
        <v>2</v>
      </c>
      <c r="AJ630" s="142">
        <v>3</v>
      </c>
      <c r="AK630" s="142">
        <v>3</v>
      </c>
      <c r="AL630" s="142">
        <v>0</v>
      </c>
      <c r="AM630" s="290">
        <v>-1E-4</v>
      </c>
      <c r="AN630" s="290">
        <v>-1E-4</v>
      </c>
      <c r="AO630" s="292">
        <v>-1E-4</v>
      </c>
      <c r="AP630" s="290">
        <v>-1E-4</v>
      </c>
      <c r="AQ630" s="292">
        <v>-1E-4</v>
      </c>
      <c r="AR630" s="290">
        <v>-1E-4</v>
      </c>
      <c r="AS630" s="292">
        <v>-1E-4</v>
      </c>
      <c r="AT630" s="290">
        <v>-1E-4</v>
      </c>
      <c r="AU630" s="292">
        <v>-1E-4</v>
      </c>
      <c r="AW630" s="293">
        <v>-1</v>
      </c>
      <c r="AX630" s="291">
        <v>-1</v>
      </c>
      <c r="BK630" s="290"/>
      <c r="BL630" s="290"/>
      <c r="BM630" s="292"/>
      <c r="BN630" s="290"/>
      <c r="BO630" s="292"/>
      <c r="BP630" s="290"/>
      <c r="BQ630" s="292"/>
      <c r="BR630" s="290"/>
      <c r="BS630" s="292"/>
      <c r="BU630" s="292">
        <v>-1</v>
      </c>
      <c r="BV630" s="291">
        <v>-1</v>
      </c>
      <c r="BX630" s="291">
        <v>-1</v>
      </c>
      <c r="CH630" s="291">
        <v>-1</v>
      </c>
      <c r="CI630" s="117">
        <v>0</v>
      </c>
      <c r="CJ630" s="81">
        <v>-1</v>
      </c>
      <c r="CK630" s="81">
        <v>0</v>
      </c>
      <c r="CL630" s="81">
        <v>-1</v>
      </c>
      <c r="CM630" s="81">
        <v>0</v>
      </c>
      <c r="CN630" s="117">
        <v>0</v>
      </c>
      <c r="CR630" s="291"/>
      <c r="DB630" s="291"/>
    </row>
    <row r="631" spans="1:119" x14ac:dyDescent="0.25">
      <c r="B631" s="291">
        <v>0</v>
      </c>
      <c r="E631" s="185">
        <f t="shared" si="9"/>
        <v>0</v>
      </c>
      <c r="F631" s="142">
        <v>0</v>
      </c>
      <c r="G631" s="142">
        <v>0</v>
      </c>
      <c r="H631" s="142">
        <v>0</v>
      </c>
      <c r="I631" s="142">
        <v>0</v>
      </c>
      <c r="J631" s="142">
        <v>0</v>
      </c>
      <c r="K631" s="142">
        <v>0</v>
      </c>
      <c r="L631" s="142">
        <v>0</v>
      </c>
      <c r="M631" s="142">
        <v>0</v>
      </c>
      <c r="N631" s="142">
        <v>0</v>
      </c>
      <c r="O631" s="142">
        <v>0</v>
      </c>
      <c r="P631" s="142">
        <v>0</v>
      </c>
      <c r="Q631" s="290">
        <v>0</v>
      </c>
      <c r="R631" s="290">
        <v>0</v>
      </c>
      <c r="S631" s="292">
        <v>0</v>
      </c>
      <c r="T631" s="290">
        <v>0</v>
      </c>
      <c r="U631" s="292">
        <v>0</v>
      </c>
      <c r="V631" s="290">
        <v>0</v>
      </c>
      <c r="W631" s="292">
        <v>0</v>
      </c>
      <c r="X631" s="290">
        <v>0</v>
      </c>
      <c r="Y631" s="292">
        <v>0</v>
      </c>
      <c r="Z631" s="291">
        <v>0</v>
      </c>
      <c r="AB631" s="142">
        <v>0</v>
      </c>
      <c r="AC631" s="142">
        <v>0</v>
      </c>
      <c r="AD631" s="142">
        <v>0</v>
      </c>
      <c r="AE631" s="142">
        <v>0</v>
      </c>
      <c r="AF631" s="142">
        <v>0</v>
      </c>
      <c r="AG631" s="142">
        <v>0</v>
      </c>
      <c r="AH631" s="142">
        <v>0</v>
      </c>
      <c r="AI631" s="142">
        <v>0</v>
      </c>
      <c r="AJ631" s="142">
        <v>0</v>
      </c>
      <c r="AK631" s="142">
        <v>0</v>
      </c>
      <c r="AL631" s="142">
        <v>0</v>
      </c>
      <c r="AM631" s="290">
        <v>0</v>
      </c>
      <c r="AN631" s="290">
        <v>0</v>
      </c>
      <c r="AO631" s="292">
        <v>0</v>
      </c>
      <c r="AP631" s="290">
        <v>0</v>
      </c>
      <c r="AQ631" s="292">
        <v>0</v>
      </c>
      <c r="AR631" s="290">
        <v>0</v>
      </c>
      <c r="AS631" s="292">
        <v>0</v>
      </c>
      <c r="AT631" s="290">
        <v>0</v>
      </c>
      <c r="AU631" s="292">
        <v>0</v>
      </c>
      <c r="AW631" s="293">
        <v>0</v>
      </c>
      <c r="AX631" s="291">
        <v>0</v>
      </c>
      <c r="BK631" s="290"/>
      <c r="BL631" s="290"/>
      <c r="BM631" s="292"/>
      <c r="BN631" s="290"/>
      <c r="BO631" s="292"/>
      <c r="BP631" s="290"/>
      <c r="BQ631" s="292"/>
      <c r="BR631" s="290"/>
      <c r="BS631" s="292"/>
      <c r="BU631" s="292">
        <v>0</v>
      </c>
      <c r="BV631" s="291">
        <v>0</v>
      </c>
      <c r="BX631" s="291">
        <v>0</v>
      </c>
      <c r="CH631" s="291">
        <v>0</v>
      </c>
      <c r="CI631" s="117">
        <v>0</v>
      </c>
      <c r="CJ631" s="81">
        <v>0</v>
      </c>
      <c r="CK631" s="81">
        <v>0</v>
      </c>
      <c r="CL631" s="81">
        <v>0</v>
      </c>
      <c r="CM631" s="81">
        <v>0</v>
      </c>
      <c r="CN631" s="117">
        <v>0</v>
      </c>
      <c r="CR631" s="291"/>
      <c r="DB631" s="291"/>
    </row>
    <row r="632" spans="1:119" x14ac:dyDescent="0.25">
      <c r="A632" s="113" t="s">
        <v>192</v>
      </c>
      <c r="B632" s="291">
        <v>9</v>
      </c>
      <c r="C632" s="114" t="s">
        <v>336</v>
      </c>
      <c r="D632" s="114" t="s">
        <v>208</v>
      </c>
      <c r="E632" s="185">
        <f t="shared" si="9"/>
        <v>0</v>
      </c>
      <c r="F632" s="142">
        <v>2</v>
      </c>
      <c r="G632" s="142">
        <v>4</v>
      </c>
      <c r="H632" s="142">
        <v>2</v>
      </c>
      <c r="I632" s="142">
        <v>2</v>
      </c>
      <c r="J632" s="142">
        <v>3</v>
      </c>
      <c r="K632" s="142">
        <v>3</v>
      </c>
      <c r="L632" s="142">
        <v>4</v>
      </c>
      <c r="M632" s="142">
        <v>4</v>
      </c>
      <c r="N632" s="142">
        <v>2</v>
      </c>
      <c r="O632" s="142">
        <v>3</v>
      </c>
      <c r="P632" s="142">
        <v>0</v>
      </c>
      <c r="Q632" s="290">
        <v>9.4</v>
      </c>
      <c r="R632" s="290">
        <v>9.4</v>
      </c>
      <c r="S632" s="292">
        <v>9.4</v>
      </c>
      <c r="T632" s="290">
        <v>-1E-4</v>
      </c>
      <c r="U632" s="292">
        <v>13.5</v>
      </c>
      <c r="V632" s="290">
        <v>-1E-4</v>
      </c>
      <c r="W632" s="292">
        <v>11.69</v>
      </c>
      <c r="X632" s="290">
        <v>-1E-4</v>
      </c>
      <c r="Y632" s="292">
        <v>34.590000000000003</v>
      </c>
      <c r="Z632" s="291">
        <v>11</v>
      </c>
      <c r="AB632" s="142">
        <v>2</v>
      </c>
      <c r="AC632" s="142">
        <v>2</v>
      </c>
      <c r="AD632" s="142">
        <v>1</v>
      </c>
      <c r="AE632" s="142">
        <v>1</v>
      </c>
      <c r="AF632" s="142">
        <v>2</v>
      </c>
      <c r="AG632" s="142">
        <v>1</v>
      </c>
      <c r="AH632" s="142">
        <v>3</v>
      </c>
      <c r="AI632" s="142">
        <v>3</v>
      </c>
      <c r="AJ632" s="142">
        <v>1</v>
      </c>
      <c r="AK632" s="142">
        <v>2</v>
      </c>
      <c r="AL632" s="142">
        <v>0</v>
      </c>
      <c r="AM632" s="290">
        <v>9.4</v>
      </c>
      <c r="AN632" s="290">
        <v>9.4</v>
      </c>
      <c r="AO632" s="292">
        <v>9.4</v>
      </c>
      <c r="AP632" s="290">
        <v>4.4000000000000004</v>
      </c>
      <c r="AQ632" s="292">
        <v>14.1</v>
      </c>
      <c r="AR632" s="290">
        <v>-1E-4</v>
      </c>
      <c r="AS632" s="292">
        <v>11.69</v>
      </c>
      <c r="AT632" s="290">
        <v>-1E-4</v>
      </c>
      <c r="AU632" s="292">
        <v>39.590000000000003</v>
      </c>
      <c r="AW632" s="293">
        <v>74.180000000000007</v>
      </c>
      <c r="AX632" s="291">
        <v>9</v>
      </c>
      <c r="BK632" s="290"/>
      <c r="BL632" s="290"/>
      <c r="BM632" s="292"/>
      <c r="BN632" s="290"/>
      <c r="BO632" s="292"/>
      <c r="BP632" s="290"/>
      <c r="BQ632" s="292"/>
      <c r="BR632" s="290"/>
      <c r="BS632" s="292"/>
      <c r="BU632" s="292">
        <v>74.180000000000007</v>
      </c>
      <c r="BV632" s="291">
        <v>9</v>
      </c>
      <c r="BX632" s="291">
        <v>-1</v>
      </c>
      <c r="CH632" s="291">
        <v>-1</v>
      </c>
      <c r="CI632" s="117">
        <v>0</v>
      </c>
      <c r="CJ632" s="81">
        <v>-1</v>
      </c>
      <c r="CK632" s="81">
        <v>0</v>
      </c>
      <c r="CL632" s="81">
        <v>-1</v>
      </c>
      <c r="CM632" s="81">
        <v>0</v>
      </c>
      <c r="CN632" s="117">
        <v>0</v>
      </c>
      <c r="CR632" s="291"/>
      <c r="DB632" s="291"/>
      <c r="DH632" s="79" t="s">
        <v>375</v>
      </c>
      <c r="DJ632" s="79" t="s">
        <v>419</v>
      </c>
      <c r="DK632" s="79" t="s">
        <v>466</v>
      </c>
      <c r="DL632" s="83" t="s">
        <v>503</v>
      </c>
      <c r="DM632" s="84" t="s">
        <v>524</v>
      </c>
      <c r="DN632" s="84" t="s">
        <v>488</v>
      </c>
      <c r="DO632" s="83" t="s">
        <v>503</v>
      </c>
    </row>
    <row r="633" spans="1:119" x14ac:dyDescent="0.25">
      <c r="B633" s="291">
        <v>-1</v>
      </c>
      <c r="E633" s="185">
        <f t="shared" si="9"/>
        <v>0</v>
      </c>
      <c r="F633" s="142">
        <v>2</v>
      </c>
      <c r="G633" s="142">
        <v>4</v>
      </c>
      <c r="H633" s="142">
        <v>3</v>
      </c>
      <c r="I633" s="142">
        <v>3</v>
      </c>
      <c r="J633" s="142">
        <v>3</v>
      </c>
      <c r="K633" s="142">
        <v>3</v>
      </c>
      <c r="L633" s="142">
        <v>4</v>
      </c>
      <c r="M633" s="142">
        <v>4</v>
      </c>
      <c r="N633" s="142">
        <v>3</v>
      </c>
      <c r="O633" s="142">
        <v>3</v>
      </c>
      <c r="P633" s="142">
        <v>0</v>
      </c>
      <c r="Q633" s="290">
        <v>-1E-4</v>
      </c>
      <c r="R633" s="290">
        <v>-1E-4</v>
      </c>
      <c r="S633" s="292">
        <v>-1E-4</v>
      </c>
      <c r="T633" s="290">
        <v>-1E-4</v>
      </c>
      <c r="U633" s="292">
        <v>-1E-4</v>
      </c>
      <c r="V633" s="290">
        <v>-1E-4</v>
      </c>
      <c r="W633" s="292">
        <v>-1E-4</v>
      </c>
      <c r="X633" s="290">
        <v>-1E-4</v>
      </c>
      <c r="Y633" s="292">
        <v>-1E-4</v>
      </c>
      <c r="Z633" s="291">
        <v>-1E-4</v>
      </c>
      <c r="AB633" s="142">
        <v>3</v>
      </c>
      <c r="AC633" s="142">
        <v>3</v>
      </c>
      <c r="AD633" s="142">
        <v>3</v>
      </c>
      <c r="AE633" s="142">
        <v>3</v>
      </c>
      <c r="AF633" s="142">
        <v>3</v>
      </c>
      <c r="AG633" s="142">
        <v>3</v>
      </c>
      <c r="AH633" s="142">
        <v>4</v>
      </c>
      <c r="AI633" s="142">
        <v>3</v>
      </c>
      <c r="AJ633" s="142">
        <v>3</v>
      </c>
      <c r="AK633" s="142">
        <v>4</v>
      </c>
      <c r="AL633" s="142">
        <v>0</v>
      </c>
      <c r="AM633" s="290">
        <v>-1E-4</v>
      </c>
      <c r="AN633" s="290">
        <v>-1E-4</v>
      </c>
      <c r="AO633" s="292">
        <v>-1E-4</v>
      </c>
      <c r="AP633" s="290">
        <v>-1E-4</v>
      </c>
      <c r="AQ633" s="292">
        <v>-1E-4</v>
      </c>
      <c r="AR633" s="290">
        <v>-1E-4</v>
      </c>
      <c r="AS633" s="292">
        <v>-1E-4</v>
      </c>
      <c r="AT633" s="290">
        <v>-1E-4</v>
      </c>
      <c r="AU633" s="292">
        <v>-1E-4</v>
      </c>
      <c r="AW633" s="293">
        <v>-1</v>
      </c>
      <c r="AX633" s="291">
        <v>-1</v>
      </c>
      <c r="BK633" s="290"/>
      <c r="BL633" s="290"/>
      <c r="BM633" s="292"/>
      <c r="BN633" s="290"/>
      <c r="BO633" s="292"/>
      <c r="BP633" s="290"/>
      <c r="BQ633" s="292"/>
      <c r="BR633" s="290"/>
      <c r="BS633" s="292"/>
      <c r="BU633" s="292">
        <v>-1</v>
      </c>
      <c r="BV633" s="291">
        <v>-1</v>
      </c>
      <c r="BX633" s="291">
        <v>-1</v>
      </c>
      <c r="CH633" s="291">
        <v>-1</v>
      </c>
      <c r="CI633" s="117">
        <v>0</v>
      </c>
      <c r="CJ633" s="81">
        <v>-1</v>
      </c>
      <c r="CK633" s="81">
        <v>0</v>
      </c>
      <c r="CL633" s="81">
        <v>-1</v>
      </c>
      <c r="CM633" s="81">
        <v>0</v>
      </c>
      <c r="CN633" s="117">
        <v>0</v>
      </c>
      <c r="CR633" s="291"/>
      <c r="DB633" s="291"/>
    </row>
    <row r="634" spans="1:119" x14ac:dyDescent="0.25">
      <c r="B634" s="291">
        <v>-1</v>
      </c>
      <c r="E634" s="185">
        <f t="shared" si="9"/>
        <v>0</v>
      </c>
      <c r="F634" s="142">
        <v>2</v>
      </c>
      <c r="G634" s="142">
        <v>4</v>
      </c>
      <c r="H634" s="142">
        <v>3</v>
      </c>
      <c r="I634" s="142">
        <v>3</v>
      </c>
      <c r="J634" s="142">
        <v>4</v>
      </c>
      <c r="K634" s="142">
        <v>3</v>
      </c>
      <c r="L634" s="142">
        <v>4</v>
      </c>
      <c r="M634" s="142">
        <v>4</v>
      </c>
      <c r="N634" s="142">
        <v>3</v>
      </c>
      <c r="O634" s="142">
        <v>3</v>
      </c>
      <c r="P634" s="142">
        <v>0</v>
      </c>
      <c r="Q634" s="290">
        <v>-1E-4</v>
      </c>
      <c r="R634" s="290">
        <v>-1E-4</v>
      </c>
      <c r="S634" s="292">
        <v>-1E-4</v>
      </c>
      <c r="T634" s="290">
        <v>-1E-4</v>
      </c>
      <c r="U634" s="292">
        <v>-1E-4</v>
      </c>
      <c r="V634" s="290">
        <v>-1E-4</v>
      </c>
      <c r="W634" s="292">
        <v>-1E-4</v>
      </c>
      <c r="X634" s="290">
        <v>-1E-4</v>
      </c>
      <c r="Y634" s="292">
        <v>-1E-4</v>
      </c>
      <c r="Z634" s="291">
        <v>-1E-4</v>
      </c>
      <c r="AB634" s="142">
        <v>3</v>
      </c>
      <c r="AC634" s="142">
        <v>4</v>
      </c>
      <c r="AD634" s="142">
        <v>3</v>
      </c>
      <c r="AE634" s="142">
        <v>3</v>
      </c>
      <c r="AF634" s="142">
        <v>4</v>
      </c>
      <c r="AG634" s="142">
        <v>3</v>
      </c>
      <c r="AH634" s="142">
        <v>3</v>
      </c>
      <c r="AI634" s="142">
        <v>3</v>
      </c>
      <c r="AJ634" s="142">
        <v>2</v>
      </c>
      <c r="AK634" s="142">
        <v>2</v>
      </c>
      <c r="AL634" s="142">
        <v>0</v>
      </c>
      <c r="AM634" s="290">
        <v>-1E-4</v>
      </c>
      <c r="AN634" s="290">
        <v>-1E-4</v>
      </c>
      <c r="AO634" s="292">
        <v>-1E-4</v>
      </c>
      <c r="AP634" s="290">
        <v>-1E-4</v>
      </c>
      <c r="AQ634" s="292">
        <v>-1E-4</v>
      </c>
      <c r="AR634" s="290">
        <v>-1E-4</v>
      </c>
      <c r="AS634" s="292">
        <v>-1E-4</v>
      </c>
      <c r="AT634" s="290">
        <v>-1E-4</v>
      </c>
      <c r="AU634" s="292">
        <v>-1E-4</v>
      </c>
      <c r="AW634" s="293">
        <v>-1</v>
      </c>
      <c r="AX634" s="291">
        <v>-1</v>
      </c>
      <c r="BK634" s="290"/>
      <c r="BL634" s="290"/>
      <c r="BM634" s="292"/>
      <c r="BN634" s="290"/>
      <c r="BO634" s="292"/>
      <c r="BP634" s="290"/>
      <c r="BQ634" s="292"/>
      <c r="BR634" s="290"/>
      <c r="BS634" s="292"/>
      <c r="BU634" s="292">
        <v>-1</v>
      </c>
      <c r="BV634" s="291">
        <v>-1</v>
      </c>
      <c r="BX634" s="291">
        <v>-1</v>
      </c>
      <c r="CH634" s="291">
        <v>-1</v>
      </c>
      <c r="CI634" s="117">
        <v>0</v>
      </c>
      <c r="CJ634" s="81">
        <v>-1</v>
      </c>
      <c r="CK634" s="81">
        <v>0</v>
      </c>
      <c r="CL634" s="81">
        <v>-1</v>
      </c>
      <c r="CM634" s="81">
        <v>0</v>
      </c>
      <c r="CN634" s="117">
        <v>0</v>
      </c>
      <c r="CR634" s="291"/>
      <c r="DB634" s="291"/>
    </row>
    <row r="635" spans="1:119" x14ac:dyDescent="0.25">
      <c r="B635" s="291">
        <v>-1</v>
      </c>
      <c r="E635" s="185">
        <f t="shared" si="9"/>
        <v>0</v>
      </c>
      <c r="F635" s="142">
        <v>3</v>
      </c>
      <c r="G635" s="142">
        <v>4</v>
      </c>
      <c r="H635" s="142">
        <v>3</v>
      </c>
      <c r="I635" s="142">
        <v>3</v>
      </c>
      <c r="J635" s="142">
        <v>4</v>
      </c>
      <c r="K635" s="142">
        <v>3</v>
      </c>
      <c r="L635" s="142">
        <v>3</v>
      </c>
      <c r="M635" s="142">
        <v>4</v>
      </c>
      <c r="N635" s="142">
        <v>3</v>
      </c>
      <c r="O635" s="142">
        <v>3</v>
      </c>
      <c r="P635" s="142">
        <v>0</v>
      </c>
      <c r="Q635" s="290">
        <v>-1E-4</v>
      </c>
      <c r="R635" s="290">
        <v>-1E-4</v>
      </c>
      <c r="S635" s="292">
        <v>-1E-4</v>
      </c>
      <c r="T635" s="290">
        <v>-1E-4</v>
      </c>
      <c r="U635" s="292">
        <v>-1E-4</v>
      </c>
      <c r="V635" s="290">
        <v>-1E-4</v>
      </c>
      <c r="W635" s="292">
        <v>-1E-4</v>
      </c>
      <c r="X635" s="290">
        <v>-1E-4</v>
      </c>
      <c r="Y635" s="292">
        <v>-1E-4</v>
      </c>
      <c r="Z635" s="291">
        <v>-1E-4</v>
      </c>
      <c r="AB635" s="142">
        <v>3</v>
      </c>
      <c r="AC635" s="142">
        <v>3</v>
      </c>
      <c r="AD635" s="142">
        <v>2</v>
      </c>
      <c r="AE635" s="142">
        <v>2</v>
      </c>
      <c r="AF635" s="142">
        <v>4</v>
      </c>
      <c r="AG635" s="142">
        <v>3</v>
      </c>
      <c r="AH635" s="142">
        <v>4</v>
      </c>
      <c r="AI635" s="142">
        <v>3</v>
      </c>
      <c r="AJ635" s="142">
        <v>2</v>
      </c>
      <c r="AK635" s="142">
        <v>3</v>
      </c>
      <c r="AL635" s="142">
        <v>0</v>
      </c>
      <c r="AM635" s="290">
        <v>-1E-4</v>
      </c>
      <c r="AN635" s="290">
        <v>-1E-4</v>
      </c>
      <c r="AO635" s="292">
        <v>-1E-4</v>
      </c>
      <c r="AP635" s="290">
        <v>-1E-4</v>
      </c>
      <c r="AQ635" s="292">
        <v>-1E-4</v>
      </c>
      <c r="AR635" s="290">
        <v>-1E-4</v>
      </c>
      <c r="AS635" s="292">
        <v>-1E-4</v>
      </c>
      <c r="AT635" s="290">
        <v>-1E-4</v>
      </c>
      <c r="AU635" s="292">
        <v>-1E-4</v>
      </c>
      <c r="AW635" s="293">
        <v>-1</v>
      </c>
      <c r="AX635" s="291">
        <v>-1</v>
      </c>
      <c r="BK635" s="290"/>
      <c r="BL635" s="290"/>
      <c r="BM635" s="292"/>
      <c r="BN635" s="290"/>
      <c r="BO635" s="292"/>
      <c r="BP635" s="290"/>
      <c r="BQ635" s="292"/>
      <c r="BR635" s="290"/>
      <c r="BS635" s="292"/>
      <c r="BU635" s="292">
        <v>-1</v>
      </c>
      <c r="BV635" s="291">
        <v>-1</v>
      </c>
      <c r="BX635" s="291">
        <v>-1</v>
      </c>
      <c r="CH635" s="291">
        <v>-1</v>
      </c>
      <c r="CI635" s="117">
        <v>0</v>
      </c>
      <c r="CJ635" s="81">
        <v>-1</v>
      </c>
      <c r="CK635" s="81">
        <v>0</v>
      </c>
      <c r="CL635" s="81">
        <v>-1</v>
      </c>
      <c r="CM635" s="81">
        <v>0</v>
      </c>
      <c r="CN635" s="117">
        <v>0</v>
      </c>
      <c r="CR635" s="291"/>
      <c r="DB635" s="291"/>
    </row>
    <row r="636" spans="1:119" x14ac:dyDescent="0.25">
      <c r="B636" s="291">
        <v>0</v>
      </c>
      <c r="E636" s="185">
        <f t="shared" si="9"/>
        <v>0</v>
      </c>
      <c r="F636" s="142">
        <v>0</v>
      </c>
      <c r="G636" s="142">
        <v>0</v>
      </c>
      <c r="H636" s="142">
        <v>0</v>
      </c>
      <c r="I636" s="142">
        <v>0</v>
      </c>
      <c r="J636" s="142">
        <v>0</v>
      </c>
      <c r="K636" s="142">
        <v>0</v>
      </c>
      <c r="L636" s="142">
        <v>0</v>
      </c>
      <c r="M636" s="142">
        <v>0</v>
      </c>
      <c r="N636" s="142">
        <v>0</v>
      </c>
      <c r="O636" s="142">
        <v>0</v>
      </c>
      <c r="P636" s="142">
        <v>0</v>
      </c>
      <c r="Q636" s="290">
        <v>0</v>
      </c>
      <c r="R636" s="290">
        <v>0</v>
      </c>
      <c r="S636" s="292">
        <v>0</v>
      </c>
      <c r="T636" s="290">
        <v>0</v>
      </c>
      <c r="U636" s="292">
        <v>0</v>
      </c>
      <c r="V636" s="290">
        <v>0</v>
      </c>
      <c r="W636" s="292">
        <v>0</v>
      </c>
      <c r="X636" s="290">
        <v>0</v>
      </c>
      <c r="Y636" s="292">
        <v>0</v>
      </c>
      <c r="Z636" s="291">
        <v>0</v>
      </c>
      <c r="AB636" s="142">
        <v>0</v>
      </c>
      <c r="AC636" s="142">
        <v>0</v>
      </c>
      <c r="AD636" s="142">
        <v>0</v>
      </c>
      <c r="AE636" s="142">
        <v>0</v>
      </c>
      <c r="AF636" s="142">
        <v>0</v>
      </c>
      <c r="AG636" s="142">
        <v>0</v>
      </c>
      <c r="AH636" s="142">
        <v>0</v>
      </c>
      <c r="AI636" s="142">
        <v>0</v>
      </c>
      <c r="AJ636" s="142">
        <v>0</v>
      </c>
      <c r="AK636" s="142">
        <v>0</v>
      </c>
      <c r="AL636" s="142">
        <v>0</v>
      </c>
      <c r="AM636" s="290">
        <v>0</v>
      </c>
      <c r="AN636" s="290">
        <v>0</v>
      </c>
      <c r="AO636" s="292">
        <v>0</v>
      </c>
      <c r="AP636" s="290">
        <v>0</v>
      </c>
      <c r="AQ636" s="292">
        <v>0</v>
      </c>
      <c r="AR636" s="290">
        <v>0</v>
      </c>
      <c r="AS636" s="292">
        <v>0</v>
      </c>
      <c r="AT636" s="290">
        <v>0</v>
      </c>
      <c r="AU636" s="292">
        <v>0</v>
      </c>
      <c r="AW636" s="293">
        <v>0</v>
      </c>
      <c r="AX636" s="291">
        <v>0</v>
      </c>
      <c r="BK636" s="290"/>
      <c r="BL636" s="290"/>
      <c r="BM636" s="292"/>
      <c r="BN636" s="290"/>
      <c r="BO636" s="292"/>
      <c r="BP636" s="290"/>
      <c r="BQ636" s="292"/>
      <c r="BR636" s="290"/>
      <c r="BS636" s="292"/>
      <c r="BU636" s="292">
        <v>0</v>
      </c>
      <c r="BV636" s="291">
        <v>0</v>
      </c>
      <c r="BX636" s="291">
        <v>0</v>
      </c>
      <c r="CH636" s="291">
        <v>0</v>
      </c>
      <c r="CI636" s="117">
        <v>0</v>
      </c>
      <c r="CJ636" s="81">
        <v>0</v>
      </c>
      <c r="CK636" s="81">
        <v>0</v>
      </c>
      <c r="CL636" s="81">
        <v>0</v>
      </c>
      <c r="CM636" s="81">
        <v>0</v>
      </c>
      <c r="CN636" s="117">
        <v>0</v>
      </c>
      <c r="CR636" s="291"/>
      <c r="DB636" s="291"/>
    </row>
    <row r="637" spans="1:119" x14ac:dyDescent="0.25">
      <c r="A637" s="113" t="s">
        <v>192</v>
      </c>
      <c r="B637" s="291">
        <v>10</v>
      </c>
      <c r="C637" s="114" t="s">
        <v>337</v>
      </c>
      <c r="D637" s="114" t="s">
        <v>208</v>
      </c>
      <c r="E637" s="185">
        <f t="shared" si="9"/>
        <v>0</v>
      </c>
      <c r="F637" s="142">
        <v>2</v>
      </c>
      <c r="G637" s="142">
        <v>3</v>
      </c>
      <c r="H637" s="142">
        <v>3</v>
      </c>
      <c r="I637" s="142">
        <v>3</v>
      </c>
      <c r="J637" s="142">
        <v>4</v>
      </c>
      <c r="K637" s="142">
        <v>3</v>
      </c>
      <c r="L637" s="142">
        <v>3</v>
      </c>
      <c r="M637" s="142">
        <v>3</v>
      </c>
      <c r="N637" s="142">
        <v>3</v>
      </c>
      <c r="O637" s="142">
        <v>3</v>
      </c>
      <c r="P637" s="142">
        <v>0</v>
      </c>
      <c r="Q637" s="290">
        <v>9.8000000000000007</v>
      </c>
      <c r="R637" s="290">
        <v>9.8000000000000007</v>
      </c>
      <c r="S637" s="292">
        <v>9.8000000000000007</v>
      </c>
      <c r="T637" s="290">
        <v>-1E-4</v>
      </c>
      <c r="U637" s="292">
        <v>14.5</v>
      </c>
      <c r="V637" s="290">
        <v>-1E-4</v>
      </c>
      <c r="W637" s="292">
        <v>12.05</v>
      </c>
      <c r="X637" s="290">
        <v>-1E-4</v>
      </c>
      <c r="Y637" s="292">
        <v>36.35</v>
      </c>
      <c r="Z637" s="291">
        <v>9</v>
      </c>
      <c r="AB637" s="142">
        <v>2</v>
      </c>
      <c r="AC637" s="142">
        <v>3</v>
      </c>
      <c r="AD637" s="142">
        <v>3</v>
      </c>
      <c r="AE637" s="142">
        <v>3</v>
      </c>
      <c r="AF637" s="142">
        <v>4</v>
      </c>
      <c r="AG637" s="142">
        <v>4</v>
      </c>
      <c r="AH637" s="142">
        <v>4</v>
      </c>
      <c r="AI637" s="142">
        <v>4</v>
      </c>
      <c r="AJ637" s="142">
        <v>3</v>
      </c>
      <c r="AK637" s="142">
        <v>4</v>
      </c>
      <c r="AL637" s="142">
        <v>10</v>
      </c>
      <c r="AM637" s="290">
        <v>9.4</v>
      </c>
      <c r="AN637" s="290">
        <v>9.4</v>
      </c>
      <c r="AO637" s="292">
        <v>9.4</v>
      </c>
      <c r="AP637" s="290">
        <v>4.7</v>
      </c>
      <c r="AQ637" s="292">
        <v>11.4</v>
      </c>
      <c r="AR637" s="290">
        <v>-1E-4</v>
      </c>
      <c r="AS637" s="292">
        <v>11.94</v>
      </c>
      <c r="AT637" s="290">
        <v>-1E-4</v>
      </c>
      <c r="AU637" s="292">
        <v>37.44</v>
      </c>
      <c r="AW637" s="293">
        <v>73.790000000000006</v>
      </c>
      <c r="AX637" s="291">
        <v>10</v>
      </c>
      <c r="BK637" s="290"/>
      <c r="BL637" s="290"/>
      <c r="BM637" s="292"/>
      <c r="BN637" s="290"/>
      <c r="BO637" s="292"/>
      <c r="BP637" s="290"/>
      <c r="BQ637" s="292"/>
      <c r="BR637" s="290"/>
      <c r="BS637" s="292"/>
      <c r="BU637" s="292">
        <v>73.790000000000006</v>
      </c>
      <c r="BV637" s="291">
        <v>10</v>
      </c>
      <c r="BX637" s="291">
        <v>-1</v>
      </c>
      <c r="CH637" s="291">
        <v>-1</v>
      </c>
      <c r="CI637" s="117">
        <v>0</v>
      </c>
      <c r="CJ637" s="81">
        <v>-1</v>
      </c>
      <c r="CK637" s="81">
        <v>0</v>
      </c>
      <c r="CL637" s="81">
        <v>-1</v>
      </c>
      <c r="CM637" s="81">
        <v>0</v>
      </c>
      <c r="CN637" s="117">
        <v>0</v>
      </c>
      <c r="CR637" s="291"/>
      <c r="DB637" s="291"/>
      <c r="DH637" s="79" t="s">
        <v>375</v>
      </c>
      <c r="DJ637" s="79" t="s">
        <v>419</v>
      </c>
      <c r="DK637" s="79" t="s">
        <v>466</v>
      </c>
      <c r="DL637" s="83" t="s">
        <v>503</v>
      </c>
      <c r="DM637" s="84" t="s">
        <v>524</v>
      </c>
      <c r="DN637" s="84" t="s">
        <v>501</v>
      </c>
      <c r="DO637" s="83" t="s">
        <v>503</v>
      </c>
    </row>
    <row r="638" spans="1:119" x14ac:dyDescent="0.25">
      <c r="B638" s="291">
        <v>-1</v>
      </c>
      <c r="E638" s="185">
        <f t="shared" si="9"/>
        <v>0</v>
      </c>
      <c r="F638" s="142">
        <v>2</v>
      </c>
      <c r="G638" s="142">
        <v>2</v>
      </c>
      <c r="H638" s="142">
        <v>1</v>
      </c>
      <c r="I638" s="142">
        <v>3</v>
      </c>
      <c r="J638" s="142">
        <v>3</v>
      </c>
      <c r="K638" s="142">
        <v>2</v>
      </c>
      <c r="L638" s="142">
        <v>3</v>
      </c>
      <c r="M638" s="142">
        <v>4</v>
      </c>
      <c r="N638" s="142">
        <v>3</v>
      </c>
      <c r="O638" s="142">
        <v>3</v>
      </c>
      <c r="P638" s="142">
        <v>0</v>
      </c>
      <c r="Q638" s="290">
        <v>-1E-4</v>
      </c>
      <c r="R638" s="290">
        <v>-1E-4</v>
      </c>
      <c r="S638" s="292">
        <v>-1E-4</v>
      </c>
      <c r="T638" s="290">
        <v>-1E-4</v>
      </c>
      <c r="U638" s="292">
        <v>-1E-4</v>
      </c>
      <c r="V638" s="290">
        <v>-1E-4</v>
      </c>
      <c r="W638" s="292">
        <v>-1E-4</v>
      </c>
      <c r="X638" s="290">
        <v>-1E-4</v>
      </c>
      <c r="Y638" s="292">
        <v>-1E-4</v>
      </c>
      <c r="Z638" s="291">
        <v>-1E-4</v>
      </c>
      <c r="AB638" s="142">
        <v>2</v>
      </c>
      <c r="AC638" s="142">
        <v>3</v>
      </c>
      <c r="AD638" s="142">
        <v>3</v>
      </c>
      <c r="AE638" s="142">
        <v>4</v>
      </c>
      <c r="AF638" s="142">
        <v>4</v>
      </c>
      <c r="AG638" s="142">
        <v>4</v>
      </c>
      <c r="AH638" s="142">
        <v>4</v>
      </c>
      <c r="AI638" s="142">
        <v>3</v>
      </c>
      <c r="AJ638" s="142">
        <v>2</v>
      </c>
      <c r="AK638" s="142">
        <v>3</v>
      </c>
      <c r="AL638" s="142">
        <v>10</v>
      </c>
      <c r="AM638" s="290">
        <v>-1E-4</v>
      </c>
      <c r="AN638" s="290">
        <v>-1E-4</v>
      </c>
      <c r="AO638" s="292">
        <v>-1E-4</v>
      </c>
      <c r="AP638" s="290">
        <v>-1E-4</v>
      </c>
      <c r="AQ638" s="292">
        <v>-1E-4</v>
      </c>
      <c r="AR638" s="290">
        <v>-1E-4</v>
      </c>
      <c r="AS638" s="292">
        <v>-1E-4</v>
      </c>
      <c r="AT638" s="290">
        <v>-1E-4</v>
      </c>
      <c r="AU638" s="292">
        <v>-1E-4</v>
      </c>
      <c r="AW638" s="293">
        <v>-1</v>
      </c>
      <c r="AX638" s="291">
        <v>-1</v>
      </c>
      <c r="BK638" s="290"/>
      <c r="BL638" s="290"/>
      <c r="BM638" s="292"/>
      <c r="BN638" s="290"/>
      <c r="BO638" s="292"/>
      <c r="BP638" s="290"/>
      <c r="BQ638" s="292"/>
      <c r="BR638" s="290"/>
      <c r="BS638" s="292"/>
      <c r="BU638" s="292">
        <v>-1</v>
      </c>
      <c r="BV638" s="291">
        <v>-1</v>
      </c>
      <c r="BX638" s="291">
        <v>-1</v>
      </c>
      <c r="CH638" s="291">
        <v>-1</v>
      </c>
      <c r="CI638" s="117">
        <v>0</v>
      </c>
      <c r="CJ638" s="81">
        <v>-1</v>
      </c>
      <c r="CK638" s="81">
        <v>0</v>
      </c>
      <c r="CL638" s="81">
        <v>-1</v>
      </c>
      <c r="CM638" s="81">
        <v>0</v>
      </c>
      <c r="CN638" s="117">
        <v>0</v>
      </c>
      <c r="CR638" s="291"/>
      <c r="DB638" s="291"/>
    </row>
    <row r="639" spans="1:119" x14ac:dyDescent="0.25">
      <c r="B639" s="291">
        <v>-1</v>
      </c>
      <c r="E639" s="185">
        <f t="shared" si="9"/>
        <v>0</v>
      </c>
      <c r="F639" s="142">
        <v>2</v>
      </c>
      <c r="G639" s="142">
        <v>3</v>
      </c>
      <c r="H639" s="142">
        <v>1</v>
      </c>
      <c r="I639" s="142">
        <v>2</v>
      </c>
      <c r="J639" s="142">
        <v>3</v>
      </c>
      <c r="K639" s="142">
        <v>0</v>
      </c>
      <c r="L639" s="142">
        <v>2</v>
      </c>
      <c r="M639" s="142">
        <v>3</v>
      </c>
      <c r="N639" s="142">
        <v>3</v>
      </c>
      <c r="O639" s="142">
        <v>3</v>
      </c>
      <c r="P639" s="142">
        <v>0</v>
      </c>
      <c r="Q639" s="290">
        <v>-1E-4</v>
      </c>
      <c r="R639" s="290">
        <v>-1E-4</v>
      </c>
      <c r="S639" s="292">
        <v>-1E-4</v>
      </c>
      <c r="T639" s="290">
        <v>-1E-4</v>
      </c>
      <c r="U639" s="292">
        <v>-1E-4</v>
      </c>
      <c r="V639" s="290">
        <v>-1E-4</v>
      </c>
      <c r="W639" s="292">
        <v>-1E-4</v>
      </c>
      <c r="X639" s="290">
        <v>-1E-4</v>
      </c>
      <c r="Y639" s="292">
        <v>-1E-4</v>
      </c>
      <c r="Z639" s="291">
        <v>-1E-4</v>
      </c>
      <c r="AB639" s="142">
        <v>3</v>
      </c>
      <c r="AC639" s="142">
        <v>3</v>
      </c>
      <c r="AD639" s="142">
        <v>4</v>
      </c>
      <c r="AE639" s="142">
        <v>4</v>
      </c>
      <c r="AF639" s="142">
        <v>3</v>
      </c>
      <c r="AG639" s="142">
        <v>4</v>
      </c>
      <c r="AH639" s="142">
        <v>4</v>
      </c>
      <c r="AI639" s="142">
        <v>3</v>
      </c>
      <c r="AJ639" s="142">
        <v>3</v>
      </c>
      <c r="AK639" s="142">
        <v>3</v>
      </c>
      <c r="AL639" s="142">
        <v>10</v>
      </c>
      <c r="AM639" s="290">
        <v>-1E-4</v>
      </c>
      <c r="AN639" s="290">
        <v>-1E-4</v>
      </c>
      <c r="AO639" s="292">
        <v>-1E-4</v>
      </c>
      <c r="AP639" s="290">
        <v>-1E-4</v>
      </c>
      <c r="AQ639" s="292">
        <v>-1E-4</v>
      </c>
      <c r="AR639" s="290">
        <v>-1E-4</v>
      </c>
      <c r="AS639" s="292">
        <v>-1E-4</v>
      </c>
      <c r="AT639" s="290">
        <v>-1E-4</v>
      </c>
      <c r="AU639" s="292">
        <v>-1E-4</v>
      </c>
      <c r="AW639" s="293">
        <v>-1</v>
      </c>
      <c r="AX639" s="291">
        <v>-1</v>
      </c>
      <c r="BK639" s="290"/>
      <c r="BL639" s="290"/>
      <c r="BM639" s="292"/>
      <c r="BN639" s="290"/>
      <c r="BO639" s="292"/>
      <c r="BP639" s="290"/>
      <c r="BQ639" s="292"/>
      <c r="BR639" s="290"/>
      <c r="BS639" s="292"/>
      <c r="BU639" s="292">
        <v>-1</v>
      </c>
      <c r="BV639" s="291">
        <v>-1</v>
      </c>
      <c r="BX639" s="291">
        <v>-1</v>
      </c>
      <c r="CH639" s="291">
        <v>-1</v>
      </c>
      <c r="CI639" s="117">
        <v>0</v>
      </c>
      <c r="CJ639" s="81">
        <v>-1</v>
      </c>
      <c r="CK639" s="81">
        <v>0</v>
      </c>
      <c r="CL639" s="81">
        <v>-1</v>
      </c>
      <c r="CM639" s="81">
        <v>0</v>
      </c>
      <c r="CN639" s="117">
        <v>0</v>
      </c>
      <c r="CR639" s="291"/>
      <c r="DB639" s="291"/>
    </row>
    <row r="640" spans="1:119" x14ac:dyDescent="0.25">
      <c r="B640" s="291">
        <v>-1</v>
      </c>
      <c r="E640" s="185">
        <f t="shared" si="9"/>
        <v>0</v>
      </c>
      <c r="F640" s="142">
        <v>2</v>
      </c>
      <c r="G640" s="142">
        <v>3</v>
      </c>
      <c r="H640" s="142">
        <v>2</v>
      </c>
      <c r="I640" s="142">
        <v>3</v>
      </c>
      <c r="J640" s="142">
        <v>4</v>
      </c>
      <c r="K640" s="142">
        <v>3</v>
      </c>
      <c r="L640" s="142">
        <v>3</v>
      </c>
      <c r="M640" s="142">
        <v>3</v>
      </c>
      <c r="N640" s="142">
        <v>3</v>
      </c>
      <c r="O640" s="142">
        <v>3</v>
      </c>
      <c r="P640" s="142">
        <v>0</v>
      </c>
      <c r="Q640" s="290">
        <v>-1E-4</v>
      </c>
      <c r="R640" s="290">
        <v>-1E-4</v>
      </c>
      <c r="S640" s="292">
        <v>-1E-4</v>
      </c>
      <c r="T640" s="290">
        <v>-1E-4</v>
      </c>
      <c r="U640" s="292">
        <v>-1E-4</v>
      </c>
      <c r="V640" s="290">
        <v>-1E-4</v>
      </c>
      <c r="W640" s="292">
        <v>-1E-4</v>
      </c>
      <c r="X640" s="290">
        <v>-1E-4</v>
      </c>
      <c r="Y640" s="292">
        <v>-1E-4</v>
      </c>
      <c r="Z640" s="291">
        <v>-1E-4</v>
      </c>
      <c r="AB640" s="142">
        <v>2</v>
      </c>
      <c r="AC640" s="142">
        <v>4</v>
      </c>
      <c r="AD640" s="142">
        <v>3</v>
      </c>
      <c r="AE640" s="142">
        <v>3</v>
      </c>
      <c r="AF640" s="142">
        <v>3</v>
      </c>
      <c r="AG640" s="142">
        <v>4</v>
      </c>
      <c r="AH640" s="142">
        <v>3</v>
      </c>
      <c r="AI640" s="142">
        <v>3</v>
      </c>
      <c r="AJ640" s="142">
        <v>3</v>
      </c>
      <c r="AK640" s="142">
        <v>3</v>
      </c>
      <c r="AL640" s="142">
        <v>10</v>
      </c>
      <c r="AM640" s="290">
        <v>-1E-4</v>
      </c>
      <c r="AN640" s="290">
        <v>-1E-4</v>
      </c>
      <c r="AO640" s="292">
        <v>-1E-4</v>
      </c>
      <c r="AP640" s="290">
        <v>-1E-4</v>
      </c>
      <c r="AQ640" s="292">
        <v>-1E-4</v>
      </c>
      <c r="AR640" s="290">
        <v>-1E-4</v>
      </c>
      <c r="AS640" s="292">
        <v>-1E-4</v>
      </c>
      <c r="AT640" s="290">
        <v>-1E-4</v>
      </c>
      <c r="AU640" s="292">
        <v>-1E-4</v>
      </c>
      <c r="AW640" s="293">
        <v>-1</v>
      </c>
      <c r="AX640" s="291">
        <v>-1</v>
      </c>
      <c r="BK640" s="290"/>
      <c r="BL640" s="290"/>
      <c r="BM640" s="292"/>
      <c r="BN640" s="290"/>
      <c r="BO640" s="292"/>
      <c r="BP640" s="290"/>
      <c r="BQ640" s="292"/>
      <c r="BR640" s="290"/>
      <c r="BS640" s="292"/>
      <c r="BU640" s="292">
        <v>-1</v>
      </c>
      <c r="BV640" s="291">
        <v>-1</v>
      </c>
      <c r="BX640" s="291">
        <v>-1</v>
      </c>
      <c r="CH640" s="291">
        <v>-1</v>
      </c>
      <c r="CI640" s="117">
        <v>0</v>
      </c>
      <c r="CJ640" s="81">
        <v>-1</v>
      </c>
      <c r="CK640" s="81">
        <v>0</v>
      </c>
      <c r="CL640" s="81">
        <v>-1</v>
      </c>
      <c r="CM640" s="81">
        <v>0</v>
      </c>
      <c r="CN640" s="117">
        <v>0</v>
      </c>
      <c r="CR640" s="291"/>
      <c r="DB640" s="291"/>
    </row>
    <row r="641" spans="1:121" x14ac:dyDescent="0.25">
      <c r="B641" s="291">
        <v>0</v>
      </c>
      <c r="E641" s="185">
        <f t="shared" si="9"/>
        <v>0</v>
      </c>
      <c r="F641" s="142">
        <v>0</v>
      </c>
      <c r="G641" s="142">
        <v>0</v>
      </c>
      <c r="H641" s="142">
        <v>0</v>
      </c>
      <c r="I641" s="142">
        <v>0</v>
      </c>
      <c r="J641" s="142">
        <v>0</v>
      </c>
      <c r="K641" s="142">
        <v>0</v>
      </c>
      <c r="L641" s="142">
        <v>0</v>
      </c>
      <c r="M641" s="142">
        <v>0</v>
      </c>
      <c r="N641" s="142">
        <v>0</v>
      </c>
      <c r="O641" s="142">
        <v>0</v>
      </c>
      <c r="P641" s="142">
        <v>0</v>
      </c>
      <c r="Q641" s="290">
        <v>0</v>
      </c>
      <c r="R641" s="290">
        <v>0</v>
      </c>
      <c r="S641" s="292">
        <v>0</v>
      </c>
      <c r="T641" s="290">
        <v>0</v>
      </c>
      <c r="U641" s="292">
        <v>0</v>
      </c>
      <c r="V641" s="290">
        <v>0</v>
      </c>
      <c r="W641" s="292">
        <v>0</v>
      </c>
      <c r="X641" s="290">
        <v>0</v>
      </c>
      <c r="Y641" s="292">
        <v>0</v>
      </c>
      <c r="Z641" s="291">
        <v>0</v>
      </c>
      <c r="AB641" s="142">
        <v>0</v>
      </c>
      <c r="AC641" s="142">
        <v>0</v>
      </c>
      <c r="AD641" s="142">
        <v>0</v>
      </c>
      <c r="AE641" s="142">
        <v>0</v>
      </c>
      <c r="AF641" s="142">
        <v>0</v>
      </c>
      <c r="AG641" s="142">
        <v>0</v>
      </c>
      <c r="AH641" s="142">
        <v>0</v>
      </c>
      <c r="AI641" s="142">
        <v>0</v>
      </c>
      <c r="AJ641" s="142">
        <v>0</v>
      </c>
      <c r="AK641" s="142">
        <v>0</v>
      </c>
      <c r="AL641" s="142">
        <v>0</v>
      </c>
      <c r="AM641" s="290">
        <v>0</v>
      </c>
      <c r="AN641" s="290">
        <v>0</v>
      </c>
      <c r="AO641" s="292">
        <v>0</v>
      </c>
      <c r="AP641" s="290">
        <v>0</v>
      </c>
      <c r="AQ641" s="292">
        <v>0</v>
      </c>
      <c r="AR641" s="290">
        <v>0</v>
      </c>
      <c r="AS641" s="292">
        <v>0</v>
      </c>
      <c r="AT641" s="290">
        <v>0</v>
      </c>
      <c r="AU641" s="292">
        <v>0</v>
      </c>
      <c r="AW641" s="293">
        <v>0</v>
      </c>
      <c r="AX641" s="291">
        <v>0</v>
      </c>
      <c r="BK641" s="290"/>
      <c r="BL641" s="290"/>
      <c r="BM641" s="292"/>
      <c r="BN641" s="290"/>
      <c r="BO641" s="292"/>
      <c r="BP641" s="290"/>
      <c r="BQ641" s="292"/>
      <c r="BR641" s="290"/>
      <c r="BS641" s="292"/>
      <c r="BU641" s="292">
        <v>0</v>
      </c>
      <c r="BV641" s="291">
        <v>0</v>
      </c>
      <c r="BX641" s="291">
        <v>0</v>
      </c>
      <c r="CH641" s="291">
        <v>0</v>
      </c>
      <c r="CI641" s="117">
        <v>0</v>
      </c>
      <c r="CJ641" s="81">
        <v>0</v>
      </c>
      <c r="CK641" s="81">
        <v>0</v>
      </c>
      <c r="CL641" s="81">
        <v>0</v>
      </c>
      <c r="CM641" s="81">
        <v>0</v>
      </c>
      <c r="CN641" s="117">
        <v>0</v>
      </c>
      <c r="CR641" s="291"/>
      <c r="DB641" s="291"/>
    </row>
    <row r="642" spans="1:121" x14ac:dyDescent="0.25">
      <c r="A642" s="113" t="s">
        <v>192</v>
      </c>
      <c r="B642" s="291">
        <v>11</v>
      </c>
      <c r="C642" s="114" t="s">
        <v>338</v>
      </c>
      <c r="D642" s="114" t="s">
        <v>273</v>
      </c>
      <c r="E642" s="185">
        <f t="shared" si="9"/>
        <v>0</v>
      </c>
      <c r="F642" s="142">
        <v>2</v>
      </c>
      <c r="G642" s="142">
        <v>3</v>
      </c>
      <c r="H642" s="142">
        <v>3</v>
      </c>
      <c r="I642" s="142">
        <v>4</v>
      </c>
      <c r="J642" s="142">
        <v>4</v>
      </c>
      <c r="K642" s="142">
        <v>3</v>
      </c>
      <c r="L642" s="142">
        <v>3</v>
      </c>
      <c r="M642" s="142">
        <v>4</v>
      </c>
      <c r="N642" s="142">
        <v>3</v>
      </c>
      <c r="O642" s="142">
        <v>3</v>
      </c>
      <c r="P642" s="142">
        <v>0</v>
      </c>
      <c r="Q642" s="290">
        <v>9.6999999999999993</v>
      </c>
      <c r="R642" s="290">
        <v>9.6999999999999993</v>
      </c>
      <c r="S642" s="292">
        <v>9.6999999999999993</v>
      </c>
      <c r="T642" s="290">
        <v>-1E-4</v>
      </c>
      <c r="U642" s="292">
        <v>13.9</v>
      </c>
      <c r="V642" s="290">
        <v>-1E-4</v>
      </c>
      <c r="W642" s="292">
        <v>11.23</v>
      </c>
      <c r="X642" s="290">
        <v>-1E-4</v>
      </c>
      <c r="Y642" s="292">
        <v>34.83</v>
      </c>
      <c r="Z642" s="291">
        <v>10</v>
      </c>
      <c r="AB642" s="142">
        <v>2</v>
      </c>
      <c r="AC642" s="142">
        <v>2</v>
      </c>
      <c r="AD642" s="142">
        <v>3</v>
      </c>
      <c r="AE642" s="142">
        <v>4</v>
      </c>
      <c r="AF642" s="142">
        <v>4</v>
      </c>
      <c r="AG642" s="142">
        <v>4</v>
      </c>
      <c r="AH642" s="142">
        <v>4</v>
      </c>
      <c r="AI642" s="142">
        <v>4</v>
      </c>
      <c r="AJ642" s="142">
        <v>4</v>
      </c>
      <c r="AK642" s="142">
        <v>4</v>
      </c>
      <c r="AL642" s="142">
        <v>0</v>
      </c>
      <c r="AM642" s="290">
        <v>9.5</v>
      </c>
      <c r="AN642" s="290">
        <v>9.5</v>
      </c>
      <c r="AO642" s="292">
        <v>9.5</v>
      </c>
      <c r="AP642" s="290">
        <v>5.6</v>
      </c>
      <c r="AQ642" s="292">
        <v>13.1</v>
      </c>
      <c r="AR642" s="290">
        <v>-1E-4</v>
      </c>
      <c r="AS642" s="292">
        <v>10.58</v>
      </c>
      <c r="AT642" s="290">
        <v>-1E-4</v>
      </c>
      <c r="AU642" s="292">
        <v>38.78</v>
      </c>
      <c r="AW642" s="293">
        <v>73.61</v>
      </c>
      <c r="AX642" s="291">
        <v>11</v>
      </c>
      <c r="BK642" s="290"/>
      <c r="BL642" s="290"/>
      <c r="BM642" s="292"/>
      <c r="BN642" s="290"/>
      <c r="BO642" s="292"/>
      <c r="BP642" s="290"/>
      <c r="BQ642" s="292"/>
      <c r="BR642" s="290"/>
      <c r="BS642" s="292"/>
      <c r="BU642" s="292">
        <v>73.61</v>
      </c>
      <c r="BV642" s="291">
        <v>11</v>
      </c>
      <c r="BX642" s="291">
        <v>-1</v>
      </c>
      <c r="CH642" s="291">
        <v>-1</v>
      </c>
      <c r="CI642" s="117">
        <v>0</v>
      </c>
      <c r="CJ642" s="81">
        <v>-1</v>
      </c>
      <c r="CK642" s="81">
        <v>0</v>
      </c>
      <c r="CL642" s="81">
        <v>-1</v>
      </c>
      <c r="CM642" s="81">
        <v>0</v>
      </c>
      <c r="CN642" s="117">
        <v>0</v>
      </c>
      <c r="CR642" s="291"/>
      <c r="DB642" s="291"/>
      <c r="DH642" s="79" t="s">
        <v>374</v>
      </c>
      <c r="DJ642" s="79" t="s">
        <v>419</v>
      </c>
      <c r="DK642" s="79" t="s">
        <v>466</v>
      </c>
      <c r="DL642" s="83" t="s">
        <v>503</v>
      </c>
      <c r="DM642" s="84" t="s">
        <v>524</v>
      </c>
      <c r="DN642" s="84" t="s">
        <v>504</v>
      </c>
      <c r="DO642" s="83" t="s">
        <v>503</v>
      </c>
    </row>
    <row r="643" spans="1:121" x14ac:dyDescent="0.25">
      <c r="B643" s="291">
        <v>-1</v>
      </c>
      <c r="E643" s="185">
        <f t="shared" si="9"/>
        <v>0</v>
      </c>
      <c r="F643" s="142">
        <v>2</v>
      </c>
      <c r="G643" s="142">
        <v>3</v>
      </c>
      <c r="H643" s="142">
        <v>2</v>
      </c>
      <c r="I643" s="142">
        <v>3</v>
      </c>
      <c r="J643" s="142">
        <v>4</v>
      </c>
      <c r="K643" s="142">
        <v>3</v>
      </c>
      <c r="L643" s="142">
        <v>3</v>
      </c>
      <c r="M643" s="142">
        <v>3</v>
      </c>
      <c r="N643" s="142">
        <v>2</v>
      </c>
      <c r="O643" s="142">
        <v>3</v>
      </c>
      <c r="P643" s="142">
        <v>0</v>
      </c>
      <c r="Q643" s="290">
        <v>-1E-4</v>
      </c>
      <c r="R643" s="290">
        <v>-1E-4</v>
      </c>
      <c r="S643" s="292">
        <v>-1E-4</v>
      </c>
      <c r="T643" s="290">
        <v>-1E-4</v>
      </c>
      <c r="U643" s="292">
        <v>-1E-4</v>
      </c>
      <c r="V643" s="290">
        <v>-1E-4</v>
      </c>
      <c r="W643" s="292">
        <v>-1E-4</v>
      </c>
      <c r="X643" s="290">
        <v>-1E-4</v>
      </c>
      <c r="Y643" s="292">
        <v>-1E-4</v>
      </c>
      <c r="Z643" s="291">
        <v>-1E-4</v>
      </c>
      <c r="AB643" s="142">
        <v>2</v>
      </c>
      <c r="AC643" s="142">
        <v>3</v>
      </c>
      <c r="AD643" s="142">
        <v>3</v>
      </c>
      <c r="AE643" s="142">
        <v>3</v>
      </c>
      <c r="AF643" s="142">
        <v>3</v>
      </c>
      <c r="AG643" s="142">
        <v>4</v>
      </c>
      <c r="AH643" s="142">
        <v>3</v>
      </c>
      <c r="AI643" s="142">
        <v>3</v>
      </c>
      <c r="AJ643" s="142">
        <v>4</v>
      </c>
      <c r="AK643" s="142">
        <v>4</v>
      </c>
      <c r="AL643" s="142">
        <v>0</v>
      </c>
      <c r="AM643" s="290">
        <v>-1E-4</v>
      </c>
      <c r="AN643" s="290">
        <v>-1E-4</v>
      </c>
      <c r="AO643" s="292">
        <v>-1E-4</v>
      </c>
      <c r="AP643" s="290">
        <v>-1E-4</v>
      </c>
      <c r="AQ643" s="292">
        <v>-1E-4</v>
      </c>
      <c r="AR643" s="290">
        <v>-1E-4</v>
      </c>
      <c r="AS643" s="292">
        <v>-1E-4</v>
      </c>
      <c r="AT643" s="290">
        <v>-1E-4</v>
      </c>
      <c r="AU643" s="292">
        <v>-1E-4</v>
      </c>
      <c r="AW643" s="293">
        <v>-1</v>
      </c>
      <c r="AX643" s="291">
        <v>-1</v>
      </c>
      <c r="BK643" s="290"/>
      <c r="BL643" s="290"/>
      <c r="BM643" s="292"/>
      <c r="BN643" s="290"/>
      <c r="BO643" s="292"/>
      <c r="BP643" s="290"/>
      <c r="BQ643" s="292"/>
      <c r="BR643" s="290"/>
      <c r="BS643" s="292"/>
      <c r="BU643" s="292">
        <v>-1</v>
      </c>
      <c r="BV643" s="291">
        <v>-1</v>
      </c>
      <c r="BX643" s="291">
        <v>-1</v>
      </c>
      <c r="CH643" s="291">
        <v>-1</v>
      </c>
      <c r="CI643" s="117">
        <v>0</v>
      </c>
      <c r="CJ643" s="81">
        <v>-1</v>
      </c>
      <c r="CK643" s="81">
        <v>0</v>
      </c>
      <c r="CL643" s="81">
        <v>-1</v>
      </c>
      <c r="CM643" s="81">
        <v>0</v>
      </c>
      <c r="CN643" s="117">
        <v>0</v>
      </c>
      <c r="CR643" s="291"/>
      <c r="DB643" s="291"/>
    </row>
    <row r="644" spans="1:121" x14ac:dyDescent="0.25">
      <c r="B644" s="291">
        <v>-1</v>
      </c>
      <c r="E644" s="185">
        <f t="shared" si="9"/>
        <v>0</v>
      </c>
      <c r="F644" s="142">
        <v>3</v>
      </c>
      <c r="G644" s="142">
        <v>4</v>
      </c>
      <c r="H644" s="142">
        <v>3</v>
      </c>
      <c r="I644" s="142">
        <v>3</v>
      </c>
      <c r="J644" s="142">
        <v>4</v>
      </c>
      <c r="K644" s="142">
        <v>4</v>
      </c>
      <c r="L644" s="142">
        <v>3</v>
      </c>
      <c r="M644" s="142">
        <v>4</v>
      </c>
      <c r="N644" s="142">
        <v>3</v>
      </c>
      <c r="O644" s="142">
        <v>3</v>
      </c>
      <c r="P644" s="142">
        <v>0</v>
      </c>
      <c r="Q644" s="290">
        <v>-1E-4</v>
      </c>
      <c r="R644" s="290">
        <v>-1E-4</v>
      </c>
      <c r="S644" s="292">
        <v>-1E-4</v>
      </c>
      <c r="T644" s="290">
        <v>-1E-4</v>
      </c>
      <c r="U644" s="292">
        <v>-1E-4</v>
      </c>
      <c r="V644" s="290">
        <v>-1E-4</v>
      </c>
      <c r="W644" s="292">
        <v>-1E-4</v>
      </c>
      <c r="X644" s="290">
        <v>-1E-4</v>
      </c>
      <c r="Y644" s="292">
        <v>-1E-4</v>
      </c>
      <c r="Z644" s="291">
        <v>-1E-4</v>
      </c>
      <c r="AB644" s="142">
        <v>3</v>
      </c>
      <c r="AC644" s="142">
        <v>3</v>
      </c>
      <c r="AD644" s="142">
        <v>3</v>
      </c>
      <c r="AE644" s="142">
        <v>3</v>
      </c>
      <c r="AF644" s="142">
        <v>4</v>
      </c>
      <c r="AG644" s="142">
        <v>4</v>
      </c>
      <c r="AH644" s="142">
        <v>4</v>
      </c>
      <c r="AI644" s="142">
        <v>4</v>
      </c>
      <c r="AJ644" s="142">
        <v>4</v>
      </c>
      <c r="AK644" s="142">
        <v>3</v>
      </c>
      <c r="AL644" s="142">
        <v>0</v>
      </c>
      <c r="AM644" s="290">
        <v>-1E-4</v>
      </c>
      <c r="AN644" s="290">
        <v>-1E-4</v>
      </c>
      <c r="AO644" s="292">
        <v>-1E-4</v>
      </c>
      <c r="AP644" s="290">
        <v>-1E-4</v>
      </c>
      <c r="AQ644" s="292">
        <v>-1E-4</v>
      </c>
      <c r="AR644" s="290">
        <v>-1E-4</v>
      </c>
      <c r="AS644" s="292">
        <v>-1E-4</v>
      </c>
      <c r="AT644" s="290">
        <v>-1E-4</v>
      </c>
      <c r="AU644" s="292">
        <v>-1E-4</v>
      </c>
      <c r="AW644" s="293">
        <v>-1</v>
      </c>
      <c r="AX644" s="291">
        <v>-1</v>
      </c>
      <c r="BK644" s="290"/>
      <c r="BL644" s="290"/>
      <c r="BM644" s="292"/>
      <c r="BN644" s="290"/>
      <c r="BO644" s="292"/>
      <c r="BP644" s="290"/>
      <c r="BQ644" s="292"/>
      <c r="BR644" s="290"/>
      <c r="BS644" s="292"/>
      <c r="BU644" s="292">
        <v>-1</v>
      </c>
      <c r="BV644" s="291">
        <v>-1</v>
      </c>
      <c r="BX644" s="291">
        <v>-1</v>
      </c>
      <c r="CH644" s="291">
        <v>-1</v>
      </c>
      <c r="CI644" s="117">
        <v>0</v>
      </c>
      <c r="CJ644" s="81">
        <v>-1</v>
      </c>
      <c r="CK644" s="81">
        <v>0</v>
      </c>
      <c r="CL644" s="81">
        <v>-1</v>
      </c>
      <c r="CM644" s="81">
        <v>0</v>
      </c>
      <c r="CN644" s="117">
        <v>0</v>
      </c>
      <c r="CR644" s="291"/>
      <c r="DB644" s="291"/>
    </row>
    <row r="645" spans="1:121" x14ac:dyDescent="0.25">
      <c r="B645" s="291">
        <v>-1</v>
      </c>
      <c r="E645" s="185">
        <f t="shared" si="9"/>
        <v>0</v>
      </c>
      <c r="F645" s="142">
        <v>2</v>
      </c>
      <c r="G645" s="142">
        <v>3</v>
      </c>
      <c r="H645" s="142">
        <v>2</v>
      </c>
      <c r="I645" s="142">
        <v>3</v>
      </c>
      <c r="J645" s="142">
        <v>3</v>
      </c>
      <c r="K645" s="142">
        <v>4</v>
      </c>
      <c r="L645" s="142">
        <v>3</v>
      </c>
      <c r="M645" s="142">
        <v>3</v>
      </c>
      <c r="N645" s="142">
        <v>3</v>
      </c>
      <c r="O645" s="142">
        <v>3</v>
      </c>
      <c r="P645" s="142">
        <v>0</v>
      </c>
      <c r="Q645" s="290">
        <v>-1E-4</v>
      </c>
      <c r="R645" s="290">
        <v>-1E-4</v>
      </c>
      <c r="S645" s="292">
        <v>-1E-4</v>
      </c>
      <c r="T645" s="290">
        <v>-1E-4</v>
      </c>
      <c r="U645" s="292">
        <v>-1E-4</v>
      </c>
      <c r="V645" s="290">
        <v>-1E-4</v>
      </c>
      <c r="W645" s="292">
        <v>-1E-4</v>
      </c>
      <c r="X645" s="290">
        <v>-1E-4</v>
      </c>
      <c r="Y645" s="292">
        <v>-1E-4</v>
      </c>
      <c r="Z645" s="291">
        <v>-1E-4</v>
      </c>
      <c r="AB645" s="142">
        <v>2</v>
      </c>
      <c r="AC645" s="142">
        <v>3</v>
      </c>
      <c r="AD645" s="142">
        <v>3</v>
      </c>
      <c r="AE645" s="142">
        <v>3</v>
      </c>
      <c r="AF645" s="142">
        <v>4</v>
      </c>
      <c r="AG645" s="142">
        <v>4</v>
      </c>
      <c r="AH645" s="142">
        <v>3</v>
      </c>
      <c r="AI645" s="142">
        <v>4</v>
      </c>
      <c r="AJ645" s="142">
        <v>4</v>
      </c>
      <c r="AK645" s="142">
        <v>4</v>
      </c>
      <c r="AL645" s="142">
        <v>0</v>
      </c>
      <c r="AM645" s="290">
        <v>-1E-4</v>
      </c>
      <c r="AN645" s="290">
        <v>-1E-4</v>
      </c>
      <c r="AO645" s="292">
        <v>-1E-4</v>
      </c>
      <c r="AP645" s="290">
        <v>-1E-4</v>
      </c>
      <c r="AQ645" s="292">
        <v>-1E-4</v>
      </c>
      <c r="AR645" s="290">
        <v>-1E-4</v>
      </c>
      <c r="AS645" s="292">
        <v>-1E-4</v>
      </c>
      <c r="AT645" s="290">
        <v>-1E-4</v>
      </c>
      <c r="AU645" s="292">
        <v>-1E-4</v>
      </c>
      <c r="AW645" s="293">
        <v>-1</v>
      </c>
      <c r="AX645" s="291">
        <v>-1</v>
      </c>
      <c r="BK645" s="290"/>
      <c r="BL645" s="290"/>
      <c r="BM645" s="292"/>
      <c r="BN645" s="290"/>
      <c r="BO645" s="292"/>
      <c r="BP645" s="290"/>
      <c r="BQ645" s="292"/>
      <c r="BR645" s="290"/>
      <c r="BS645" s="292"/>
      <c r="BU645" s="292">
        <v>-1</v>
      </c>
      <c r="BV645" s="291">
        <v>-1</v>
      </c>
      <c r="BX645" s="291">
        <v>-1</v>
      </c>
      <c r="CH645" s="291">
        <v>-1</v>
      </c>
      <c r="CI645" s="117">
        <v>0</v>
      </c>
      <c r="CJ645" s="81">
        <v>-1</v>
      </c>
      <c r="CK645" s="81">
        <v>0</v>
      </c>
      <c r="CL645" s="81">
        <v>-1</v>
      </c>
      <c r="CM645" s="81">
        <v>0</v>
      </c>
      <c r="CN645" s="117">
        <v>0</v>
      </c>
      <c r="CR645" s="291"/>
      <c r="DB645" s="291"/>
    </row>
    <row r="646" spans="1:121" x14ac:dyDescent="0.25">
      <c r="B646" s="291">
        <v>0</v>
      </c>
      <c r="E646" s="185">
        <f t="shared" si="9"/>
        <v>0</v>
      </c>
      <c r="F646" s="142">
        <v>0</v>
      </c>
      <c r="G646" s="142">
        <v>0</v>
      </c>
      <c r="H646" s="142">
        <v>0</v>
      </c>
      <c r="I646" s="142">
        <v>0</v>
      </c>
      <c r="J646" s="142">
        <v>0</v>
      </c>
      <c r="K646" s="142">
        <v>0</v>
      </c>
      <c r="L646" s="142">
        <v>0</v>
      </c>
      <c r="M646" s="142">
        <v>0</v>
      </c>
      <c r="N646" s="142">
        <v>0</v>
      </c>
      <c r="O646" s="142">
        <v>0</v>
      </c>
      <c r="P646" s="142">
        <v>0</v>
      </c>
      <c r="Q646" s="290">
        <v>0</v>
      </c>
      <c r="R646" s="290">
        <v>0</v>
      </c>
      <c r="S646" s="292">
        <v>0</v>
      </c>
      <c r="T646" s="290">
        <v>0</v>
      </c>
      <c r="U646" s="292">
        <v>0</v>
      </c>
      <c r="V646" s="290">
        <v>0</v>
      </c>
      <c r="W646" s="292">
        <v>0</v>
      </c>
      <c r="X646" s="290">
        <v>0</v>
      </c>
      <c r="Y646" s="292">
        <v>0</v>
      </c>
      <c r="Z646" s="291">
        <v>0</v>
      </c>
      <c r="AB646" s="142">
        <v>0</v>
      </c>
      <c r="AC646" s="142">
        <v>0</v>
      </c>
      <c r="AD646" s="142">
        <v>0</v>
      </c>
      <c r="AE646" s="142">
        <v>0</v>
      </c>
      <c r="AF646" s="142">
        <v>0</v>
      </c>
      <c r="AG646" s="142">
        <v>0</v>
      </c>
      <c r="AH646" s="142">
        <v>0</v>
      </c>
      <c r="AI646" s="142">
        <v>0</v>
      </c>
      <c r="AJ646" s="142">
        <v>0</v>
      </c>
      <c r="AK646" s="142">
        <v>0</v>
      </c>
      <c r="AL646" s="142">
        <v>0</v>
      </c>
      <c r="AM646" s="290">
        <v>0</v>
      </c>
      <c r="AN646" s="290">
        <v>0</v>
      </c>
      <c r="AO646" s="292">
        <v>0</v>
      </c>
      <c r="AP646" s="290">
        <v>0</v>
      </c>
      <c r="AQ646" s="292">
        <v>0</v>
      </c>
      <c r="AR646" s="290">
        <v>0</v>
      </c>
      <c r="AS646" s="292">
        <v>0</v>
      </c>
      <c r="AT646" s="290">
        <v>0</v>
      </c>
      <c r="AU646" s="292">
        <v>0</v>
      </c>
      <c r="AW646" s="293">
        <v>0</v>
      </c>
      <c r="AX646" s="291">
        <v>0</v>
      </c>
      <c r="BK646" s="290"/>
      <c r="BL646" s="290"/>
      <c r="BM646" s="292"/>
      <c r="BN646" s="290"/>
      <c r="BO646" s="292"/>
      <c r="BP646" s="290"/>
      <c r="BQ646" s="292"/>
      <c r="BR646" s="290"/>
      <c r="BS646" s="292"/>
      <c r="BU646" s="292">
        <v>0</v>
      </c>
      <c r="BV646" s="291">
        <v>0</v>
      </c>
      <c r="BX646" s="291">
        <v>0</v>
      </c>
      <c r="CH646" s="291">
        <v>0</v>
      </c>
      <c r="CI646" s="117">
        <v>0</v>
      </c>
      <c r="CJ646" s="81">
        <v>0</v>
      </c>
      <c r="CK646" s="81">
        <v>0</v>
      </c>
      <c r="CL646" s="81">
        <v>0</v>
      </c>
      <c r="CM646" s="81">
        <v>0</v>
      </c>
      <c r="CN646" s="117">
        <v>0</v>
      </c>
      <c r="CR646" s="291"/>
      <c r="DB646" s="291"/>
    </row>
    <row r="647" spans="1:121" x14ac:dyDescent="0.25">
      <c r="A647" s="113" t="s">
        <v>192</v>
      </c>
      <c r="B647" s="291">
        <v>0</v>
      </c>
      <c r="C647" s="114" t="s">
        <v>339</v>
      </c>
      <c r="D647" s="114" t="s">
        <v>203</v>
      </c>
      <c r="E647" s="185">
        <f t="shared" si="9"/>
        <v>0</v>
      </c>
      <c r="F647" s="142">
        <v>0</v>
      </c>
      <c r="G647" s="142">
        <v>0</v>
      </c>
      <c r="H647" s="142">
        <v>0</v>
      </c>
      <c r="I647" s="142">
        <v>0</v>
      </c>
      <c r="J647" s="142">
        <v>0</v>
      </c>
      <c r="K647" s="142">
        <v>0</v>
      </c>
      <c r="L647" s="142">
        <v>0</v>
      </c>
      <c r="M647" s="142">
        <v>0</v>
      </c>
      <c r="N647" s="142">
        <v>0</v>
      </c>
      <c r="O647" s="142">
        <v>0</v>
      </c>
      <c r="P647" s="142">
        <v>0</v>
      </c>
      <c r="Q647" s="290">
        <v>-1E-4</v>
      </c>
      <c r="R647" s="290">
        <v>-1E-4</v>
      </c>
      <c r="S647" s="292">
        <v>-1E-4</v>
      </c>
      <c r="T647" s="290">
        <v>-1E-4</v>
      </c>
      <c r="U647" s="292">
        <v>0</v>
      </c>
      <c r="V647" s="290">
        <v>-1E-4</v>
      </c>
      <c r="W647" s="292">
        <v>-1E-4</v>
      </c>
      <c r="X647" s="290">
        <v>-1E-4</v>
      </c>
      <c r="Y647" s="292">
        <v>0</v>
      </c>
      <c r="Z647" s="291">
        <v>0</v>
      </c>
      <c r="AB647" s="142">
        <v>0</v>
      </c>
      <c r="AC647" s="142">
        <v>0</v>
      </c>
      <c r="AD647" s="142">
        <v>0</v>
      </c>
      <c r="AE647" s="142">
        <v>0</v>
      </c>
      <c r="AF647" s="142">
        <v>0</v>
      </c>
      <c r="AG647" s="142">
        <v>0</v>
      </c>
      <c r="AH647" s="142">
        <v>0</v>
      </c>
      <c r="AI647" s="142">
        <v>0</v>
      </c>
      <c r="AJ647" s="142">
        <v>0</v>
      </c>
      <c r="AK647" s="142">
        <v>0</v>
      </c>
      <c r="AL647" s="142">
        <v>0</v>
      </c>
      <c r="AM647" s="290">
        <v>-1E-4</v>
      </c>
      <c r="AN647" s="290">
        <v>-1E-4</v>
      </c>
      <c r="AO647" s="292">
        <v>-1E-4</v>
      </c>
      <c r="AP647" s="290">
        <v>-1E-4</v>
      </c>
      <c r="AQ647" s="292">
        <v>0</v>
      </c>
      <c r="AR647" s="290">
        <v>-1E-4</v>
      </c>
      <c r="AS647" s="292">
        <v>-1E-4</v>
      </c>
      <c r="AT647" s="290">
        <v>-1E-4</v>
      </c>
      <c r="AU647" s="292">
        <v>0</v>
      </c>
      <c r="AW647" s="293">
        <v>0</v>
      </c>
      <c r="AX647" s="291">
        <v>0</v>
      </c>
      <c r="BK647" s="290"/>
      <c r="BL647" s="290"/>
      <c r="BM647" s="292"/>
      <c r="BN647" s="290"/>
      <c r="BO647" s="292"/>
      <c r="BP647" s="290"/>
      <c r="BQ647" s="292"/>
      <c r="BR647" s="290"/>
      <c r="BS647" s="292"/>
      <c r="BU647" s="292">
        <v>0</v>
      </c>
      <c r="BV647" s="291">
        <v>0</v>
      </c>
      <c r="BX647" s="291">
        <v>-1</v>
      </c>
      <c r="CH647" s="291">
        <v>-1</v>
      </c>
      <c r="CI647" s="117">
        <v>0</v>
      </c>
      <c r="CJ647" s="81">
        <v>-1</v>
      </c>
      <c r="CK647" s="81">
        <v>0</v>
      </c>
      <c r="CL647" s="81">
        <v>-1</v>
      </c>
      <c r="CM647" s="81">
        <v>0</v>
      </c>
      <c r="CN647" s="117">
        <v>0</v>
      </c>
      <c r="CR647" s="291"/>
      <c r="DB647" s="291"/>
      <c r="DF647" s="79" t="s">
        <v>369</v>
      </c>
      <c r="DH647" s="79" t="s">
        <v>373</v>
      </c>
      <c r="DJ647" s="79" t="s">
        <v>419</v>
      </c>
      <c r="DK647" s="79" t="s">
        <v>466</v>
      </c>
      <c r="DL647" s="83" t="s">
        <v>503</v>
      </c>
      <c r="DM647" s="84" t="s">
        <v>524</v>
      </c>
      <c r="DN647" s="84" t="s">
        <v>518</v>
      </c>
      <c r="DO647" s="83" t="s">
        <v>522</v>
      </c>
    </row>
    <row r="648" spans="1:121" x14ac:dyDescent="0.25">
      <c r="B648" s="291"/>
      <c r="Q648" s="290"/>
      <c r="R648" s="290"/>
      <c r="S648" s="292"/>
      <c r="T648" s="290"/>
      <c r="U648" s="292"/>
      <c r="V648" s="290"/>
      <c r="W648" s="292"/>
      <c r="X648" s="290"/>
      <c r="Y648" s="292"/>
      <c r="Z648" s="291"/>
      <c r="AM648" s="290"/>
      <c r="AN648" s="290"/>
      <c r="AO648" s="292"/>
      <c r="AP648" s="290"/>
      <c r="AQ648" s="292"/>
      <c r="AR648" s="290"/>
      <c r="AS648" s="292"/>
      <c r="AT648" s="290"/>
      <c r="AU648" s="292"/>
      <c r="AW648" s="293"/>
      <c r="AX648" s="291"/>
      <c r="BK648" s="290"/>
      <c r="BL648" s="290"/>
      <c r="BM648" s="292"/>
      <c r="BN648" s="290"/>
      <c r="BO648" s="292"/>
      <c r="BP648" s="290"/>
      <c r="BQ648" s="292"/>
      <c r="BR648" s="290"/>
      <c r="BS648" s="292"/>
      <c r="BU648" s="292"/>
      <c r="BV648" s="291"/>
      <c r="BX648" s="291"/>
      <c r="CH648" s="291"/>
      <c r="CR648" s="291"/>
      <c r="DB648" s="291"/>
    </row>
    <row r="649" spans="1:121" s="310" customFormat="1" x14ac:dyDescent="0.25">
      <c r="A649" s="297"/>
      <c r="B649" s="298">
        <v>0</v>
      </c>
      <c r="C649" s="299"/>
      <c r="D649" s="299"/>
      <c r="E649" s="300">
        <f t="shared" si="9"/>
        <v>0</v>
      </c>
      <c r="F649" s="301">
        <v>0</v>
      </c>
      <c r="G649" s="301">
        <v>0</v>
      </c>
      <c r="H649" s="301">
        <v>0</v>
      </c>
      <c r="I649" s="301">
        <v>0</v>
      </c>
      <c r="J649" s="301">
        <v>0</v>
      </c>
      <c r="K649" s="301">
        <v>0</v>
      </c>
      <c r="L649" s="301">
        <v>0</v>
      </c>
      <c r="M649" s="301">
        <v>0</v>
      </c>
      <c r="N649" s="301">
        <v>0</v>
      </c>
      <c r="O649" s="301">
        <v>0</v>
      </c>
      <c r="P649" s="301">
        <v>0</v>
      </c>
      <c r="Q649" s="302">
        <v>0</v>
      </c>
      <c r="R649" s="302">
        <v>0</v>
      </c>
      <c r="S649" s="303">
        <v>0</v>
      </c>
      <c r="T649" s="302">
        <v>0</v>
      </c>
      <c r="U649" s="303">
        <v>0</v>
      </c>
      <c r="V649" s="302">
        <v>0</v>
      </c>
      <c r="W649" s="303">
        <v>0</v>
      </c>
      <c r="X649" s="302">
        <v>0</v>
      </c>
      <c r="Y649" s="303">
        <v>0</v>
      </c>
      <c r="Z649" s="298">
        <v>0</v>
      </c>
      <c r="AA649" s="304"/>
      <c r="AB649" s="301">
        <v>0</v>
      </c>
      <c r="AC649" s="301">
        <v>0</v>
      </c>
      <c r="AD649" s="301">
        <v>0</v>
      </c>
      <c r="AE649" s="301">
        <v>0</v>
      </c>
      <c r="AF649" s="301">
        <v>0</v>
      </c>
      <c r="AG649" s="301">
        <v>0</v>
      </c>
      <c r="AH649" s="301">
        <v>0</v>
      </c>
      <c r="AI649" s="301">
        <v>0</v>
      </c>
      <c r="AJ649" s="301">
        <v>0</v>
      </c>
      <c r="AK649" s="301">
        <v>0</v>
      </c>
      <c r="AL649" s="301">
        <v>0</v>
      </c>
      <c r="AM649" s="302">
        <v>0</v>
      </c>
      <c r="AN649" s="302">
        <v>0</v>
      </c>
      <c r="AO649" s="303">
        <v>0</v>
      </c>
      <c r="AP649" s="302">
        <v>0</v>
      </c>
      <c r="AQ649" s="303">
        <v>0</v>
      </c>
      <c r="AR649" s="302">
        <v>0</v>
      </c>
      <c r="AS649" s="303">
        <v>0</v>
      </c>
      <c r="AT649" s="302">
        <v>0</v>
      </c>
      <c r="AU649" s="303">
        <v>0</v>
      </c>
      <c r="AV649" s="304"/>
      <c r="AW649" s="305">
        <v>0</v>
      </c>
      <c r="AX649" s="298">
        <v>0</v>
      </c>
      <c r="AY649" s="306"/>
      <c r="AZ649" s="301"/>
      <c r="BA649" s="301"/>
      <c r="BB649" s="301"/>
      <c r="BC649" s="301"/>
      <c r="BD649" s="301"/>
      <c r="BE649" s="301"/>
      <c r="BF649" s="301"/>
      <c r="BG649" s="301"/>
      <c r="BH649" s="301"/>
      <c r="BI649" s="301"/>
      <c r="BJ649" s="301"/>
      <c r="BK649" s="302"/>
      <c r="BL649" s="302"/>
      <c r="BM649" s="303"/>
      <c r="BN649" s="302"/>
      <c r="BO649" s="303"/>
      <c r="BP649" s="302"/>
      <c r="BQ649" s="303"/>
      <c r="BR649" s="302"/>
      <c r="BS649" s="303"/>
      <c r="BT649" s="306"/>
      <c r="BU649" s="303">
        <v>0</v>
      </c>
      <c r="BV649" s="298">
        <v>0</v>
      </c>
      <c r="BW649" s="306"/>
      <c r="BX649" s="298">
        <v>0</v>
      </c>
      <c r="BY649" s="307"/>
      <c r="BZ649" s="308"/>
      <c r="CA649" s="308"/>
      <c r="CB649" s="308"/>
      <c r="CC649" s="308"/>
      <c r="CD649" s="309"/>
      <c r="CG649" s="307"/>
      <c r="CH649" s="298">
        <v>0</v>
      </c>
      <c r="CI649" s="309">
        <v>0</v>
      </c>
      <c r="CJ649" s="308">
        <v>0</v>
      </c>
      <c r="CK649" s="308">
        <v>0</v>
      </c>
      <c r="CL649" s="308">
        <v>0</v>
      </c>
      <c r="CM649" s="308">
        <v>0</v>
      </c>
      <c r="CN649" s="309">
        <v>0</v>
      </c>
      <c r="CQ649" s="307"/>
      <c r="CR649" s="298"/>
      <c r="CS649" s="309"/>
      <c r="CT649" s="308"/>
      <c r="CU649" s="308"/>
      <c r="CV649" s="308"/>
      <c r="CW649" s="308"/>
      <c r="CX649" s="309"/>
      <c r="DA649" s="307"/>
      <c r="DB649" s="298"/>
      <c r="DC649" s="306"/>
      <c r="DI649" s="311"/>
      <c r="DL649" s="307"/>
      <c r="DM649" s="312"/>
      <c r="DN649" s="312"/>
      <c r="DO649" s="307"/>
      <c r="DP649" s="313"/>
      <c r="DQ649" s="311"/>
    </row>
    <row r="650" spans="1:121" x14ac:dyDescent="0.25">
      <c r="A650" s="113" t="s">
        <v>193</v>
      </c>
      <c r="B650" s="291">
        <v>1</v>
      </c>
      <c r="C650" s="114" t="s">
        <v>340</v>
      </c>
      <c r="D650" s="114" t="s">
        <v>208</v>
      </c>
      <c r="E650" s="185">
        <f t="shared" si="9"/>
        <v>8</v>
      </c>
      <c r="F650" s="142">
        <v>3</v>
      </c>
      <c r="G650" s="142">
        <v>3</v>
      </c>
      <c r="H650" s="142">
        <v>2</v>
      </c>
      <c r="I650" s="142">
        <v>3</v>
      </c>
      <c r="J650" s="142">
        <v>4</v>
      </c>
      <c r="K650" s="142">
        <v>3</v>
      </c>
      <c r="L650" s="142">
        <v>4</v>
      </c>
      <c r="M650" s="142">
        <v>3</v>
      </c>
      <c r="N650" s="142">
        <v>2</v>
      </c>
      <c r="O650" s="142">
        <v>3</v>
      </c>
      <c r="P650" s="142">
        <v>0</v>
      </c>
      <c r="Q650" s="290">
        <v>9.5</v>
      </c>
      <c r="R650" s="290">
        <v>9.5</v>
      </c>
      <c r="S650" s="292">
        <v>9.5</v>
      </c>
      <c r="T650" s="290">
        <v>-1E-4</v>
      </c>
      <c r="U650" s="292">
        <v>14.2</v>
      </c>
      <c r="V650" s="290">
        <v>-1E-4</v>
      </c>
      <c r="W650" s="292">
        <v>9.2200000000000006</v>
      </c>
      <c r="X650" s="290">
        <v>-1E-4</v>
      </c>
      <c r="Y650" s="292">
        <v>32.92</v>
      </c>
      <c r="Z650" s="291">
        <v>1</v>
      </c>
      <c r="AB650" s="142">
        <v>3</v>
      </c>
      <c r="AC650" s="142">
        <v>3</v>
      </c>
      <c r="AD650" s="142">
        <v>2</v>
      </c>
      <c r="AE650" s="142">
        <v>3</v>
      </c>
      <c r="AF650" s="142">
        <v>3</v>
      </c>
      <c r="AG650" s="142">
        <v>2</v>
      </c>
      <c r="AH650" s="142">
        <v>3</v>
      </c>
      <c r="AI650" s="142">
        <v>3</v>
      </c>
      <c r="AJ650" s="142">
        <v>2</v>
      </c>
      <c r="AK650" s="142">
        <v>3</v>
      </c>
      <c r="AL650" s="142">
        <v>0</v>
      </c>
      <c r="AM650" s="290">
        <v>9.5</v>
      </c>
      <c r="AN650" s="290">
        <v>9.5</v>
      </c>
      <c r="AO650" s="292">
        <v>9.5</v>
      </c>
      <c r="AP650" s="290">
        <v>3.8</v>
      </c>
      <c r="AQ650" s="292">
        <v>14.6</v>
      </c>
      <c r="AR650" s="290">
        <v>-1E-4</v>
      </c>
      <c r="AS650" s="292">
        <v>8.94</v>
      </c>
      <c r="AT650" s="290">
        <v>-1E-4</v>
      </c>
      <c r="AU650" s="292">
        <v>36.840000000000003</v>
      </c>
      <c r="AW650" s="293">
        <v>69.760000000000005</v>
      </c>
      <c r="AX650" s="291">
        <v>1</v>
      </c>
      <c r="BK650" s="290"/>
      <c r="BL650" s="290"/>
      <c r="BM650" s="292"/>
      <c r="BN650" s="290"/>
      <c r="BO650" s="292"/>
      <c r="BP650" s="290"/>
      <c r="BQ650" s="292"/>
      <c r="BR650" s="290"/>
      <c r="BS650" s="292"/>
      <c r="BU650" s="292">
        <v>69.760000000000005</v>
      </c>
      <c r="BV650" s="291">
        <v>1</v>
      </c>
      <c r="BX650" s="291">
        <v>-1</v>
      </c>
      <c r="CH650" s="291">
        <v>-1</v>
      </c>
      <c r="CI650" s="117">
        <v>0</v>
      </c>
      <c r="CJ650" s="81">
        <v>-1</v>
      </c>
      <c r="CK650" s="81">
        <v>0</v>
      </c>
      <c r="CL650" s="81">
        <v>-1</v>
      </c>
      <c r="CM650" s="81">
        <v>0</v>
      </c>
      <c r="CN650" s="117">
        <v>0</v>
      </c>
      <c r="CR650" s="291"/>
      <c r="DB650" s="291"/>
      <c r="DH650" s="79" t="s">
        <v>208</v>
      </c>
      <c r="DJ650" s="79" t="s">
        <v>420</v>
      </c>
      <c r="DK650" s="79" t="s">
        <v>467</v>
      </c>
      <c r="DL650" s="83" t="s">
        <v>503</v>
      </c>
      <c r="DM650" s="84" t="s">
        <v>523</v>
      </c>
      <c r="DN650" s="84" t="s">
        <v>503</v>
      </c>
      <c r="DO650" s="83" t="s">
        <v>503</v>
      </c>
    </row>
    <row r="651" spans="1:121" x14ac:dyDescent="0.25">
      <c r="B651" s="291">
        <v>-1</v>
      </c>
      <c r="E651" s="185">
        <f t="shared" si="9"/>
        <v>0</v>
      </c>
      <c r="F651" s="142">
        <v>2</v>
      </c>
      <c r="G651" s="142">
        <v>2</v>
      </c>
      <c r="H651" s="142">
        <v>3</v>
      </c>
      <c r="I651" s="142">
        <v>4</v>
      </c>
      <c r="J651" s="142">
        <v>4</v>
      </c>
      <c r="K651" s="142">
        <v>3</v>
      </c>
      <c r="L651" s="142">
        <v>4</v>
      </c>
      <c r="M651" s="142">
        <v>3</v>
      </c>
      <c r="N651" s="142">
        <v>2</v>
      </c>
      <c r="O651" s="142">
        <v>3</v>
      </c>
      <c r="P651" s="142">
        <v>0</v>
      </c>
      <c r="Q651" s="290">
        <v>-1E-4</v>
      </c>
      <c r="R651" s="290">
        <v>-1E-4</v>
      </c>
      <c r="S651" s="292">
        <v>-1E-4</v>
      </c>
      <c r="T651" s="290">
        <v>-1E-4</v>
      </c>
      <c r="U651" s="292">
        <v>-1E-4</v>
      </c>
      <c r="V651" s="290">
        <v>-1E-4</v>
      </c>
      <c r="W651" s="292">
        <v>-1E-4</v>
      </c>
      <c r="X651" s="290">
        <v>-1E-4</v>
      </c>
      <c r="Y651" s="292">
        <v>-1E-4</v>
      </c>
      <c r="Z651" s="291">
        <v>-1E-4</v>
      </c>
      <c r="AB651" s="142">
        <v>2</v>
      </c>
      <c r="AC651" s="142">
        <v>2</v>
      </c>
      <c r="AD651" s="142">
        <v>3</v>
      </c>
      <c r="AE651" s="142">
        <v>4</v>
      </c>
      <c r="AF651" s="142">
        <v>4</v>
      </c>
      <c r="AG651" s="142">
        <v>3</v>
      </c>
      <c r="AH651" s="142">
        <v>4</v>
      </c>
      <c r="AI651" s="142">
        <v>3</v>
      </c>
      <c r="AJ651" s="142">
        <v>3</v>
      </c>
      <c r="AK651" s="142">
        <v>3</v>
      </c>
      <c r="AL651" s="142">
        <v>0</v>
      </c>
      <c r="AM651" s="290">
        <v>-1E-4</v>
      </c>
      <c r="AN651" s="290">
        <v>-1E-4</v>
      </c>
      <c r="AO651" s="292">
        <v>-1E-4</v>
      </c>
      <c r="AP651" s="290">
        <v>-1E-4</v>
      </c>
      <c r="AQ651" s="292">
        <v>-1E-4</v>
      </c>
      <c r="AR651" s="290">
        <v>-1E-4</v>
      </c>
      <c r="AS651" s="292">
        <v>-1E-4</v>
      </c>
      <c r="AT651" s="290">
        <v>-1E-4</v>
      </c>
      <c r="AU651" s="292">
        <v>-1E-4</v>
      </c>
      <c r="AW651" s="293">
        <v>-1</v>
      </c>
      <c r="AX651" s="291">
        <v>-1</v>
      </c>
      <c r="BK651" s="290"/>
      <c r="BL651" s="290"/>
      <c r="BM651" s="292"/>
      <c r="BN651" s="290"/>
      <c r="BO651" s="292"/>
      <c r="BP651" s="290"/>
      <c r="BQ651" s="292"/>
      <c r="BR651" s="290"/>
      <c r="BS651" s="292"/>
      <c r="BU651" s="292">
        <v>-1</v>
      </c>
      <c r="BV651" s="291">
        <v>-1</v>
      </c>
      <c r="BX651" s="291">
        <v>-1</v>
      </c>
      <c r="CH651" s="291">
        <v>-1</v>
      </c>
      <c r="CI651" s="117">
        <v>0</v>
      </c>
      <c r="CJ651" s="81">
        <v>-1</v>
      </c>
      <c r="CK651" s="81">
        <v>0</v>
      </c>
      <c r="CL651" s="81">
        <v>-1</v>
      </c>
      <c r="CM651" s="81">
        <v>0</v>
      </c>
      <c r="CN651" s="117">
        <v>0</v>
      </c>
      <c r="CR651" s="291"/>
      <c r="DB651" s="291"/>
    </row>
    <row r="652" spans="1:121" x14ac:dyDescent="0.25">
      <c r="B652" s="291">
        <v>-1</v>
      </c>
      <c r="E652" s="185">
        <f t="shared" si="9"/>
        <v>0</v>
      </c>
      <c r="F652" s="142">
        <v>3</v>
      </c>
      <c r="G652" s="142">
        <v>4</v>
      </c>
      <c r="H652" s="142">
        <v>3</v>
      </c>
      <c r="I652" s="142">
        <v>3</v>
      </c>
      <c r="J652" s="142">
        <v>3</v>
      </c>
      <c r="K652" s="142">
        <v>2</v>
      </c>
      <c r="L652" s="142">
        <v>3</v>
      </c>
      <c r="M652" s="142">
        <v>2</v>
      </c>
      <c r="N652" s="142">
        <v>2</v>
      </c>
      <c r="O652" s="142">
        <v>3</v>
      </c>
      <c r="P652" s="142">
        <v>0</v>
      </c>
      <c r="Q652" s="290">
        <v>-1E-4</v>
      </c>
      <c r="R652" s="290">
        <v>-1E-4</v>
      </c>
      <c r="S652" s="292">
        <v>-1E-4</v>
      </c>
      <c r="T652" s="290">
        <v>-1E-4</v>
      </c>
      <c r="U652" s="292">
        <v>-1E-4</v>
      </c>
      <c r="V652" s="290">
        <v>-1E-4</v>
      </c>
      <c r="W652" s="292">
        <v>-1E-4</v>
      </c>
      <c r="X652" s="290">
        <v>-1E-4</v>
      </c>
      <c r="Y652" s="292">
        <v>-1E-4</v>
      </c>
      <c r="Z652" s="291">
        <v>-1E-4</v>
      </c>
      <c r="AB652" s="142">
        <v>3</v>
      </c>
      <c r="AC652" s="142">
        <v>3</v>
      </c>
      <c r="AD652" s="142">
        <v>2</v>
      </c>
      <c r="AE652" s="142">
        <v>3</v>
      </c>
      <c r="AF652" s="142">
        <v>3</v>
      </c>
      <c r="AG652" s="142">
        <v>3</v>
      </c>
      <c r="AH652" s="142">
        <v>3</v>
      </c>
      <c r="AI652" s="142">
        <v>3</v>
      </c>
      <c r="AJ652" s="142">
        <v>2</v>
      </c>
      <c r="AK652" s="142">
        <v>2</v>
      </c>
      <c r="AL652" s="142">
        <v>0</v>
      </c>
      <c r="AM652" s="290">
        <v>-1E-4</v>
      </c>
      <c r="AN652" s="290">
        <v>-1E-4</v>
      </c>
      <c r="AO652" s="292">
        <v>-1E-4</v>
      </c>
      <c r="AP652" s="290">
        <v>-1E-4</v>
      </c>
      <c r="AQ652" s="292">
        <v>-1E-4</v>
      </c>
      <c r="AR652" s="290">
        <v>-1E-4</v>
      </c>
      <c r="AS652" s="292">
        <v>-1E-4</v>
      </c>
      <c r="AT652" s="290">
        <v>-1E-4</v>
      </c>
      <c r="AU652" s="292">
        <v>-1E-4</v>
      </c>
      <c r="AW652" s="293">
        <v>-1</v>
      </c>
      <c r="AX652" s="291">
        <v>-1</v>
      </c>
      <c r="BK652" s="290"/>
      <c r="BL652" s="290"/>
      <c r="BM652" s="292"/>
      <c r="BN652" s="290"/>
      <c r="BO652" s="292"/>
      <c r="BP652" s="290"/>
      <c r="BQ652" s="292"/>
      <c r="BR652" s="290"/>
      <c r="BS652" s="292"/>
      <c r="BU652" s="292">
        <v>-1</v>
      </c>
      <c r="BV652" s="291">
        <v>-1</v>
      </c>
      <c r="BX652" s="291">
        <v>-1</v>
      </c>
      <c r="CH652" s="291">
        <v>-1</v>
      </c>
      <c r="CI652" s="117">
        <v>0</v>
      </c>
      <c r="CJ652" s="81">
        <v>-1</v>
      </c>
      <c r="CK652" s="81">
        <v>0</v>
      </c>
      <c r="CL652" s="81">
        <v>-1</v>
      </c>
      <c r="CM652" s="81">
        <v>0</v>
      </c>
      <c r="CN652" s="117">
        <v>0</v>
      </c>
      <c r="CR652" s="291"/>
      <c r="DB652" s="291"/>
    </row>
    <row r="653" spans="1:121" x14ac:dyDescent="0.25">
      <c r="B653" s="291">
        <v>-1</v>
      </c>
      <c r="E653" s="185">
        <f t="shared" si="9"/>
        <v>0</v>
      </c>
      <c r="F653" s="142">
        <v>2</v>
      </c>
      <c r="G653" s="142">
        <v>3</v>
      </c>
      <c r="H653" s="142">
        <v>2</v>
      </c>
      <c r="I653" s="142">
        <v>2</v>
      </c>
      <c r="J653" s="142">
        <v>2</v>
      </c>
      <c r="K653" s="142">
        <v>3</v>
      </c>
      <c r="L653" s="142">
        <v>3</v>
      </c>
      <c r="M653" s="142">
        <v>3</v>
      </c>
      <c r="N653" s="142">
        <v>2</v>
      </c>
      <c r="O653" s="142">
        <v>2</v>
      </c>
      <c r="P653" s="142">
        <v>0</v>
      </c>
      <c r="Q653" s="290">
        <v>-1E-4</v>
      </c>
      <c r="R653" s="290">
        <v>-1E-4</v>
      </c>
      <c r="S653" s="292">
        <v>-1E-4</v>
      </c>
      <c r="T653" s="290">
        <v>-1E-4</v>
      </c>
      <c r="U653" s="292">
        <v>-1E-4</v>
      </c>
      <c r="V653" s="290">
        <v>-1E-4</v>
      </c>
      <c r="W653" s="292">
        <v>-1E-4</v>
      </c>
      <c r="X653" s="290">
        <v>-1E-4</v>
      </c>
      <c r="Y653" s="292">
        <v>-1E-4</v>
      </c>
      <c r="Z653" s="291">
        <v>-1E-4</v>
      </c>
      <c r="AB653" s="142">
        <v>2</v>
      </c>
      <c r="AC653" s="142">
        <v>3</v>
      </c>
      <c r="AD653" s="142">
        <v>2</v>
      </c>
      <c r="AE653" s="142">
        <v>2</v>
      </c>
      <c r="AF653" s="142">
        <v>3</v>
      </c>
      <c r="AG653" s="142">
        <v>3</v>
      </c>
      <c r="AH653" s="142">
        <v>3</v>
      </c>
      <c r="AI653" s="142">
        <v>3</v>
      </c>
      <c r="AJ653" s="142">
        <v>2</v>
      </c>
      <c r="AK653" s="142">
        <v>2</v>
      </c>
      <c r="AL653" s="142">
        <v>0</v>
      </c>
      <c r="AM653" s="290">
        <v>-1E-4</v>
      </c>
      <c r="AN653" s="290">
        <v>-1E-4</v>
      </c>
      <c r="AO653" s="292">
        <v>-1E-4</v>
      </c>
      <c r="AP653" s="290">
        <v>-1E-4</v>
      </c>
      <c r="AQ653" s="292">
        <v>-1E-4</v>
      </c>
      <c r="AR653" s="290">
        <v>-1E-4</v>
      </c>
      <c r="AS653" s="292">
        <v>-1E-4</v>
      </c>
      <c r="AT653" s="290">
        <v>-1E-4</v>
      </c>
      <c r="AU653" s="292">
        <v>-1E-4</v>
      </c>
      <c r="AW653" s="293">
        <v>-1</v>
      </c>
      <c r="AX653" s="291">
        <v>-1</v>
      </c>
      <c r="BK653" s="290"/>
      <c r="BL653" s="290"/>
      <c r="BM653" s="292"/>
      <c r="BN653" s="290"/>
      <c r="BO653" s="292"/>
      <c r="BP653" s="290"/>
      <c r="BQ653" s="292"/>
      <c r="BR653" s="290"/>
      <c r="BS653" s="292"/>
      <c r="BU653" s="292">
        <v>-1</v>
      </c>
      <c r="BV653" s="291">
        <v>-1</v>
      </c>
      <c r="BX653" s="291">
        <v>-1</v>
      </c>
      <c r="CH653" s="291">
        <v>-1</v>
      </c>
      <c r="CI653" s="117">
        <v>0</v>
      </c>
      <c r="CJ653" s="81">
        <v>-1</v>
      </c>
      <c r="CK653" s="81">
        <v>0</v>
      </c>
      <c r="CL653" s="81">
        <v>-1</v>
      </c>
      <c r="CM653" s="81">
        <v>0</v>
      </c>
      <c r="CN653" s="117">
        <v>0</v>
      </c>
      <c r="CR653" s="291"/>
      <c r="DB653" s="291"/>
    </row>
    <row r="654" spans="1:121" x14ac:dyDescent="0.25">
      <c r="B654" s="291"/>
      <c r="Q654" s="290"/>
      <c r="R654" s="290"/>
      <c r="S654" s="292"/>
      <c r="T654" s="290"/>
      <c r="U654" s="292"/>
      <c r="V654" s="290"/>
      <c r="W654" s="292"/>
      <c r="X654" s="290"/>
      <c r="Y654" s="292"/>
      <c r="Z654" s="291"/>
      <c r="AM654" s="290"/>
      <c r="AN654" s="290"/>
      <c r="AO654" s="292"/>
      <c r="AP654" s="290"/>
      <c r="AQ654" s="292"/>
      <c r="AR654" s="290"/>
      <c r="AS654" s="292"/>
      <c r="AT654" s="290"/>
      <c r="AU654" s="292"/>
      <c r="AW654" s="293"/>
      <c r="AX654" s="291"/>
      <c r="BK654" s="290"/>
      <c r="BL654" s="290"/>
      <c r="BM654" s="292"/>
      <c r="BN654" s="290"/>
      <c r="BO654" s="292"/>
      <c r="BP654" s="290"/>
      <c r="BQ654" s="292"/>
      <c r="BR654" s="290"/>
      <c r="BS654" s="292"/>
      <c r="BU654" s="292"/>
      <c r="BV654" s="291"/>
      <c r="BX654" s="291"/>
      <c r="CH654" s="291"/>
      <c r="CR654" s="291"/>
      <c r="DB654" s="291"/>
    </row>
    <row r="655" spans="1:121" s="310" customFormat="1" x14ac:dyDescent="0.25">
      <c r="A655" s="297"/>
      <c r="B655" s="298">
        <v>0</v>
      </c>
      <c r="C655" s="299"/>
      <c r="D655" s="299"/>
      <c r="E655" s="300">
        <f t="shared" si="9"/>
        <v>0</v>
      </c>
      <c r="F655" s="301">
        <v>0</v>
      </c>
      <c r="G655" s="301">
        <v>0</v>
      </c>
      <c r="H655" s="301">
        <v>0</v>
      </c>
      <c r="I655" s="301">
        <v>0</v>
      </c>
      <c r="J655" s="301">
        <v>0</v>
      </c>
      <c r="K655" s="301">
        <v>0</v>
      </c>
      <c r="L655" s="301">
        <v>0</v>
      </c>
      <c r="M655" s="301">
        <v>0</v>
      </c>
      <c r="N655" s="301">
        <v>0</v>
      </c>
      <c r="O655" s="301">
        <v>0</v>
      </c>
      <c r="P655" s="301">
        <v>0</v>
      </c>
      <c r="Q655" s="302">
        <v>0</v>
      </c>
      <c r="R655" s="302">
        <v>0</v>
      </c>
      <c r="S655" s="303">
        <v>0</v>
      </c>
      <c r="T655" s="302">
        <v>0</v>
      </c>
      <c r="U655" s="303">
        <v>0</v>
      </c>
      <c r="V655" s="302">
        <v>0</v>
      </c>
      <c r="W655" s="303">
        <v>0</v>
      </c>
      <c r="X655" s="302">
        <v>0</v>
      </c>
      <c r="Y655" s="303">
        <v>0</v>
      </c>
      <c r="Z655" s="298">
        <v>0</v>
      </c>
      <c r="AA655" s="304"/>
      <c r="AB655" s="301">
        <v>0</v>
      </c>
      <c r="AC655" s="301">
        <v>0</v>
      </c>
      <c r="AD655" s="301">
        <v>0</v>
      </c>
      <c r="AE655" s="301">
        <v>0</v>
      </c>
      <c r="AF655" s="301">
        <v>0</v>
      </c>
      <c r="AG655" s="301">
        <v>0</v>
      </c>
      <c r="AH655" s="301">
        <v>0</v>
      </c>
      <c r="AI655" s="301">
        <v>0</v>
      </c>
      <c r="AJ655" s="301">
        <v>0</v>
      </c>
      <c r="AK655" s="301">
        <v>0</v>
      </c>
      <c r="AL655" s="301">
        <v>0</v>
      </c>
      <c r="AM655" s="302">
        <v>0</v>
      </c>
      <c r="AN655" s="302">
        <v>0</v>
      </c>
      <c r="AO655" s="303">
        <v>0</v>
      </c>
      <c r="AP655" s="302">
        <v>0</v>
      </c>
      <c r="AQ655" s="303">
        <v>0</v>
      </c>
      <c r="AR655" s="302">
        <v>0</v>
      </c>
      <c r="AS655" s="303">
        <v>0</v>
      </c>
      <c r="AT655" s="302">
        <v>0</v>
      </c>
      <c r="AU655" s="303">
        <v>0</v>
      </c>
      <c r="AV655" s="304"/>
      <c r="AW655" s="305">
        <v>0</v>
      </c>
      <c r="AX655" s="298">
        <v>0</v>
      </c>
      <c r="AY655" s="306"/>
      <c r="AZ655" s="301"/>
      <c r="BA655" s="301"/>
      <c r="BB655" s="301"/>
      <c r="BC655" s="301"/>
      <c r="BD655" s="301"/>
      <c r="BE655" s="301"/>
      <c r="BF655" s="301"/>
      <c r="BG655" s="301"/>
      <c r="BH655" s="301"/>
      <c r="BI655" s="301"/>
      <c r="BJ655" s="301"/>
      <c r="BK655" s="302"/>
      <c r="BL655" s="302"/>
      <c r="BM655" s="303"/>
      <c r="BN655" s="302"/>
      <c r="BO655" s="303"/>
      <c r="BP655" s="302"/>
      <c r="BQ655" s="303"/>
      <c r="BR655" s="302"/>
      <c r="BS655" s="303"/>
      <c r="BT655" s="306"/>
      <c r="BU655" s="303">
        <v>0</v>
      </c>
      <c r="BV655" s="298">
        <v>0</v>
      </c>
      <c r="BW655" s="306"/>
      <c r="BX655" s="298">
        <v>0</v>
      </c>
      <c r="BY655" s="307"/>
      <c r="BZ655" s="308"/>
      <c r="CA655" s="308"/>
      <c r="CB655" s="308"/>
      <c r="CC655" s="308"/>
      <c r="CD655" s="309"/>
      <c r="CG655" s="307"/>
      <c r="CH655" s="298">
        <v>0</v>
      </c>
      <c r="CI655" s="309">
        <v>0</v>
      </c>
      <c r="CJ655" s="308">
        <v>0</v>
      </c>
      <c r="CK655" s="308">
        <v>0</v>
      </c>
      <c r="CL655" s="308">
        <v>0</v>
      </c>
      <c r="CM655" s="308">
        <v>0</v>
      </c>
      <c r="CN655" s="309">
        <v>0</v>
      </c>
      <c r="CQ655" s="307"/>
      <c r="CR655" s="298"/>
      <c r="CS655" s="309"/>
      <c r="CT655" s="308"/>
      <c r="CU655" s="308"/>
      <c r="CV655" s="308"/>
      <c r="CW655" s="308"/>
      <c r="CX655" s="309"/>
      <c r="DA655" s="307"/>
      <c r="DB655" s="298"/>
      <c r="DC655" s="306"/>
      <c r="DI655" s="311"/>
      <c r="DL655" s="307"/>
      <c r="DM655" s="312"/>
      <c r="DN655" s="312"/>
      <c r="DO655" s="307"/>
      <c r="DP655" s="313"/>
      <c r="DQ655" s="311"/>
    </row>
    <row r="656" spans="1:121" x14ac:dyDescent="0.25">
      <c r="A656" s="113" t="s">
        <v>194</v>
      </c>
      <c r="B656" s="291">
        <v>1</v>
      </c>
      <c r="C656" s="114" t="s">
        <v>341</v>
      </c>
      <c r="D656" s="114" t="s">
        <v>248</v>
      </c>
      <c r="E656" s="185">
        <f t="shared" si="9"/>
        <v>8</v>
      </c>
      <c r="F656" s="142">
        <v>2</v>
      </c>
      <c r="G656" s="142">
        <v>3</v>
      </c>
      <c r="H656" s="142">
        <v>2</v>
      </c>
      <c r="I656" s="142">
        <v>2</v>
      </c>
      <c r="J656" s="142">
        <v>3</v>
      </c>
      <c r="K656" s="142">
        <v>2</v>
      </c>
      <c r="L656" s="142">
        <v>3</v>
      </c>
      <c r="M656" s="142">
        <v>3</v>
      </c>
      <c r="N656" s="142">
        <v>3</v>
      </c>
      <c r="O656" s="142">
        <v>2</v>
      </c>
      <c r="P656" s="142">
        <v>0</v>
      </c>
      <c r="Q656" s="290">
        <v>9.1999999999999993</v>
      </c>
      <c r="R656" s="290">
        <v>9.1999999999999993</v>
      </c>
      <c r="S656" s="292">
        <v>9.1999999999999993</v>
      </c>
      <c r="T656" s="290">
        <v>-1E-4</v>
      </c>
      <c r="U656" s="292">
        <v>15</v>
      </c>
      <c r="V656" s="290">
        <v>-1E-4</v>
      </c>
      <c r="W656" s="292">
        <v>11.4</v>
      </c>
      <c r="X656" s="290">
        <v>-1E-4</v>
      </c>
      <c r="Y656" s="292">
        <v>35.6</v>
      </c>
      <c r="Z656" s="291">
        <v>1</v>
      </c>
      <c r="AB656" s="142">
        <v>3</v>
      </c>
      <c r="AC656" s="142">
        <v>2</v>
      </c>
      <c r="AD656" s="142">
        <v>4</v>
      </c>
      <c r="AE656" s="142">
        <v>3</v>
      </c>
      <c r="AF656" s="142">
        <v>2</v>
      </c>
      <c r="AG656" s="142">
        <v>3</v>
      </c>
      <c r="AH656" s="142">
        <v>4</v>
      </c>
      <c r="AI656" s="142">
        <v>3</v>
      </c>
      <c r="AJ656" s="142">
        <v>3</v>
      </c>
      <c r="AK656" s="142">
        <v>3</v>
      </c>
      <c r="AL656" s="142">
        <v>0</v>
      </c>
      <c r="AM656" s="290">
        <v>8.9</v>
      </c>
      <c r="AN656" s="290">
        <v>8.9</v>
      </c>
      <c r="AO656" s="292">
        <v>8.9</v>
      </c>
      <c r="AP656" s="290">
        <v>6.6</v>
      </c>
      <c r="AQ656" s="292">
        <v>13.6</v>
      </c>
      <c r="AR656" s="290">
        <v>-1E-4</v>
      </c>
      <c r="AS656" s="292">
        <v>11.36</v>
      </c>
      <c r="AT656" s="290">
        <v>-1E-4</v>
      </c>
      <c r="AU656" s="292">
        <v>40.46</v>
      </c>
      <c r="AW656" s="293">
        <v>76.06</v>
      </c>
      <c r="AX656" s="291">
        <v>1</v>
      </c>
      <c r="BK656" s="290"/>
      <c r="BL656" s="290"/>
      <c r="BM656" s="292"/>
      <c r="BN656" s="290"/>
      <c r="BO656" s="292"/>
      <c r="BP656" s="290"/>
      <c r="BQ656" s="292"/>
      <c r="BR656" s="290"/>
      <c r="BS656" s="292"/>
      <c r="BU656" s="292">
        <v>76.06</v>
      </c>
      <c r="BV656" s="291">
        <v>1</v>
      </c>
      <c r="BX656" s="291">
        <v>-1</v>
      </c>
      <c r="CH656" s="291">
        <v>-1</v>
      </c>
      <c r="CI656" s="117">
        <v>0</v>
      </c>
      <c r="CJ656" s="81">
        <v>-1</v>
      </c>
      <c r="CK656" s="81">
        <v>0</v>
      </c>
      <c r="CL656" s="81">
        <v>-1</v>
      </c>
      <c r="CM656" s="81">
        <v>0</v>
      </c>
      <c r="CN656" s="117">
        <v>0</v>
      </c>
      <c r="CR656" s="291"/>
      <c r="DB656" s="291"/>
      <c r="DH656" s="79" t="s">
        <v>248</v>
      </c>
      <c r="DJ656" s="79" t="s">
        <v>421</v>
      </c>
      <c r="DK656" s="79" t="s">
        <v>468</v>
      </c>
      <c r="DL656" s="83" t="s">
        <v>503</v>
      </c>
      <c r="DM656" s="84" t="s">
        <v>509</v>
      </c>
      <c r="DN656" s="84" t="s">
        <v>503</v>
      </c>
      <c r="DO656" s="83" t="s">
        <v>503</v>
      </c>
    </row>
    <row r="657" spans="1:121" x14ac:dyDescent="0.25">
      <c r="B657" s="291">
        <v>-1</v>
      </c>
      <c r="E657" s="185">
        <f t="shared" si="9"/>
        <v>0</v>
      </c>
      <c r="F657" s="142">
        <v>2</v>
      </c>
      <c r="G657" s="142">
        <v>4</v>
      </c>
      <c r="H657" s="142">
        <v>2</v>
      </c>
      <c r="I657" s="142">
        <v>2</v>
      </c>
      <c r="J657" s="142">
        <v>3</v>
      </c>
      <c r="K657" s="142">
        <v>1</v>
      </c>
      <c r="L657" s="142">
        <v>3</v>
      </c>
      <c r="M657" s="142">
        <v>3</v>
      </c>
      <c r="N657" s="142">
        <v>2</v>
      </c>
      <c r="O657" s="142">
        <v>3</v>
      </c>
      <c r="P657" s="142">
        <v>0</v>
      </c>
      <c r="Q657" s="290">
        <v>-1E-4</v>
      </c>
      <c r="R657" s="290">
        <v>-1E-4</v>
      </c>
      <c r="S657" s="292">
        <v>-1E-4</v>
      </c>
      <c r="T657" s="290">
        <v>-1E-4</v>
      </c>
      <c r="U657" s="292">
        <v>-1E-4</v>
      </c>
      <c r="V657" s="290">
        <v>-1E-4</v>
      </c>
      <c r="W657" s="292">
        <v>-1E-4</v>
      </c>
      <c r="X657" s="290">
        <v>-1E-4</v>
      </c>
      <c r="Y657" s="292">
        <v>-1E-4</v>
      </c>
      <c r="Z657" s="291">
        <v>-1E-4</v>
      </c>
      <c r="AB657" s="142">
        <v>4</v>
      </c>
      <c r="AC657" s="142">
        <v>2</v>
      </c>
      <c r="AD657" s="142">
        <v>4</v>
      </c>
      <c r="AE657" s="142">
        <v>3</v>
      </c>
      <c r="AF657" s="142">
        <v>2</v>
      </c>
      <c r="AG657" s="142">
        <v>3</v>
      </c>
      <c r="AH657" s="142">
        <v>3</v>
      </c>
      <c r="AI657" s="142">
        <v>2</v>
      </c>
      <c r="AJ657" s="142">
        <v>3</v>
      </c>
      <c r="AK657" s="142">
        <v>4</v>
      </c>
      <c r="AL657" s="142">
        <v>0</v>
      </c>
      <c r="AM657" s="290">
        <v>-1E-4</v>
      </c>
      <c r="AN657" s="290">
        <v>-1E-4</v>
      </c>
      <c r="AO657" s="292">
        <v>-1E-4</v>
      </c>
      <c r="AP657" s="290">
        <v>-1E-4</v>
      </c>
      <c r="AQ657" s="292">
        <v>-1E-4</v>
      </c>
      <c r="AR657" s="290">
        <v>-1E-4</v>
      </c>
      <c r="AS657" s="292">
        <v>-1E-4</v>
      </c>
      <c r="AT657" s="290">
        <v>-1E-4</v>
      </c>
      <c r="AU657" s="292">
        <v>-1E-4</v>
      </c>
      <c r="AW657" s="293">
        <v>-1</v>
      </c>
      <c r="AX657" s="291">
        <v>-1</v>
      </c>
      <c r="BK657" s="290"/>
      <c r="BL657" s="290"/>
      <c r="BM657" s="292"/>
      <c r="BN657" s="290"/>
      <c r="BO657" s="292"/>
      <c r="BP657" s="290"/>
      <c r="BQ657" s="292"/>
      <c r="BR657" s="290"/>
      <c r="BS657" s="292"/>
      <c r="BU657" s="292">
        <v>-1</v>
      </c>
      <c r="BV657" s="291">
        <v>-1</v>
      </c>
      <c r="BX657" s="291">
        <v>-1</v>
      </c>
      <c r="CH657" s="291">
        <v>-1</v>
      </c>
      <c r="CI657" s="117">
        <v>0</v>
      </c>
      <c r="CJ657" s="81">
        <v>-1</v>
      </c>
      <c r="CK657" s="81">
        <v>0</v>
      </c>
      <c r="CL657" s="81">
        <v>-1</v>
      </c>
      <c r="CM657" s="81">
        <v>0</v>
      </c>
      <c r="CN657" s="117">
        <v>0</v>
      </c>
      <c r="CR657" s="291"/>
      <c r="DB657" s="291"/>
    </row>
    <row r="658" spans="1:121" x14ac:dyDescent="0.25">
      <c r="B658" s="291">
        <v>-1</v>
      </c>
      <c r="E658" s="185">
        <f t="shared" si="9"/>
        <v>0</v>
      </c>
      <c r="F658" s="142">
        <v>2</v>
      </c>
      <c r="G658" s="142">
        <v>4</v>
      </c>
      <c r="H658" s="142">
        <v>2</v>
      </c>
      <c r="I658" s="142">
        <v>2</v>
      </c>
      <c r="J658" s="142">
        <v>3</v>
      </c>
      <c r="K658" s="142">
        <v>1</v>
      </c>
      <c r="L658" s="142">
        <v>2</v>
      </c>
      <c r="M658" s="142">
        <v>2</v>
      </c>
      <c r="N658" s="142">
        <v>3</v>
      </c>
      <c r="O658" s="142">
        <v>2</v>
      </c>
      <c r="P658" s="142">
        <v>0</v>
      </c>
      <c r="Q658" s="290">
        <v>-1E-4</v>
      </c>
      <c r="R658" s="290">
        <v>-1E-4</v>
      </c>
      <c r="S658" s="292">
        <v>-1E-4</v>
      </c>
      <c r="T658" s="290">
        <v>-1E-4</v>
      </c>
      <c r="U658" s="292">
        <v>-1E-4</v>
      </c>
      <c r="V658" s="290">
        <v>-1E-4</v>
      </c>
      <c r="W658" s="292">
        <v>-1E-4</v>
      </c>
      <c r="X658" s="290">
        <v>-1E-4</v>
      </c>
      <c r="Y658" s="292">
        <v>-1E-4</v>
      </c>
      <c r="Z658" s="291">
        <v>-1E-4</v>
      </c>
      <c r="AB658" s="142">
        <v>4</v>
      </c>
      <c r="AC658" s="142">
        <v>2</v>
      </c>
      <c r="AD658" s="142">
        <v>4</v>
      </c>
      <c r="AE658" s="142">
        <v>3</v>
      </c>
      <c r="AF658" s="142">
        <v>3</v>
      </c>
      <c r="AG658" s="142">
        <v>4</v>
      </c>
      <c r="AH658" s="142">
        <v>4</v>
      </c>
      <c r="AI658" s="142">
        <v>4</v>
      </c>
      <c r="AJ658" s="142">
        <v>4</v>
      </c>
      <c r="AK658" s="142">
        <v>4</v>
      </c>
      <c r="AL658" s="142">
        <v>0</v>
      </c>
      <c r="AM658" s="290">
        <v>-1E-4</v>
      </c>
      <c r="AN658" s="290">
        <v>-1E-4</v>
      </c>
      <c r="AO658" s="292">
        <v>-1E-4</v>
      </c>
      <c r="AP658" s="290">
        <v>-1E-4</v>
      </c>
      <c r="AQ658" s="292">
        <v>-1E-4</v>
      </c>
      <c r="AR658" s="290">
        <v>-1E-4</v>
      </c>
      <c r="AS658" s="292">
        <v>-1E-4</v>
      </c>
      <c r="AT658" s="290">
        <v>-1E-4</v>
      </c>
      <c r="AU658" s="292">
        <v>-1E-4</v>
      </c>
      <c r="AW658" s="293">
        <v>-1</v>
      </c>
      <c r="AX658" s="291">
        <v>-1</v>
      </c>
      <c r="BK658" s="290"/>
      <c r="BL658" s="290"/>
      <c r="BM658" s="292"/>
      <c r="BN658" s="290"/>
      <c r="BO658" s="292"/>
      <c r="BP658" s="290"/>
      <c r="BQ658" s="292"/>
      <c r="BR658" s="290"/>
      <c r="BS658" s="292"/>
      <c r="BU658" s="292">
        <v>-1</v>
      </c>
      <c r="BV658" s="291">
        <v>-1</v>
      </c>
      <c r="BX658" s="291">
        <v>-1</v>
      </c>
      <c r="CH658" s="291">
        <v>-1</v>
      </c>
      <c r="CI658" s="117">
        <v>0</v>
      </c>
      <c r="CJ658" s="81">
        <v>-1</v>
      </c>
      <c r="CK658" s="81">
        <v>0</v>
      </c>
      <c r="CL658" s="81">
        <v>-1</v>
      </c>
      <c r="CM658" s="81">
        <v>0</v>
      </c>
      <c r="CN658" s="117">
        <v>0</v>
      </c>
      <c r="CR658" s="291"/>
      <c r="DB658" s="291"/>
    </row>
    <row r="659" spans="1:121" x14ac:dyDescent="0.25">
      <c r="B659" s="291">
        <v>-1</v>
      </c>
      <c r="E659" s="185">
        <f t="shared" si="9"/>
        <v>0</v>
      </c>
      <c r="F659" s="142">
        <v>3</v>
      </c>
      <c r="G659" s="142">
        <v>3</v>
      </c>
      <c r="H659" s="142">
        <v>3</v>
      </c>
      <c r="I659" s="142">
        <v>3</v>
      </c>
      <c r="J659" s="142">
        <v>3</v>
      </c>
      <c r="K659" s="142">
        <v>2</v>
      </c>
      <c r="L659" s="142">
        <v>4</v>
      </c>
      <c r="M659" s="142">
        <v>3</v>
      </c>
      <c r="N659" s="142">
        <v>3</v>
      </c>
      <c r="O659" s="142">
        <v>3</v>
      </c>
      <c r="P659" s="142">
        <v>0</v>
      </c>
      <c r="Q659" s="290">
        <v>-1E-4</v>
      </c>
      <c r="R659" s="290">
        <v>-1E-4</v>
      </c>
      <c r="S659" s="292">
        <v>-1E-4</v>
      </c>
      <c r="T659" s="290">
        <v>-1E-4</v>
      </c>
      <c r="U659" s="292">
        <v>-1E-4</v>
      </c>
      <c r="V659" s="290">
        <v>-1E-4</v>
      </c>
      <c r="W659" s="292">
        <v>-1E-4</v>
      </c>
      <c r="X659" s="290">
        <v>-1E-4</v>
      </c>
      <c r="Y659" s="292">
        <v>-1E-4</v>
      </c>
      <c r="Z659" s="291">
        <v>-1E-4</v>
      </c>
      <c r="AB659" s="142">
        <v>4</v>
      </c>
      <c r="AC659" s="142">
        <v>3</v>
      </c>
      <c r="AD659" s="142">
        <v>4</v>
      </c>
      <c r="AE659" s="142">
        <v>3</v>
      </c>
      <c r="AF659" s="142">
        <v>3</v>
      </c>
      <c r="AG659" s="142">
        <v>3</v>
      </c>
      <c r="AH659" s="142">
        <v>3</v>
      </c>
      <c r="AI659" s="142">
        <v>4</v>
      </c>
      <c r="AJ659" s="142">
        <v>3</v>
      </c>
      <c r="AK659" s="142">
        <v>4</v>
      </c>
      <c r="AL659" s="142">
        <v>0</v>
      </c>
      <c r="AM659" s="290">
        <v>-1E-4</v>
      </c>
      <c r="AN659" s="290">
        <v>-1E-4</v>
      </c>
      <c r="AO659" s="292">
        <v>-1E-4</v>
      </c>
      <c r="AP659" s="290">
        <v>-1E-4</v>
      </c>
      <c r="AQ659" s="292">
        <v>-1E-4</v>
      </c>
      <c r="AR659" s="290">
        <v>-1E-4</v>
      </c>
      <c r="AS659" s="292">
        <v>-1E-4</v>
      </c>
      <c r="AT659" s="290">
        <v>-1E-4</v>
      </c>
      <c r="AU659" s="292">
        <v>-1E-4</v>
      </c>
      <c r="AW659" s="293">
        <v>-1</v>
      </c>
      <c r="AX659" s="291">
        <v>-1</v>
      </c>
      <c r="BK659" s="290"/>
      <c r="BL659" s="290"/>
      <c r="BM659" s="292"/>
      <c r="BN659" s="290"/>
      <c r="BO659" s="292"/>
      <c r="BP659" s="290"/>
      <c r="BQ659" s="292"/>
      <c r="BR659" s="290"/>
      <c r="BS659" s="292"/>
      <c r="BU659" s="292">
        <v>-1</v>
      </c>
      <c r="BV659" s="291">
        <v>-1</v>
      </c>
      <c r="BX659" s="291">
        <v>-1</v>
      </c>
      <c r="CH659" s="291">
        <v>-1</v>
      </c>
      <c r="CI659" s="117">
        <v>0</v>
      </c>
      <c r="CJ659" s="81">
        <v>-1</v>
      </c>
      <c r="CK659" s="81">
        <v>0</v>
      </c>
      <c r="CL659" s="81">
        <v>-1</v>
      </c>
      <c r="CM659" s="81">
        <v>0</v>
      </c>
      <c r="CN659" s="117">
        <v>0</v>
      </c>
      <c r="CR659" s="291"/>
      <c r="DB659" s="291"/>
    </row>
    <row r="660" spans="1:121" x14ac:dyDescent="0.25">
      <c r="B660" s="291"/>
      <c r="Q660" s="290"/>
      <c r="R660" s="290"/>
      <c r="S660" s="292"/>
      <c r="T660" s="290"/>
      <c r="U660" s="292"/>
      <c r="V660" s="290"/>
      <c r="W660" s="292"/>
      <c r="X660" s="290"/>
      <c r="Y660" s="292"/>
      <c r="Z660" s="291"/>
      <c r="AM660" s="290"/>
      <c r="AN660" s="290"/>
      <c r="AO660" s="292"/>
      <c r="AP660" s="290"/>
      <c r="AQ660" s="292"/>
      <c r="AR660" s="290"/>
      <c r="AS660" s="292"/>
      <c r="AT660" s="290"/>
      <c r="AU660" s="292"/>
      <c r="AW660" s="293"/>
      <c r="AX660" s="291"/>
      <c r="BK660" s="290"/>
      <c r="BL660" s="290"/>
      <c r="BM660" s="292"/>
      <c r="BN660" s="290"/>
      <c r="BO660" s="292"/>
      <c r="BP660" s="290"/>
      <c r="BQ660" s="292"/>
      <c r="BR660" s="290"/>
      <c r="BS660" s="292"/>
      <c r="BU660" s="292"/>
      <c r="BV660" s="291"/>
      <c r="BX660" s="291"/>
      <c r="CH660" s="291"/>
      <c r="CR660" s="291"/>
      <c r="DB660" s="291"/>
    </row>
    <row r="661" spans="1:121" s="310" customFormat="1" x14ac:dyDescent="0.25">
      <c r="A661" s="297"/>
      <c r="B661" s="298">
        <v>0</v>
      </c>
      <c r="C661" s="299"/>
      <c r="D661" s="299"/>
      <c r="E661" s="300">
        <f t="shared" si="9"/>
        <v>0</v>
      </c>
      <c r="F661" s="301">
        <v>0</v>
      </c>
      <c r="G661" s="301">
        <v>0</v>
      </c>
      <c r="H661" s="301">
        <v>0</v>
      </c>
      <c r="I661" s="301">
        <v>0</v>
      </c>
      <c r="J661" s="301">
        <v>0</v>
      </c>
      <c r="K661" s="301">
        <v>0</v>
      </c>
      <c r="L661" s="301">
        <v>0</v>
      </c>
      <c r="M661" s="301">
        <v>0</v>
      </c>
      <c r="N661" s="301">
        <v>0</v>
      </c>
      <c r="O661" s="301">
        <v>0</v>
      </c>
      <c r="P661" s="301">
        <v>0</v>
      </c>
      <c r="Q661" s="302">
        <v>0</v>
      </c>
      <c r="R661" s="302">
        <v>0</v>
      </c>
      <c r="S661" s="303">
        <v>0</v>
      </c>
      <c r="T661" s="302">
        <v>0</v>
      </c>
      <c r="U661" s="303">
        <v>0</v>
      </c>
      <c r="V661" s="302">
        <v>0</v>
      </c>
      <c r="W661" s="303">
        <v>0</v>
      </c>
      <c r="X661" s="302">
        <v>0</v>
      </c>
      <c r="Y661" s="303">
        <v>0</v>
      </c>
      <c r="Z661" s="298">
        <v>0</v>
      </c>
      <c r="AA661" s="304"/>
      <c r="AB661" s="301">
        <v>0</v>
      </c>
      <c r="AC661" s="301">
        <v>0</v>
      </c>
      <c r="AD661" s="301">
        <v>0</v>
      </c>
      <c r="AE661" s="301">
        <v>0</v>
      </c>
      <c r="AF661" s="301">
        <v>0</v>
      </c>
      <c r="AG661" s="301">
        <v>0</v>
      </c>
      <c r="AH661" s="301">
        <v>0</v>
      </c>
      <c r="AI661" s="301">
        <v>0</v>
      </c>
      <c r="AJ661" s="301">
        <v>0</v>
      </c>
      <c r="AK661" s="301">
        <v>0</v>
      </c>
      <c r="AL661" s="301">
        <v>0</v>
      </c>
      <c r="AM661" s="302">
        <v>0</v>
      </c>
      <c r="AN661" s="302">
        <v>0</v>
      </c>
      <c r="AO661" s="303">
        <v>0</v>
      </c>
      <c r="AP661" s="302">
        <v>0</v>
      </c>
      <c r="AQ661" s="303">
        <v>0</v>
      </c>
      <c r="AR661" s="302">
        <v>0</v>
      </c>
      <c r="AS661" s="303">
        <v>0</v>
      </c>
      <c r="AT661" s="302">
        <v>0</v>
      </c>
      <c r="AU661" s="303">
        <v>0</v>
      </c>
      <c r="AV661" s="304"/>
      <c r="AW661" s="305">
        <v>0</v>
      </c>
      <c r="AX661" s="298">
        <v>0</v>
      </c>
      <c r="AY661" s="306"/>
      <c r="AZ661" s="301"/>
      <c r="BA661" s="301"/>
      <c r="BB661" s="301"/>
      <c r="BC661" s="301"/>
      <c r="BD661" s="301"/>
      <c r="BE661" s="301"/>
      <c r="BF661" s="301"/>
      <c r="BG661" s="301"/>
      <c r="BH661" s="301"/>
      <c r="BI661" s="301"/>
      <c r="BJ661" s="301"/>
      <c r="BK661" s="302"/>
      <c r="BL661" s="302"/>
      <c r="BM661" s="303"/>
      <c r="BN661" s="302"/>
      <c r="BO661" s="303"/>
      <c r="BP661" s="302"/>
      <c r="BQ661" s="303"/>
      <c r="BR661" s="302"/>
      <c r="BS661" s="303"/>
      <c r="BT661" s="306"/>
      <c r="BU661" s="303">
        <v>0</v>
      </c>
      <c r="BV661" s="298">
        <v>0</v>
      </c>
      <c r="BW661" s="306"/>
      <c r="BX661" s="298">
        <v>0</v>
      </c>
      <c r="BY661" s="307"/>
      <c r="BZ661" s="308"/>
      <c r="CA661" s="308"/>
      <c r="CB661" s="308"/>
      <c r="CC661" s="308"/>
      <c r="CD661" s="309"/>
      <c r="CG661" s="307"/>
      <c r="CH661" s="298">
        <v>0</v>
      </c>
      <c r="CI661" s="309">
        <v>0</v>
      </c>
      <c r="CJ661" s="308">
        <v>0</v>
      </c>
      <c r="CK661" s="308">
        <v>0</v>
      </c>
      <c r="CL661" s="308">
        <v>0</v>
      </c>
      <c r="CM661" s="308">
        <v>0</v>
      </c>
      <c r="CN661" s="309">
        <v>0</v>
      </c>
      <c r="CQ661" s="307"/>
      <c r="CR661" s="298"/>
      <c r="CS661" s="309"/>
      <c r="CT661" s="308"/>
      <c r="CU661" s="308"/>
      <c r="CV661" s="308"/>
      <c r="CW661" s="308"/>
      <c r="CX661" s="309"/>
      <c r="DA661" s="307"/>
      <c r="DB661" s="298"/>
      <c r="DC661" s="306"/>
      <c r="DI661" s="311"/>
      <c r="DL661" s="307"/>
      <c r="DM661" s="312"/>
      <c r="DN661" s="312"/>
      <c r="DO661" s="307"/>
      <c r="DP661" s="313"/>
      <c r="DQ661" s="311"/>
    </row>
    <row r="662" spans="1:121" x14ac:dyDescent="0.25">
      <c r="A662" s="113" t="s">
        <v>195</v>
      </c>
      <c r="B662" s="291">
        <v>1</v>
      </c>
      <c r="C662" s="114" t="s">
        <v>342</v>
      </c>
      <c r="D662" s="114" t="s">
        <v>205</v>
      </c>
      <c r="E662" s="185">
        <f t="shared" si="9"/>
        <v>8</v>
      </c>
      <c r="F662" s="142">
        <v>2</v>
      </c>
      <c r="G662" s="142">
        <v>1</v>
      </c>
      <c r="H662" s="142">
        <v>2</v>
      </c>
      <c r="I662" s="142">
        <v>3</v>
      </c>
      <c r="J662" s="142">
        <v>2</v>
      </c>
      <c r="K662" s="142">
        <v>2</v>
      </c>
      <c r="L662" s="142">
        <v>2</v>
      </c>
      <c r="M662" s="142">
        <v>2</v>
      </c>
      <c r="N662" s="142">
        <v>2</v>
      </c>
      <c r="O662" s="142">
        <v>2</v>
      </c>
      <c r="P662" s="142">
        <v>0</v>
      </c>
      <c r="Q662" s="290">
        <v>9.6999999999999993</v>
      </c>
      <c r="R662" s="290">
        <v>9.6999999999999993</v>
      </c>
      <c r="S662" s="292">
        <v>9.6999999999999993</v>
      </c>
      <c r="T662" s="290">
        <v>-1E-4</v>
      </c>
      <c r="U662" s="292">
        <v>16.2</v>
      </c>
      <c r="V662" s="290">
        <v>-1E-4</v>
      </c>
      <c r="W662" s="292">
        <v>13.7</v>
      </c>
      <c r="X662" s="290">
        <v>-1E-4</v>
      </c>
      <c r="Y662" s="292">
        <v>39.6</v>
      </c>
      <c r="Z662" s="291">
        <v>1</v>
      </c>
      <c r="AB662" s="142">
        <v>2</v>
      </c>
      <c r="AC662" s="142">
        <v>2</v>
      </c>
      <c r="AD662" s="142">
        <v>1</v>
      </c>
      <c r="AE662" s="142">
        <v>1</v>
      </c>
      <c r="AF662" s="142">
        <v>1</v>
      </c>
      <c r="AG662" s="142">
        <v>1</v>
      </c>
      <c r="AH662" s="142">
        <v>1</v>
      </c>
      <c r="AI662" s="142">
        <v>3</v>
      </c>
      <c r="AJ662" s="142">
        <v>3</v>
      </c>
      <c r="AK662" s="142">
        <v>2</v>
      </c>
      <c r="AL662" s="142">
        <v>0</v>
      </c>
      <c r="AM662" s="290">
        <v>9</v>
      </c>
      <c r="AN662" s="290">
        <v>9</v>
      </c>
      <c r="AO662" s="292">
        <v>9</v>
      </c>
      <c r="AP662" s="290">
        <v>5.9</v>
      </c>
      <c r="AQ662" s="292">
        <v>16.899999999999999</v>
      </c>
      <c r="AR662" s="290">
        <v>-1E-4</v>
      </c>
      <c r="AS662" s="292">
        <v>13.96</v>
      </c>
      <c r="AT662" s="290">
        <v>-1E-4</v>
      </c>
      <c r="AU662" s="292">
        <v>45.76</v>
      </c>
      <c r="AW662" s="293">
        <v>85.36</v>
      </c>
      <c r="AX662" s="291">
        <v>1</v>
      </c>
      <c r="BK662" s="290"/>
      <c r="BL662" s="290"/>
      <c r="BM662" s="292"/>
      <c r="BN662" s="290"/>
      <c r="BO662" s="292"/>
      <c r="BP662" s="290"/>
      <c r="BQ662" s="292"/>
      <c r="BR662" s="290"/>
      <c r="BS662" s="292"/>
      <c r="BU662" s="292">
        <v>85.36</v>
      </c>
      <c r="BV662" s="291">
        <v>1</v>
      </c>
      <c r="BX662" s="291">
        <v>-1</v>
      </c>
      <c r="CH662" s="291">
        <v>-1</v>
      </c>
      <c r="CI662" s="117">
        <v>0</v>
      </c>
      <c r="CJ662" s="81">
        <v>-1</v>
      </c>
      <c r="CK662" s="81">
        <v>0</v>
      </c>
      <c r="CL662" s="81">
        <v>-1</v>
      </c>
      <c r="CM662" s="81">
        <v>0</v>
      </c>
      <c r="CN662" s="117">
        <v>0</v>
      </c>
      <c r="CR662" s="291"/>
      <c r="DB662" s="291"/>
      <c r="DH662" s="79" t="s">
        <v>205</v>
      </c>
      <c r="DJ662" s="79" t="s">
        <v>422</v>
      </c>
      <c r="DK662" s="79" t="s">
        <v>469</v>
      </c>
      <c r="DL662" s="83" t="s">
        <v>503</v>
      </c>
      <c r="DM662" s="84" t="s">
        <v>525</v>
      </c>
      <c r="DN662" s="84" t="s">
        <v>503</v>
      </c>
      <c r="DO662" s="83" t="s">
        <v>503</v>
      </c>
    </row>
    <row r="663" spans="1:121" x14ac:dyDescent="0.25">
      <c r="B663" s="291">
        <v>-1</v>
      </c>
      <c r="E663" s="185">
        <f t="shared" si="9"/>
        <v>0</v>
      </c>
      <c r="F663" s="142">
        <v>1</v>
      </c>
      <c r="G663" s="142">
        <v>1</v>
      </c>
      <c r="H663" s="142">
        <v>2</v>
      </c>
      <c r="I663" s="142">
        <v>1</v>
      </c>
      <c r="J663" s="142">
        <v>3</v>
      </c>
      <c r="K663" s="142">
        <v>2</v>
      </c>
      <c r="L663" s="142">
        <v>2</v>
      </c>
      <c r="M663" s="142">
        <v>2</v>
      </c>
      <c r="N663" s="142">
        <v>2</v>
      </c>
      <c r="O663" s="142">
        <v>2</v>
      </c>
      <c r="P663" s="142">
        <v>0</v>
      </c>
      <c r="Q663" s="290">
        <v>-1E-4</v>
      </c>
      <c r="R663" s="290">
        <v>-1E-4</v>
      </c>
      <c r="S663" s="292">
        <v>-1E-4</v>
      </c>
      <c r="T663" s="290">
        <v>-1E-4</v>
      </c>
      <c r="U663" s="292">
        <v>-1E-4</v>
      </c>
      <c r="V663" s="290">
        <v>-1E-4</v>
      </c>
      <c r="W663" s="292">
        <v>-1E-4</v>
      </c>
      <c r="X663" s="290">
        <v>-1E-4</v>
      </c>
      <c r="Y663" s="292">
        <v>-1E-4</v>
      </c>
      <c r="Z663" s="291">
        <v>-1E-4</v>
      </c>
      <c r="AB663" s="142">
        <v>2</v>
      </c>
      <c r="AC663" s="142">
        <v>1</v>
      </c>
      <c r="AD663" s="142">
        <v>1</v>
      </c>
      <c r="AE663" s="142">
        <v>0</v>
      </c>
      <c r="AF663" s="142">
        <v>2</v>
      </c>
      <c r="AG663" s="142">
        <v>1</v>
      </c>
      <c r="AH663" s="142">
        <v>1</v>
      </c>
      <c r="AI663" s="142">
        <v>2</v>
      </c>
      <c r="AJ663" s="142">
        <v>2</v>
      </c>
      <c r="AK663" s="142">
        <v>2</v>
      </c>
      <c r="AL663" s="142">
        <v>0</v>
      </c>
      <c r="AM663" s="290">
        <v>-1E-4</v>
      </c>
      <c r="AN663" s="290">
        <v>-1E-4</v>
      </c>
      <c r="AO663" s="292">
        <v>-1E-4</v>
      </c>
      <c r="AP663" s="290">
        <v>-1E-4</v>
      </c>
      <c r="AQ663" s="292">
        <v>-1E-4</v>
      </c>
      <c r="AR663" s="290">
        <v>-1E-4</v>
      </c>
      <c r="AS663" s="292">
        <v>-1E-4</v>
      </c>
      <c r="AT663" s="290">
        <v>-1E-4</v>
      </c>
      <c r="AU663" s="292">
        <v>-1E-4</v>
      </c>
      <c r="AW663" s="293">
        <v>-1</v>
      </c>
      <c r="AX663" s="291">
        <v>-1</v>
      </c>
      <c r="BK663" s="290"/>
      <c r="BL663" s="290"/>
      <c r="BM663" s="292"/>
      <c r="BN663" s="290"/>
      <c r="BO663" s="292"/>
      <c r="BP663" s="290"/>
      <c r="BQ663" s="292"/>
      <c r="BR663" s="290"/>
      <c r="BS663" s="292"/>
      <c r="BU663" s="292">
        <v>-1</v>
      </c>
      <c r="BV663" s="291">
        <v>-1</v>
      </c>
      <c r="BX663" s="291">
        <v>-1</v>
      </c>
      <c r="CH663" s="291">
        <v>-1</v>
      </c>
      <c r="CI663" s="117">
        <v>0</v>
      </c>
      <c r="CJ663" s="81">
        <v>-1</v>
      </c>
      <c r="CK663" s="81">
        <v>0</v>
      </c>
      <c r="CL663" s="81">
        <v>-1</v>
      </c>
      <c r="CM663" s="81">
        <v>0</v>
      </c>
      <c r="CN663" s="117">
        <v>0</v>
      </c>
      <c r="CR663" s="291"/>
      <c r="DB663" s="291"/>
    </row>
    <row r="664" spans="1:121" x14ac:dyDescent="0.25">
      <c r="B664" s="291">
        <v>-1</v>
      </c>
      <c r="E664" s="185">
        <f t="shared" si="9"/>
        <v>0</v>
      </c>
      <c r="F664" s="142">
        <v>2</v>
      </c>
      <c r="G664" s="142">
        <v>2</v>
      </c>
      <c r="H664" s="142">
        <v>2</v>
      </c>
      <c r="I664" s="142">
        <v>1</v>
      </c>
      <c r="J664" s="142">
        <v>3</v>
      </c>
      <c r="K664" s="142">
        <v>2</v>
      </c>
      <c r="L664" s="142">
        <v>2</v>
      </c>
      <c r="M664" s="142">
        <v>2</v>
      </c>
      <c r="N664" s="142">
        <v>2</v>
      </c>
      <c r="O664" s="142">
        <v>2</v>
      </c>
      <c r="P664" s="142">
        <v>0</v>
      </c>
      <c r="Q664" s="290">
        <v>-1E-4</v>
      </c>
      <c r="R664" s="290">
        <v>-1E-4</v>
      </c>
      <c r="S664" s="292">
        <v>-1E-4</v>
      </c>
      <c r="T664" s="290">
        <v>-1E-4</v>
      </c>
      <c r="U664" s="292">
        <v>-1E-4</v>
      </c>
      <c r="V664" s="290">
        <v>-1E-4</v>
      </c>
      <c r="W664" s="292">
        <v>-1E-4</v>
      </c>
      <c r="X664" s="290">
        <v>-1E-4</v>
      </c>
      <c r="Y664" s="292">
        <v>-1E-4</v>
      </c>
      <c r="Z664" s="291">
        <v>-1E-4</v>
      </c>
      <c r="AB664" s="142">
        <v>3</v>
      </c>
      <c r="AC664" s="142">
        <v>2</v>
      </c>
      <c r="AD664" s="142">
        <v>2</v>
      </c>
      <c r="AE664" s="142">
        <v>1</v>
      </c>
      <c r="AF664" s="142">
        <v>2</v>
      </c>
      <c r="AG664" s="142">
        <v>2</v>
      </c>
      <c r="AH664" s="142">
        <v>1</v>
      </c>
      <c r="AI664" s="142">
        <v>2</v>
      </c>
      <c r="AJ664" s="142">
        <v>2</v>
      </c>
      <c r="AK664" s="142">
        <v>2</v>
      </c>
      <c r="AL664" s="142">
        <v>0</v>
      </c>
      <c r="AM664" s="290">
        <v>-1E-4</v>
      </c>
      <c r="AN664" s="290">
        <v>-1E-4</v>
      </c>
      <c r="AO664" s="292">
        <v>-1E-4</v>
      </c>
      <c r="AP664" s="290">
        <v>-1E-4</v>
      </c>
      <c r="AQ664" s="292">
        <v>-1E-4</v>
      </c>
      <c r="AR664" s="290">
        <v>-1E-4</v>
      </c>
      <c r="AS664" s="292">
        <v>-1E-4</v>
      </c>
      <c r="AT664" s="290">
        <v>-1E-4</v>
      </c>
      <c r="AU664" s="292">
        <v>-1E-4</v>
      </c>
      <c r="AW664" s="293">
        <v>-1</v>
      </c>
      <c r="AX664" s="291">
        <v>-1</v>
      </c>
      <c r="BK664" s="290"/>
      <c r="BL664" s="290"/>
      <c r="BM664" s="292"/>
      <c r="BN664" s="290"/>
      <c r="BO664" s="292"/>
      <c r="BP664" s="290"/>
      <c r="BQ664" s="292"/>
      <c r="BR664" s="290"/>
      <c r="BS664" s="292"/>
      <c r="BU664" s="292">
        <v>-1</v>
      </c>
      <c r="BV664" s="291">
        <v>-1</v>
      </c>
      <c r="BX664" s="291">
        <v>-1</v>
      </c>
      <c r="CH664" s="291">
        <v>-1</v>
      </c>
      <c r="CI664" s="117">
        <v>0</v>
      </c>
      <c r="CJ664" s="81">
        <v>-1</v>
      </c>
      <c r="CK664" s="81">
        <v>0</v>
      </c>
      <c r="CL664" s="81">
        <v>-1</v>
      </c>
      <c r="CM664" s="81">
        <v>0</v>
      </c>
      <c r="CN664" s="117">
        <v>0</v>
      </c>
      <c r="CR664" s="291"/>
      <c r="DB664" s="291"/>
    </row>
    <row r="665" spans="1:121" x14ac:dyDescent="0.25">
      <c r="B665" s="291">
        <v>-1</v>
      </c>
      <c r="E665" s="185">
        <f t="shared" si="9"/>
        <v>0</v>
      </c>
      <c r="F665" s="142">
        <v>2</v>
      </c>
      <c r="G665" s="142">
        <v>1</v>
      </c>
      <c r="H665" s="142">
        <v>1</v>
      </c>
      <c r="I665" s="142">
        <v>1</v>
      </c>
      <c r="J665" s="142">
        <v>2</v>
      </c>
      <c r="K665" s="142">
        <v>1</v>
      </c>
      <c r="L665" s="142">
        <v>2</v>
      </c>
      <c r="M665" s="142">
        <v>1</v>
      </c>
      <c r="N665" s="142">
        <v>2</v>
      </c>
      <c r="O665" s="142">
        <v>2</v>
      </c>
      <c r="P665" s="142">
        <v>0</v>
      </c>
      <c r="Q665" s="290">
        <v>-1E-4</v>
      </c>
      <c r="R665" s="290">
        <v>-1E-4</v>
      </c>
      <c r="S665" s="292">
        <v>-1E-4</v>
      </c>
      <c r="T665" s="290">
        <v>-1E-4</v>
      </c>
      <c r="U665" s="292">
        <v>-1E-4</v>
      </c>
      <c r="V665" s="290">
        <v>-1E-4</v>
      </c>
      <c r="W665" s="292">
        <v>-1E-4</v>
      </c>
      <c r="X665" s="290">
        <v>-1E-4</v>
      </c>
      <c r="Y665" s="292">
        <v>-1E-4</v>
      </c>
      <c r="Z665" s="291">
        <v>-1E-4</v>
      </c>
      <c r="AB665" s="142">
        <v>2</v>
      </c>
      <c r="AC665" s="142">
        <v>1</v>
      </c>
      <c r="AD665" s="142">
        <v>2</v>
      </c>
      <c r="AE665" s="142">
        <v>1</v>
      </c>
      <c r="AF665" s="142">
        <v>1</v>
      </c>
      <c r="AG665" s="142">
        <v>1</v>
      </c>
      <c r="AH665" s="142">
        <v>1</v>
      </c>
      <c r="AI665" s="142">
        <v>1</v>
      </c>
      <c r="AJ665" s="142">
        <v>2</v>
      </c>
      <c r="AK665" s="142">
        <v>2</v>
      </c>
      <c r="AL665" s="142">
        <v>0</v>
      </c>
      <c r="AM665" s="290">
        <v>-1E-4</v>
      </c>
      <c r="AN665" s="290">
        <v>-1E-4</v>
      </c>
      <c r="AO665" s="292">
        <v>-1E-4</v>
      </c>
      <c r="AP665" s="290">
        <v>-1E-4</v>
      </c>
      <c r="AQ665" s="292">
        <v>-1E-4</v>
      </c>
      <c r="AR665" s="290">
        <v>-1E-4</v>
      </c>
      <c r="AS665" s="292">
        <v>-1E-4</v>
      </c>
      <c r="AT665" s="290">
        <v>-1E-4</v>
      </c>
      <c r="AU665" s="292">
        <v>-1E-4</v>
      </c>
      <c r="AW665" s="293">
        <v>-1</v>
      </c>
      <c r="AX665" s="291">
        <v>-1</v>
      </c>
      <c r="BK665" s="290"/>
      <c r="BL665" s="290"/>
      <c r="BM665" s="292"/>
      <c r="BN665" s="290"/>
      <c r="BO665" s="292"/>
      <c r="BP665" s="290"/>
      <c r="BQ665" s="292"/>
      <c r="BR665" s="290"/>
      <c r="BS665" s="292"/>
      <c r="BU665" s="292">
        <v>-1</v>
      </c>
      <c r="BV665" s="291">
        <v>-1</v>
      </c>
      <c r="BX665" s="291">
        <v>-1</v>
      </c>
      <c r="CH665" s="291">
        <v>-1</v>
      </c>
      <c r="CI665" s="117">
        <v>0</v>
      </c>
      <c r="CJ665" s="81">
        <v>-1</v>
      </c>
      <c r="CK665" s="81">
        <v>0</v>
      </c>
      <c r="CL665" s="81">
        <v>-1</v>
      </c>
      <c r="CM665" s="81">
        <v>0</v>
      </c>
      <c r="CN665" s="117">
        <v>0</v>
      </c>
      <c r="CR665" s="291"/>
      <c r="DB665" s="291"/>
    </row>
    <row r="666" spans="1:121" x14ac:dyDescent="0.25">
      <c r="B666" s="291">
        <v>0</v>
      </c>
      <c r="E666" s="185">
        <f t="shared" si="9"/>
        <v>0</v>
      </c>
      <c r="F666" s="142">
        <v>0</v>
      </c>
      <c r="G666" s="142">
        <v>0</v>
      </c>
      <c r="H666" s="142">
        <v>0</v>
      </c>
      <c r="I666" s="142">
        <v>0</v>
      </c>
      <c r="J666" s="142">
        <v>0</v>
      </c>
      <c r="K666" s="142">
        <v>0</v>
      </c>
      <c r="L666" s="142">
        <v>0</v>
      </c>
      <c r="M666" s="142">
        <v>0</v>
      </c>
      <c r="N666" s="142">
        <v>0</v>
      </c>
      <c r="O666" s="142">
        <v>0</v>
      </c>
      <c r="P666" s="142">
        <v>0</v>
      </c>
      <c r="Q666" s="290">
        <v>0</v>
      </c>
      <c r="R666" s="290">
        <v>0</v>
      </c>
      <c r="S666" s="292">
        <v>0</v>
      </c>
      <c r="T666" s="290">
        <v>0</v>
      </c>
      <c r="U666" s="292">
        <v>0</v>
      </c>
      <c r="V666" s="290">
        <v>0</v>
      </c>
      <c r="W666" s="292">
        <v>0</v>
      </c>
      <c r="X666" s="290">
        <v>0</v>
      </c>
      <c r="Y666" s="292">
        <v>0</v>
      </c>
      <c r="Z666" s="291">
        <v>0</v>
      </c>
      <c r="AB666" s="142">
        <v>0</v>
      </c>
      <c r="AC666" s="142">
        <v>0</v>
      </c>
      <c r="AD666" s="142">
        <v>0</v>
      </c>
      <c r="AE666" s="142">
        <v>0</v>
      </c>
      <c r="AF666" s="142">
        <v>0</v>
      </c>
      <c r="AG666" s="142">
        <v>0</v>
      </c>
      <c r="AH666" s="142">
        <v>0</v>
      </c>
      <c r="AI666" s="142">
        <v>0</v>
      </c>
      <c r="AJ666" s="142">
        <v>0</v>
      </c>
      <c r="AK666" s="142">
        <v>0</v>
      </c>
      <c r="AL666" s="142">
        <v>0</v>
      </c>
      <c r="AM666" s="290">
        <v>0</v>
      </c>
      <c r="AN666" s="290">
        <v>0</v>
      </c>
      <c r="AO666" s="292">
        <v>0</v>
      </c>
      <c r="AP666" s="290">
        <v>0</v>
      </c>
      <c r="AQ666" s="292">
        <v>0</v>
      </c>
      <c r="AR666" s="290">
        <v>0</v>
      </c>
      <c r="AS666" s="292">
        <v>0</v>
      </c>
      <c r="AT666" s="290">
        <v>0</v>
      </c>
      <c r="AU666" s="292">
        <v>0</v>
      </c>
      <c r="AW666" s="293">
        <v>0</v>
      </c>
      <c r="AX666" s="291">
        <v>0</v>
      </c>
      <c r="BK666" s="290"/>
      <c r="BL666" s="290"/>
      <c r="BM666" s="292"/>
      <c r="BN666" s="290"/>
      <c r="BO666" s="292"/>
      <c r="BP666" s="290"/>
      <c r="BQ666" s="292"/>
      <c r="BR666" s="290"/>
      <c r="BS666" s="292"/>
      <c r="BU666" s="292">
        <v>0</v>
      </c>
      <c r="BV666" s="291">
        <v>0</v>
      </c>
      <c r="BX666" s="291">
        <v>0</v>
      </c>
      <c r="CH666" s="291">
        <v>0</v>
      </c>
      <c r="CI666" s="117">
        <v>0</v>
      </c>
      <c r="CJ666" s="81">
        <v>0</v>
      </c>
      <c r="CK666" s="81">
        <v>0</v>
      </c>
      <c r="CL666" s="81">
        <v>0</v>
      </c>
      <c r="CM666" s="81">
        <v>0</v>
      </c>
      <c r="CN666" s="117">
        <v>0</v>
      </c>
      <c r="CR666" s="291"/>
      <c r="DB666" s="291"/>
    </row>
    <row r="667" spans="1:121" x14ac:dyDescent="0.25">
      <c r="A667" s="113" t="s">
        <v>195</v>
      </c>
      <c r="B667" s="291">
        <v>2</v>
      </c>
      <c r="C667" s="114" t="s">
        <v>343</v>
      </c>
      <c r="D667" s="114" t="s">
        <v>248</v>
      </c>
      <c r="E667" s="185">
        <f t="shared" si="9"/>
        <v>7</v>
      </c>
      <c r="F667" s="142">
        <v>3</v>
      </c>
      <c r="G667" s="142">
        <v>2</v>
      </c>
      <c r="H667" s="142">
        <v>2</v>
      </c>
      <c r="I667" s="142">
        <v>2</v>
      </c>
      <c r="J667" s="142">
        <v>3</v>
      </c>
      <c r="K667" s="142">
        <v>3</v>
      </c>
      <c r="L667" s="142">
        <v>3</v>
      </c>
      <c r="M667" s="142">
        <v>3</v>
      </c>
      <c r="N667" s="142">
        <v>3</v>
      </c>
      <c r="O667" s="142">
        <v>2</v>
      </c>
      <c r="P667" s="142">
        <v>0</v>
      </c>
      <c r="Q667" s="290">
        <v>9.6</v>
      </c>
      <c r="R667" s="290">
        <v>9.6</v>
      </c>
      <c r="S667" s="292">
        <v>9.6</v>
      </c>
      <c r="T667" s="290">
        <v>-1E-4</v>
      </c>
      <c r="U667" s="292">
        <v>14.9</v>
      </c>
      <c r="V667" s="290">
        <v>-1E-4</v>
      </c>
      <c r="W667" s="292">
        <v>13.09</v>
      </c>
      <c r="X667" s="290">
        <v>-1E-4</v>
      </c>
      <c r="Y667" s="292">
        <v>37.590000000000003</v>
      </c>
      <c r="Z667" s="291">
        <v>2</v>
      </c>
      <c r="AB667" s="142">
        <v>2</v>
      </c>
      <c r="AC667" s="142">
        <v>3</v>
      </c>
      <c r="AD667" s="142">
        <v>2</v>
      </c>
      <c r="AE667" s="142">
        <v>3</v>
      </c>
      <c r="AF667" s="142">
        <v>3</v>
      </c>
      <c r="AG667" s="142">
        <v>4</v>
      </c>
      <c r="AH667" s="142">
        <v>3</v>
      </c>
      <c r="AI667" s="142">
        <v>2</v>
      </c>
      <c r="AJ667" s="142">
        <v>3</v>
      </c>
      <c r="AK667" s="142">
        <v>2</v>
      </c>
      <c r="AL667" s="142">
        <v>0</v>
      </c>
      <c r="AM667" s="290">
        <v>9.6999999999999993</v>
      </c>
      <c r="AN667" s="290">
        <v>9.6999999999999993</v>
      </c>
      <c r="AO667" s="292">
        <v>9.6999999999999993</v>
      </c>
      <c r="AP667" s="290">
        <v>8.4</v>
      </c>
      <c r="AQ667" s="292">
        <v>14.1</v>
      </c>
      <c r="AR667" s="290">
        <v>-1E-4</v>
      </c>
      <c r="AS667" s="292">
        <v>13.17</v>
      </c>
      <c r="AT667" s="290">
        <v>-1E-4</v>
      </c>
      <c r="AU667" s="292">
        <v>45.37</v>
      </c>
      <c r="AW667" s="293">
        <v>82.96</v>
      </c>
      <c r="AX667" s="291">
        <v>2</v>
      </c>
      <c r="BK667" s="290"/>
      <c r="BL667" s="290"/>
      <c r="BM667" s="292"/>
      <c r="BN667" s="290"/>
      <c r="BO667" s="292"/>
      <c r="BP667" s="290"/>
      <c r="BQ667" s="292"/>
      <c r="BR667" s="290"/>
      <c r="BS667" s="292"/>
      <c r="BU667" s="292">
        <v>82.96</v>
      </c>
      <c r="BV667" s="291">
        <v>2</v>
      </c>
      <c r="BX667" s="291">
        <v>-1</v>
      </c>
      <c r="CH667" s="291">
        <v>-1</v>
      </c>
      <c r="CI667" s="117">
        <v>0</v>
      </c>
      <c r="CJ667" s="81">
        <v>-1</v>
      </c>
      <c r="CK667" s="81">
        <v>0</v>
      </c>
      <c r="CL667" s="81">
        <v>-1</v>
      </c>
      <c r="CM667" s="81">
        <v>0</v>
      </c>
      <c r="CN667" s="117">
        <v>0</v>
      </c>
      <c r="CR667" s="291"/>
      <c r="DB667" s="291"/>
      <c r="DH667" s="79" t="s">
        <v>248</v>
      </c>
      <c r="DJ667" s="79" t="s">
        <v>422</v>
      </c>
      <c r="DK667" s="79" t="s">
        <v>469</v>
      </c>
      <c r="DL667" s="83" t="s">
        <v>503</v>
      </c>
      <c r="DM667" s="84" t="s">
        <v>525</v>
      </c>
      <c r="DN667" s="84" t="s">
        <v>504</v>
      </c>
      <c r="DO667" s="83" t="s">
        <v>503</v>
      </c>
    </row>
    <row r="668" spans="1:121" x14ac:dyDescent="0.25">
      <c r="B668" s="291">
        <v>-1</v>
      </c>
      <c r="E668" s="185">
        <f t="shared" si="9"/>
        <v>0</v>
      </c>
      <c r="F668" s="142">
        <v>3</v>
      </c>
      <c r="G668" s="142">
        <v>2</v>
      </c>
      <c r="H668" s="142">
        <v>2</v>
      </c>
      <c r="I668" s="142">
        <v>2</v>
      </c>
      <c r="J668" s="142">
        <v>3</v>
      </c>
      <c r="K668" s="142">
        <v>2</v>
      </c>
      <c r="L668" s="142">
        <v>3</v>
      </c>
      <c r="M668" s="142">
        <v>2</v>
      </c>
      <c r="N668" s="142">
        <v>3</v>
      </c>
      <c r="O668" s="142">
        <v>3</v>
      </c>
      <c r="P668" s="142">
        <v>0</v>
      </c>
      <c r="Q668" s="290">
        <v>-1E-4</v>
      </c>
      <c r="R668" s="290">
        <v>-1E-4</v>
      </c>
      <c r="S668" s="292">
        <v>-1E-4</v>
      </c>
      <c r="T668" s="290">
        <v>-1E-4</v>
      </c>
      <c r="U668" s="292">
        <v>-1E-4</v>
      </c>
      <c r="V668" s="290">
        <v>-1E-4</v>
      </c>
      <c r="W668" s="292">
        <v>-1E-4</v>
      </c>
      <c r="X668" s="290">
        <v>-1E-4</v>
      </c>
      <c r="Y668" s="292">
        <v>-1E-4</v>
      </c>
      <c r="Z668" s="291">
        <v>-1E-4</v>
      </c>
      <c r="AB668" s="142">
        <v>3</v>
      </c>
      <c r="AC668" s="142">
        <v>4</v>
      </c>
      <c r="AD668" s="142">
        <v>3</v>
      </c>
      <c r="AE668" s="142">
        <v>4</v>
      </c>
      <c r="AF668" s="142">
        <v>3</v>
      </c>
      <c r="AG668" s="142">
        <v>3</v>
      </c>
      <c r="AH668" s="142">
        <v>4</v>
      </c>
      <c r="AI668" s="142">
        <v>3</v>
      </c>
      <c r="AJ668" s="142">
        <v>3</v>
      </c>
      <c r="AK668" s="142">
        <v>3</v>
      </c>
      <c r="AL668" s="142">
        <v>0</v>
      </c>
      <c r="AM668" s="290">
        <v>-1E-4</v>
      </c>
      <c r="AN668" s="290">
        <v>-1E-4</v>
      </c>
      <c r="AO668" s="292">
        <v>-1E-4</v>
      </c>
      <c r="AP668" s="290">
        <v>-1E-4</v>
      </c>
      <c r="AQ668" s="292">
        <v>-1E-4</v>
      </c>
      <c r="AR668" s="290">
        <v>-1E-4</v>
      </c>
      <c r="AS668" s="292">
        <v>-1E-4</v>
      </c>
      <c r="AT668" s="290">
        <v>-1E-4</v>
      </c>
      <c r="AU668" s="292">
        <v>-1E-4</v>
      </c>
      <c r="AW668" s="293">
        <v>-1</v>
      </c>
      <c r="AX668" s="291">
        <v>-1</v>
      </c>
      <c r="BK668" s="290"/>
      <c r="BL668" s="290"/>
      <c r="BM668" s="292"/>
      <c r="BN668" s="290"/>
      <c r="BO668" s="292"/>
      <c r="BP668" s="290"/>
      <c r="BQ668" s="292"/>
      <c r="BR668" s="290"/>
      <c r="BS668" s="292"/>
      <c r="BU668" s="292">
        <v>-1</v>
      </c>
      <c r="BV668" s="291">
        <v>-1</v>
      </c>
      <c r="BX668" s="291">
        <v>-1</v>
      </c>
      <c r="CH668" s="291">
        <v>-1</v>
      </c>
      <c r="CI668" s="117">
        <v>0</v>
      </c>
      <c r="CJ668" s="81">
        <v>-1</v>
      </c>
      <c r="CK668" s="81">
        <v>0</v>
      </c>
      <c r="CL668" s="81">
        <v>-1</v>
      </c>
      <c r="CM668" s="81">
        <v>0</v>
      </c>
      <c r="CN668" s="117">
        <v>0</v>
      </c>
      <c r="CR668" s="291"/>
      <c r="DB668" s="291"/>
    </row>
    <row r="669" spans="1:121" x14ac:dyDescent="0.25">
      <c r="B669" s="291">
        <v>-1</v>
      </c>
      <c r="E669" s="185">
        <f t="shared" si="9"/>
        <v>0</v>
      </c>
      <c r="F669" s="142">
        <v>2</v>
      </c>
      <c r="G669" s="142">
        <v>2</v>
      </c>
      <c r="H669" s="142">
        <v>2</v>
      </c>
      <c r="I669" s="142">
        <v>1</v>
      </c>
      <c r="J669" s="142">
        <v>2</v>
      </c>
      <c r="K669" s="142">
        <v>1</v>
      </c>
      <c r="L669" s="142">
        <v>2</v>
      </c>
      <c r="M669" s="142">
        <v>2</v>
      </c>
      <c r="N669" s="142">
        <v>2</v>
      </c>
      <c r="O669" s="142">
        <v>2</v>
      </c>
      <c r="P669" s="142">
        <v>0</v>
      </c>
      <c r="Q669" s="290">
        <v>-1E-4</v>
      </c>
      <c r="R669" s="290">
        <v>-1E-4</v>
      </c>
      <c r="S669" s="292">
        <v>-1E-4</v>
      </c>
      <c r="T669" s="290">
        <v>-1E-4</v>
      </c>
      <c r="U669" s="292">
        <v>-1E-4</v>
      </c>
      <c r="V669" s="290">
        <v>-1E-4</v>
      </c>
      <c r="W669" s="292">
        <v>-1E-4</v>
      </c>
      <c r="X669" s="290">
        <v>-1E-4</v>
      </c>
      <c r="Y669" s="292">
        <v>-1E-4</v>
      </c>
      <c r="Z669" s="291">
        <v>-1E-4</v>
      </c>
      <c r="AB669" s="142">
        <v>4</v>
      </c>
      <c r="AC669" s="142">
        <v>3</v>
      </c>
      <c r="AD669" s="142">
        <v>3</v>
      </c>
      <c r="AE669" s="142">
        <v>3</v>
      </c>
      <c r="AF669" s="142">
        <v>4</v>
      </c>
      <c r="AG669" s="142">
        <v>4</v>
      </c>
      <c r="AH669" s="142">
        <v>4</v>
      </c>
      <c r="AI669" s="142">
        <v>2</v>
      </c>
      <c r="AJ669" s="142">
        <v>2</v>
      </c>
      <c r="AK669" s="142">
        <v>3</v>
      </c>
      <c r="AL669" s="142">
        <v>0</v>
      </c>
      <c r="AM669" s="290">
        <v>-1E-4</v>
      </c>
      <c r="AN669" s="290">
        <v>-1E-4</v>
      </c>
      <c r="AO669" s="292">
        <v>-1E-4</v>
      </c>
      <c r="AP669" s="290">
        <v>-1E-4</v>
      </c>
      <c r="AQ669" s="292">
        <v>-1E-4</v>
      </c>
      <c r="AR669" s="290">
        <v>-1E-4</v>
      </c>
      <c r="AS669" s="292">
        <v>-1E-4</v>
      </c>
      <c r="AT669" s="290">
        <v>-1E-4</v>
      </c>
      <c r="AU669" s="292">
        <v>-1E-4</v>
      </c>
      <c r="AW669" s="293">
        <v>-1</v>
      </c>
      <c r="AX669" s="291">
        <v>-1</v>
      </c>
      <c r="BK669" s="290"/>
      <c r="BL669" s="290"/>
      <c r="BM669" s="292"/>
      <c r="BN669" s="290"/>
      <c r="BO669" s="292"/>
      <c r="BP669" s="290"/>
      <c r="BQ669" s="292"/>
      <c r="BR669" s="290"/>
      <c r="BS669" s="292"/>
      <c r="BU669" s="292">
        <v>-1</v>
      </c>
      <c r="BV669" s="291">
        <v>-1</v>
      </c>
      <c r="BX669" s="291">
        <v>-1</v>
      </c>
      <c r="CH669" s="291">
        <v>-1</v>
      </c>
      <c r="CI669" s="117">
        <v>0</v>
      </c>
      <c r="CJ669" s="81">
        <v>-1</v>
      </c>
      <c r="CK669" s="81">
        <v>0</v>
      </c>
      <c r="CL669" s="81">
        <v>-1</v>
      </c>
      <c r="CM669" s="81">
        <v>0</v>
      </c>
      <c r="CN669" s="117">
        <v>0</v>
      </c>
      <c r="CR669" s="291"/>
      <c r="DB669" s="291"/>
    </row>
    <row r="670" spans="1:121" x14ac:dyDescent="0.25">
      <c r="B670" s="291">
        <v>-1</v>
      </c>
      <c r="E670" s="185">
        <f t="shared" si="9"/>
        <v>0</v>
      </c>
      <c r="F670" s="142">
        <v>3</v>
      </c>
      <c r="G670" s="142">
        <v>2</v>
      </c>
      <c r="H670" s="142">
        <v>2</v>
      </c>
      <c r="I670" s="142">
        <v>2</v>
      </c>
      <c r="J670" s="142">
        <v>3</v>
      </c>
      <c r="K670" s="142">
        <v>3</v>
      </c>
      <c r="L670" s="142">
        <v>3</v>
      </c>
      <c r="M670" s="142">
        <v>2</v>
      </c>
      <c r="N670" s="142">
        <v>3</v>
      </c>
      <c r="O670" s="142">
        <v>2</v>
      </c>
      <c r="P670" s="142">
        <v>1</v>
      </c>
      <c r="Q670" s="290">
        <v>-1E-4</v>
      </c>
      <c r="R670" s="290">
        <v>-1E-4</v>
      </c>
      <c r="S670" s="292">
        <v>-1E-4</v>
      </c>
      <c r="T670" s="290">
        <v>-1E-4</v>
      </c>
      <c r="U670" s="292">
        <v>-1E-4</v>
      </c>
      <c r="V670" s="290">
        <v>-1E-4</v>
      </c>
      <c r="W670" s="292">
        <v>-1E-4</v>
      </c>
      <c r="X670" s="290">
        <v>-1E-4</v>
      </c>
      <c r="Y670" s="292">
        <v>-1E-4</v>
      </c>
      <c r="Z670" s="291">
        <v>-1E-4</v>
      </c>
      <c r="AB670" s="142">
        <v>3</v>
      </c>
      <c r="AC670" s="142">
        <v>3</v>
      </c>
      <c r="AD670" s="142">
        <v>2</v>
      </c>
      <c r="AE670" s="142">
        <v>2</v>
      </c>
      <c r="AF670" s="142">
        <v>3</v>
      </c>
      <c r="AG670" s="142">
        <v>4</v>
      </c>
      <c r="AH670" s="142">
        <v>3</v>
      </c>
      <c r="AI670" s="142">
        <v>2</v>
      </c>
      <c r="AJ670" s="142">
        <v>2</v>
      </c>
      <c r="AK670" s="142">
        <v>1</v>
      </c>
      <c r="AL670" s="142">
        <v>0</v>
      </c>
      <c r="AM670" s="290">
        <v>-1E-4</v>
      </c>
      <c r="AN670" s="290">
        <v>-1E-4</v>
      </c>
      <c r="AO670" s="292">
        <v>-1E-4</v>
      </c>
      <c r="AP670" s="290">
        <v>-1E-4</v>
      </c>
      <c r="AQ670" s="292">
        <v>-1E-4</v>
      </c>
      <c r="AR670" s="290">
        <v>-1E-4</v>
      </c>
      <c r="AS670" s="292">
        <v>-1E-4</v>
      </c>
      <c r="AT670" s="290">
        <v>-1E-4</v>
      </c>
      <c r="AU670" s="292">
        <v>-1E-4</v>
      </c>
      <c r="AW670" s="293">
        <v>-1</v>
      </c>
      <c r="AX670" s="291">
        <v>-1</v>
      </c>
      <c r="BK670" s="290"/>
      <c r="BL670" s="290"/>
      <c r="BM670" s="292"/>
      <c r="BN670" s="290"/>
      <c r="BO670" s="292"/>
      <c r="BP670" s="290"/>
      <c r="BQ670" s="292"/>
      <c r="BR670" s="290"/>
      <c r="BS670" s="292"/>
      <c r="BU670" s="292">
        <v>-1</v>
      </c>
      <c r="BV670" s="291">
        <v>-1</v>
      </c>
      <c r="BX670" s="291">
        <v>-1</v>
      </c>
      <c r="CH670" s="291">
        <v>-1</v>
      </c>
      <c r="CI670" s="117">
        <v>0</v>
      </c>
      <c r="CJ670" s="81">
        <v>-1</v>
      </c>
      <c r="CK670" s="81">
        <v>0</v>
      </c>
      <c r="CL670" s="81">
        <v>-1</v>
      </c>
      <c r="CM670" s="81">
        <v>0</v>
      </c>
      <c r="CN670" s="117">
        <v>0</v>
      </c>
      <c r="CR670" s="291"/>
      <c r="DB670" s="291"/>
    </row>
    <row r="671" spans="1:121" x14ac:dyDescent="0.25">
      <c r="B671" s="291"/>
      <c r="Q671" s="290"/>
      <c r="R671" s="290"/>
      <c r="S671" s="292"/>
      <c r="T671" s="290"/>
      <c r="U671" s="292"/>
      <c r="V671" s="290"/>
      <c r="W671" s="292"/>
      <c r="X671" s="290"/>
      <c r="Y671" s="292"/>
      <c r="Z671" s="291"/>
      <c r="AM671" s="290"/>
      <c r="AN671" s="290"/>
      <c r="AO671" s="292"/>
      <c r="AP671" s="290"/>
      <c r="AQ671" s="292"/>
      <c r="AR671" s="290"/>
      <c r="AS671" s="292"/>
      <c r="AT671" s="290"/>
      <c r="AU671" s="292"/>
      <c r="AW671" s="293"/>
      <c r="AX671" s="291"/>
      <c r="BK671" s="290"/>
      <c r="BL671" s="290"/>
      <c r="BM671" s="292"/>
      <c r="BN671" s="290"/>
      <c r="BO671" s="292"/>
      <c r="BP671" s="290"/>
      <c r="BQ671" s="292"/>
      <c r="BR671" s="290"/>
      <c r="BS671" s="292"/>
      <c r="BU671" s="292"/>
      <c r="BV671" s="291"/>
      <c r="BX671" s="291"/>
      <c r="CH671" s="291"/>
      <c r="CR671" s="291"/>
      <c r="DB671" s="291"/>
    </row>
    <row r="672" spans="1:121" s="310" customFormat="1" x14ac:dyDescent="0.25">
      <c r="A672" s="297"/>
      <c r="B672" s="298">
        <v>0</v>
      </c>
      <c r="C672" s="299"/>
      <c r="D672" s="299"/>
      <c r="E672" s="300">
        <f t="shared" si="9"/>
        <v>0</v>
      </c>
      <c r="F672" s="301">
        <v>0</v>
      </c>
      <c r="G672" s="301">
        <v>0</v>
      </c>
      <c r="H672" s="301">
        <v>0</v>
      </c>
      <c r="I672" s="301">
        <v>0</v>
      </c>
      <c r="J672" s="301">
        <v>0</v>
      </c>
      <c r="K672" s="301">
        <v>0</v>
      </c>
      <c r="L672" s="301">
        <v>0</v>
      </c>
      <c r="M672" s="301">
        <v>0</v>
      </c>
      <c r="N672" s="301">
        <v>0</v>
      </c>
      <c r="O672" s="301">
        <v>0</v>
      </c>
      <c r="P672" s="301">
        <v>0</v>
      </c>
      <c r="Q672" s="302">
        <v>0</v>
      </c>
      <c r="R672" s="302">
        <v>0</v>
      </c>
      <c r="S672" s="303">
        <v>0</v>
      </c>
      <c r="T672" s="302">
        <v>0</v>
      </c>
      <c r="U672" s="303">
        <v>0</v>
      </c>
      <c r="V672" s="302">
        <v>0</v>
      </c>
      <c r="W672" s="303">
        <v>0</v>
      </c>
      <c r="X672" s="302">
        <v>0</v>
      </c>
      <c r="Y672" s="303">
        <v>0</v>
      </c>
      <c r="Z672" s="298">
        <v>0</v>
      </c>
      <c r="AA672" s="304"/>
      <c r="AB672" s="301">
        <v>0</v>
      </c>
      <c r="AC672" s="301">
        <v>0</v>
      </c>
      <c r="AD672" s="301">
        <v>0</v>
      </c>
      <c r="AE672" s="301">
        <v>0</v>
      </c>
      <c r="AF672" s="301">
        <v>0</v>
      </c>
      <c r="AG672" s="301">
        <v>0</v>
      </c>
      <c r="AH672" s="301">
        <v>0</v>
      </c>
      <c r="AI672" s="301">
        <v>0</v>
      </c>
      <c r="AJ672" s="301">
        <v>0</v>
      </c>
      <c r="AK672" s="301">
        <v>0</v>
      </c>
      <c r="AL672" s="301">
        <v>0</v>
      </c>
      <c r="AM672" s="302">
        <v>0</v>
      </c>
      <c r="AN672" s="302">
        <v>0</v>
      </c>
      <c r="AO672" s="303">
        <v>0</v>
      </c>
      <c r="AP672" s="302">
        <v>0</v>
      </c>
      <c r="AQ672" s="303">
        <v>0</v>
      </c>
      <c r="AR672" s="302">
        <v>0</v>
      </c>
      <c r="AS672" s="303">
        <v>0</v>
      </c>
      <c r="AT672" s="302">
        <v>0</v>
      </c>
      <c r="AU672" s="303">
        <v>0</v>
      </c>
      <c r="AV672" s="304"/>
      <c r="AW672" s="305">
        <v>0</v>
      </c>
      <c r="AX672" s="298">
        <v>0</v>
      </c>
      <c r="AY672" s="306"/>
      <c r="AZ672" s="301"/>
      <c r="BA672" s="301"/>
      <c r="BB672" s="301"/>
      <c r="BC672" s="301"/>
      <c r="BD672" s="301"/>
      <c r="BE672" s="301"/>
      <c r="BF672" s="301"/>
      <c r="BG672" s="301"/>
      <c r="BH672" s="301"/>
      <c r="BI672" s="301"/>
      <c r="BJ672" s="301"/>
      <c r="BK672" s="302"/>
      <c r="BL672" s="302"/>
      <c r="BM672" s="303"/>
      <c r="BN672" s="302"/>
      <c r="BO672" s="303"/>
      <c r="BP672" s="302"/>
      <c r="BQ672" s="303"/>
      <c r="BR672" s="302"/>
      <c r="BS672" s="303"/>
      <c r="BT672" s="306"/>
      <c r="BU672" s="303">
        <v>0</v>
      </c>
      <c r="BV672" s="298">
        <v>0</v>
      </c>
      <c r="BW672" s="306"/>
      <c r="BX672" s="298">
        <v>0</v>
      </c>
      <c r="BY672" s="307"/>
      <c r="BZ672" s="308"/>
      <c r="CA672" s="308"/>
      <c r="CB672" s="308"/>
      <c r="CC672" s="308"/>
      <c r="CD672" s="309"/>
      <c r="CG672" s="307"/>
      <c r="CH672" s="298">
        <v>0</v>
      </c>
      <c r="CI672" s="309">
        <v>0</v>
      </c>
      <c r="CJ672" s="308">
        <v>0</v>
      </c>
      <c r="CK672" s="308">
        <v>0</v>
      </c>
      <c r="CL672" s="308">
        <v>0</v>
      </c>
      <c r="CM672" s="308">
        <v>0</v>
      </c>
      <c r="CN672" s="309">
        <v>0</v>
      </c>
      <c r="CQ672" s="307"/>
      <c r="CR672" s="298"/>
      <c r="CS672" s="309"/>
      <c r="CT672" s="308"/>
      <c r="CU672" s="308"/>
      <c r="CV672" s="308"/>
      <c r="CW672" s="308"/>
      <c r="CX672" s="309"/>
      <c r="DA672" s="307"/>
      <c r="DB672" s="298"/>
      <c r="DC672" s="306"/>
      <c r="DI672" s="311"/>
      <c r="DL672" s="307"/>
      <c r="DM672" s="312"/>
      <c r="DN672" s="312"/>
      <c r="DO672" s="307"/>
      <c r="DP672" s="313"/>
      <c r="DQ672" s="311"/>
    </row>
    <row r="673" spans="1:121" x14ac:dyDescent="0.25">
      <c r="A673" s="113" t="s">
        <v>196</v>
      </c>
      <c r="B673" s="291">
        <v>1</v>
      </c>
      <c r="C673" s="114" t="s">
        <v>344</v>
      </c>
      <c r="D673" s="114" t="s">
        <v>203</v>
      </c>
      <c r="E673" s="185">
        <f t="shared" si="9"/>
        <v>8</v>
      </c>
      <c r="F673" s="142">
        <v>4</v>
      </c>
      <c r="G673" s="142">
        <v>3</v>
      </c>
      <c r="H673" s="142">
        <v>3</v>
      </c>
      <c r="I673" s="142">
        <v>3</v>
      </c>
      <c r="J673" s="142">
        <v>3</v>
      </c>
      <c r="K673" s="142">
        <v>3</v>
      </c>
      <c r="L673" s="142">
        <v>3</v>
      </c>
      <c r="M673" s="142">
        <v>4</v>
      </c>
      <c r="N673" s="142">
        <v>4</v>
      </c>
      <c r="O673" s="142">
        <v>4</v>
      </c>
      <c r="P673" s="142">
        <v>0</v>
      </c>
      <c r="Q673" s="290">
        <v>9.5</v>
      </c>
      <c r="R673" s="290">
        <v>9.5</v>
      </c>
      <c r="S673" s="292">
        <v>9.5</v>
      </c>
      <c r="T673" s="290">
        <v>-1E-4</v>
      </c>
      <c r="U673" s="292">
        <v>13.3</v>
      </c>
      <c r="V673" s="290">
        <v>-1E-4</v>
      </c>
      <c r="W673" s="292">
        <v>11.54</v>
      </c>
      <c r="X673" s="290">
        <v>-1E-4</v>
      </c>
      <c r="Y673" s="292">
        <v>34.340000000000003</v>
      </c>
      <c r="Z673" s="291">
        <v>2</v>
      </c>
      <c r="AB673" s="142">
        <v>4</v>
      </c>
      <c r="AC673" s="142">
        <v>4</v>
      </c>
      <c r="AD673" s="142">
        <v>3</v>
      </c>
      <c r="AE673" s="142">
        <v>4</v>
      </c>
      <c r="AF673" s="142">
        <v>3</v>
      </c>
      <c r="AG673" s="142">
        <v>4</v>
      </c>
      <c r="AH673" s="142">
        <v>3</v>
      </c>
      <c r="AI673" s="142">
        <v>4</v>
      </c>
      <c r="AJ673" s="142">
        <v>4</v>
      </c>
      <c r="AK673" s="142">
        <v>-1</v>
      </c>
      <c r="AL673" s="142">
        <v>0</v>
      </c>
      <c r="AM673" s="290">
        <v>8</v>
      </c>
      <c r="AN673" s="290">
        <v>8</v>
      </c>
      <c r="AO673" s="292">
        <v>8</v>
      </c>
      <c r="AP673" s="290">
        <v>6.5</v>
      </c>
      <c r="AQ673" s="292">
        <v>11.8</v>
      </c>
      <c r="AR673" s="290">
        <v>-1E-4</v>
      </c>
      <c r="AS673" s="292">
        <v>10.39</v>
      </c>
      <c r="AT673" s="290">
        <v>-1E-4</v>
      </c>
      <c r="AU673" s="292">
        <v>36.69</v>
      </c>
      <c r="AW673" s="293">
        <v>71.03</v>
      </c>
      <c r="AX673" s="291">
        <v>1</v>
      </c>
      <c r="BK673" s="290"/>
      <c r="BL673" s="290"/>
      <c r="BM673" s="292"/>
      <c r="BN673" s="290"/>
      <c r="BO673" s="292"/>
      <c r="BP673" s="290"/>
      <c r="BQ673" s="292"/>
      <c r="BR673" s="290"/>
      <c r="BS673" s="292"/>
      <c r="BU673" s="292">
        <v>71.03</v>
      </c>
      <c r="BV673" s="291">
        <v>1</v>
      </c>
      <c r="BX673" s="291">
        <v>-1</v>
      </c>
      <c r="CH673" s="291">
        <v>-1</v>
      </c>
      <c r="CI673" s="117">
        <v>0</v>
      </c>
      <c r="CJ673" s="81">
        <v>9</v>
      </c>
      <c r="CK673" s="81">
        <v>0</v>
      </c>
      <c r="CL673" s="81">
        <v>-1</v>
      </c>
      <c r="CM673" s="81">
        <v>0</v>
      </c>
      <c r="CN673" s="117">
        <v>0</v>
      </c>
      <c r="CR673" s="291"/>
      <c r="DB673" s="291"/>
      <c r="DH673" s="79" t="s">
        <v>203</v>
      </c>
      <c r="DJ673" s="79" t="s">
        <v>423</v>
      </c>
      <c r="DK673" s="79" t="s">
        <v>470</v>
      </c>
      <c r="DL673" s="83" t="s">
        <v>503</v>
      </c>
      <c r="DM673" s="84" t="s">
        <v>525</v>
      </c>
      <c r="DN673" s="84" t="s">
        <v>503</v>
      </c>
      <c r="DO673" s="83" t="s">
        <v>503</v>
      </c>
    </row>
    <row r="674" spans="1:121" x14ac:dyDescent="0.25">
      <c r="B674" s="291">
        <v>-1</v>
      </c>
      <c r="E674" s="185">
        <f t="shared" si="9"/>
        <v>0</v>
      </c>
      <c r="F674" s="142">
        <v>4</v>
      </c>
      <c r="G674" s="142">
        <v>4</v>
      </c>
      <c r="H674" s="142">
        <v>3</v>
      </c>
      <c r="I674" s="142">
        <v>3</v>
      </c>
      <c r="J674" s="142">
        <v>2</v>
      </c>
      <c r="K674" s="142">
        <v>3</v>
      </c>
      <c r="L674" s="142">
        <v>3</v>
      </c>
      <c r="M674" s="142">
        <v>3</v>
      </c>
      <c r="N674" s="142">
        <v>4</v>
      </c>
      <c r="O674" s="142">
        <v>4</v>
      </c>
      <c r="P674" s="142">
        <v>0</v>
      </c>
      <c r="Q674" s="290">
        <v>-1E-4</v>
      </c>
      <c r="R674" s="290">
        <v>-1E-4</v>
      </c>
      <c r="S674" s="292">
        <v>-1E-4</v>
      </c>
      <c r="T674" s="290">
        <v>-1E-4</v>
      </c>
      <c r="U674" s="292">
        <v>-1E-4</v>
      </c>
      <c r="V674" s="290">
        <v>-1E-4</v>
      </c>
      <c r="W674" s="292">
        <v>-1E-4</v>
      </c>
      <c r="X674" s="290">
        <v>-1E-4</v>
      </c>
      <c r="Y674" s="292">
        <v>-1E-4</v>
      </c>
      <c r="Z674" s="291">
        <v>-1E-4</v>
      </c>
      <c r="AB674" s="142">
        <v>4</v>
      </c>
      <c r="AC674" s="142">
        <v>4</v>
      </c>
      <c r="AD674" s="142">
        <v>2</v>
      </c>
      <c r="AE674" s="142">
        <v>4</v>
      </c>
      <c r="AF674" s="142">
        <v>3</v>
      </c>
      <c r="AG674" s="142">
        <v>3</v>
      </c>
      <c r="AH674" s="142">
        <v>3</v>
      </c>
      <c r="AI674" s="142">
        <v>2</v>
      </c>
      <c r="AJ674" s="142">
        <v>4</v>
      </c>
      <c r="AK674" s="142">
        <v>-1</v>
      </c>
      <c r="AL674" s="142">
        <v>0</v>
      </c>
      <c r="AM674" s="290">
        <v>-1E-4</v>
      </c>
      <c r="AN674" s="290">
        <v>-1E-4</v>
      </c>
      <c r="AO674" s="292">
        <v>-1E-4</v>
      </c>
      <c r="AP674" s="290">
        <v>-1E-4</v>
      </c>
      <c r="AQ674" s="292">
        <v>-1E-4</v>
      </c>
      <c r="AR674" s="290">
        <v>-1E-4</v>
      </c>
      <c r="AS674" s="292">
        <v>-1E-4</v>
      </c>
      <c r="AT674" s="290">
        <v>-1E-4</v>
      </c>
      <c r="AU674" s="292">
        <v>-1E-4</v>
      </c>
      <c r="AW674" s="293">
        <v>-1</v>
      </c>
      <c r="AX674" s="291">
        <v>-1</v>
      </c>
      <c r="BK674" s="290"/>
      <c r="BL674" s="290"/>
      <c r="BM674" s="292"/>
      <c r="BN674" s="290"/>
      <c r="BO674" s="292"/>
      <c r="BP674" s="290"/>
      <c r="BQ674" s="292"/>
      <c r="BR674" s="290"/>
      <c r="BS674" s="292"/>
      <c r="BU674" s="292">
        <v>-1</v>
      </c>
      <c r="BV674" s="291">
        <v>-1</v>
      </c>
      <c r="BX674" s="291">
        <v>-1</v>
      </c>
      <c r="CH674" s="291">
        <v>-1</v>
      </c>
      <c r="CI674" s="117">
        <v>0</v>
      </c>
      <c r="CJ674" s="81">
        <v>-1</v>
      </c>
      <c r="CK674" s="81">
        <v>0</v>
      </c>
      <c r="CL674" s="81">
        <v>-1</v>
      </c>
      <c r="CM674" s="81">
        <v>0</v>
      </c>
      <c r="CN674" s="117">
        <v>0</v>
      </c>
      <c r="CR674" s="291"/>
      <c r="DB674" s="291"/>
    </row>
    <row r="675" spans="1:121" x14ac:dyDescent="0.25">
      <c r="B675" s="291">
        <v>-1</v>
      </c>
      <c r="E675" s="185">
        <f t="shared" si="9"/>
        <v>0</v>
      </c>
      <c r="F675" s="142">
        <v>4</v>
      </c>
      <c r="G675" s="142">
        <v>3</v>
      </c>
      <c r="H675" s="142">
        <v>3</v>
      </c>
      <c r="I675" s="142">
        <v>3</v>
      </c>
      <c r="J675" s="142">
        <v>4</v>
      </c>
      <c r="K675" s="142">
        <v>3</v>
      </c>
      <c r="L675" s="142">
        <v>3</v>
      </c>
      <c r="M675" s="142">
        <v>3</v>
      </c>
      <c r="N675" s="142">
        <v>4</v>
      </c>
      <c r="O675" s="142">
        <v>4</v>
      </c>
      <c r="P675" s="142">
        <v>0</v>
      </c>
      <c r="Q675" s="290">
        <v>-1E-4</v>
      </c>
      <c r="R675" s="290">
        <v>-1E-4</v>
      </c>
      <c r="S675" s="292">
        <v>-1E-4</v>
      </c>
      <c r="T675" s="290">
        <v>-1E-4</v>
      </c>
      <c r="U675" s="292">
        <v>-1E-4</v>
      </c>
      <c r="V675" s="290">
        <v>-1E-4</v>
      </c>
      <c r="W675" s="292">
        <v>-1E-4</v>
      </c>
      <c r="X675" s="290">
        <v>-1E-4</v>
      </c>
      <c r="Y675" s="292">
        <v>-1E-4</v>
      </c>
      <c r="Z675" s="291">
        <v>-1E-4</v>
      </c>
      <c r="AB675" s="142">
        <v>4</v>
      </c>
      <c r="AC675" s="142">
        <v>4</v>
      </c>
      <c r="AD675" s="142">
        <v>3</v>
      </c>
      <c r="AE675" s="142">
        <v>4</v>
      </c>
      <c r="AF675" s="142">
        <v>4</v>
      </c>
      <c r="AG675" s="142">
        <v>4</v>
      </c>
      <c r="AH675" s="142">
        <v>4</v>
      </c>
      <c r="AI675" s="142">
        <v>3</v>
      </c>
      <c r="AJ675" s="142">
        <v>4</v>
      </c>
      <c r="AK675" s="142">
        <v>-1</v>
      </c>
      <c r="AL675" s="142">
        <v>0</v>
      </c>
      <c r="AM675" s="290">
        <v>-1E-4</v>
      </c>
      <c r="AN675" s="290">
        <v>-1E-4</v>
      </c>
      <c r="AO675" s="292">
        <v>-1E-4</v>
      </c>
      <c r="AP675" s="290">
        <v>-1E-4</v>
      </c>
      <c r="AQ675" s="292">
        <v>-1E-4</v>
      </c>
      <c r="AR675" s="290">
        <v>-1E-4</v>
      </c>
      <c r="AS675" s="292">
        <v>-1E-4</v>
      </c>
      <c r="AT675" s="290">
        <v>-1E-4</v>
      </c>
      <c r="AU675" s="292">
        <v>-1E-4</v>
      </c>
      <c r="AW675" s="293">
        <v>-1</v>
      </c>
      <c r="AX675" s="291">
        <v>-1</v>
      </c>
      <c r="BK675" s="290"/>
      <c r="BL675" s="290"/>
      <c r="BM675" s="292"/>
      <c r="BN675" s="290"/>
      <c r="BO675" s="292"/>
      <c r="BP675" s="290"/>
      <c r="BQ675" s="292"/>
      <c r="BR675" s="290"/>
      <c r="BS675" s="292"/>
      <c r="BU675" s="292">
        <v>-1</v>
      </c>
      <c r="BV675" s="291">
        <v>-1</v>
      </c>
      <c r="BX675" s="291">
        <v>-1</v>
      </c>
      <c r="CH675" s="291">
        <v>-1</v>
      </c>
      <c r="CI675" s="117">
        <v>0</v>
      </c>
      <c r="CJ675" s="81">
        <v>-1</v>
      </c>
      <c r="CK675" s="81">
        <v>0</v>
      </c>
      <c r="CL675" s="81">
        <v>-1</v>
      </c>
      <c r="CM675" s="81">
        <v>0</v>
      </c>
      <c r="CN675" s="117">
        <v>0</v>
      </c>
      <c r="CR675" s="291"/>
      <c r="DB675" s="291"/>
    </row>
    <row r="676" spans="1:121" x14ac:dyDescent="0.25">
      <c r="B676" s="291">
        <v>-1</v>
      </c>
      <c r="E676" s="185">
        <f t="shared" si="9"/>
        <v>0</v>
      </c>
      <c r="F676" s="142">
        <v>4</v>
      </c>
      <c r="G676" s="142">
        <v>3</v>
      </c>
      <c r="H676" s="142">
        <v>3</v>
      </c>
      <c r="I676" s="142">
        <v>3</v>
      </c>
      <c r="J676" s="142">
        <v>3</v>
      </c>
      <c r="K676" s="142">
        <v>3</v>
      </c>
      <c r="L676" s="142">
        <v>4</v>
      </c>
      <c r="M676" s="142">
        <v>3</v>
      </c>
      <c r="N676" s="142">
        <v>3</v>
      </c>
      <c r="O676" s="142">
        <v>3</v>
      </c>
      <c r="P676" s="142">
        <v>0</v>
      </c>
      <c r="Q676" s="290">
        <v>-1E-4</v>
      </c>
      <c r="R676" s="290">
        <v>-1E-4</v>
      </c>
      <c r="S676" s="292">
        <v>-1E-4</v>
      </c>
      <c r="T676" s="290">
        <v>-1E-4</v>
      </c>
      <c r="U676" s="292">
        <v>-1E-4</v>
      </c>
      <c r="V676" s="290">
        <v>-1E-4</v>
      </c>
      <c r="W676" s="292">
        <v>-1E-4</v>
      </c>
      <c r="X676" s="290">
        <v>-1E-4</v>
      </c>
      <c r="Y676" s="292">
        <v>-1E-4</v>
      </c>
      <c r="Z676" s="291">
        <v>-1E-4</v>
      </c>
      <c r="AB676" s="142">
        <v>3</v>
      </c>
      <c r="AC676" s="142">
        <v>4</v>
      </c>
      <c r="AD676" s="142">
        <v>3</v>
      </c>
      <c r="AE676" s="142">
        <v>3</v>
      </c>
      <c r="AF676" s="142">
        <v>3</v>
      </c>
      <c r="AG676" s="142">
        <v>3</v>
      </c>
      <c r="AH676" s="142">
        <v>3</v>
      </c>
      <c r="AI676" s="142">
        <v>3</v>
      </c>
      <c r="AJ676" s="142">
        <v>3</v>
      </c>
      <c r="AK676" s="142">
        <v>-1</v>
      </c>
      <c r="AL676" s="142">
        <v>0</v>
      </c>
      <c r="AM676" s="290">
        <v>-1E-4</v>
      </c>
      <c r="AN676" s="290">
        <v>-1E-4</v>
      </c>
      <c r="AO676" s="292">
        <v>-1E-4</v>
      </c>
      <c r="AP676" s="290">
        <v>-1E-4</v>
      </c>
      <c r="AQ676" s="292">
        <v>-1E-4</v>
      </c>
      <c r="AR676" s="290">
        <v>-1E-4</v>
      </c>
      <c r="AS676" s="292">
        <v>-1E-4</v>
      </c>
      <c r="AT676" s="290">
        <v>-1E-4</v>
      </c>
      <c r="AU676" s="292">
        <v>-1E-4</v>
      </c>
      <c r="AW676" s="293">
        <v>-1</v>
      </c>
      <c r="AX676" s="291">
        <v>-1</v>
      </c>
      <c r="BK676" s="290"/>
      <c r="BL676" s="290"/>
      <c r="BM676" s="292"/>
      <c r="BN676" s="290"/>
      <c r="BO676" s="292"/>
      <c r="BP676" s="290"/>
      <c r="BQ676" s="292"/>
      <c r="BR676" s="290"/>
      <c r="BS676" s="292"/>
      <c r="BU676" s="292">
        <v>-1</v>
      </c>
      <c r="BV676" s="291">
        <v>-1</v>
      </c>
      <c r="BX676" s="291">
        <v>-1</v>
      </c>
      <c r="CH676" s="291">
        <v>-1</v>
      </c>
      <c r="CI676" s="117">
        <v>0</v>
      </c>
      <c r="CJ676" s="81">
        <v>-1</v>
      </c>
      <c r="CK676" s="81">
        <v>0</v>
      </c>
      <c r="CL676" s="81">
        <v>-1</v>
      </c>
      <c r="CM676" s="81">
        <v>0</v>
      </c>
      <c r="CN676" s="117">
        <v>0</v>
      </c>
      <c r="CR676" s="291"/>
      <c r="DB676" s="291"/>
    </row>
    <row r="677" spans="1:121" x14ac:dyDescent="0.25">
      <c r="B677" s="291">
        <v>0</v>
      </c>
      <c r="E677" s="185">
        <f t="shared" si="9"/>
        <v>0</v>
      </c>
      <c r="F677" s="142">
        <v>0</v>
      </c>
      <c r="G677" s="142">
        <v>0</v>
      </c>
      <c r="H677" s="142">
        <v>0</v>
      </c>
      <c r="I677" s="142">
        <v>0</v>
      </c>
      <c r="J677" s="142">
        <v>0</v>
      </c>
      <c r="K677" s="142">
        <v>0</v>
      </c>
      <c r="L677" s="142">
        <v>0</v>
      </c>
      <c r="M677" s="142">
        <v>0</v>
      </c>
      <c r="N677" s="142">
        <v>0</v>
      </c>
      <c r="O677" s="142">
        <v>0</v>
      </c>
      <c r="P677" s="142">
        <v>0</v>
      </c>
      <c r="Q677" s="290">
        <v>0</v>
      </c>
      <c r="R677" s="290">
        <v>0</v>
      </c>
      <c r="S677" s="292">
        <v>0</v>
      </c>
      <c r="T677" s="290">
        <v>0</v>
      </c>
      <c r="U677" s="292">
        <v>0</v>
      </c>
      <c r="V677" s="290">
        <v>0</v>
      </c>
      <c r="W677" s="292">
        <v>0</v>
      </c>
      <c r="X677" s="290">
        <v>0</v>
      </c>
      <c r="Y677" s="292">
        <v>0</v>
      </c>
      <c r="Z677" s="291">
        <v>0</v>
      </c>
      <c r="AB677" s="142">
        <v>0</v>
      </c>
      <c r="AC677" s="142">
        <v>0</v>
      </c>
      <c r="AD677" s="142">
        <v>0</v>
      </c>
      <c r="AE677" s="142">
        <v>0</v>
      </c>
      <c r="AF677" s="142">
        <v>0</v>
      </c>
      <c r="AG677" s="142">
        <v>0</v>
      </c>
      <c r="AH677" s="142">
        <v>0</v>
      </c>
      <c r="AI677" s="142">
        <v>0</v>
      </c>
      <c r="AJ677" s="142">
        <v>0</v>
      </c>
      <c r="AK677" s="142">
        <v>0</v>
      </c>
      <c r="AL677" s="142">
        <v>0</v>
      </c>
      <c r="AM677" s="290">
        <v>0</v>
      </c>
      <c r="AN677" s="290">
        <v>0</v>
      </c>
      <c r="AO677" s="292">
        <v>0</v>
      </c>
      <c r="AP677" s="290">
        <v>0</v>
      </c>
      <c r="AQ677" s="292">
        <v>0</v>
      </c>
      <c r="AR677" s="290">
        <v>0</v>
      </c>
      <c r="AS677" s="292">
        <v>0</v>
      </c>
      <c r="AT677" s="290">
        <v>0</v>
      </c>
      <c r="AU677" s="292">
        <v>0</v>
      </c>
      <c r="AW677" s="293">
        <v>0</v>
      </c>
      <c r="AX677" s="291">
        <v>0</v>
      </c>
      <c r="BK677" s="290"/>
      <c r="BL677" s="290"/>
      <c r="BM677" s="292"/>
      <c r="BN677" s="290"/>
      <c r="BO677" s="292"/>
      <c r="BP677" s="290"/>
      <c r="BQ677" s="292"/>
      <c r="BR677" s="290"/>
      <c r="BS677" s="292"/>
      <c r="BU677" s="292">
        <v>0</v>
      </c>
      <c r="BV677" s="291">
        <v>0</v>
      </c>
      <c r="BX677" s="291">
        <v>0</v>
      </c>
      <c r="CH677" s="291">
        <v>0</v>
      </c>
      <c r="CI677" s="117">
        <v>0</v>
      </c>
      <c r="CJ677" s="81">
        <v>0</v>
      </c>
      <c r="CK677" s="81">
        <v>0</v>
      </c>
      <c r="CL677" s="81">
        <v>0</v>
      </c>
      <c r="CM677" s="81">
        <v>0</v>
      </c>
      <c r="CN677" s="117">
        <v>0</v>
      </c>
      <c r="CR677" s="291"/>
      <c r="DB677" s="291"/>
    </row>
    <row r="678" spans="1:121" x14ac:dyDescent="0.25">
      <c r="A678" s="113" t="s">
        <v>196</v>
      </c>
      <c r="B678" s="291">
        <v>2</v>
      </c>
      <c r="C678" s="114" t="s">
        <v>345</v>
      </c>
      <c r="D678" s="114" t="s">
        <v>248</v>
      </c>
      <c r="E678" s="185">
        <f t="shared" si="9"/>
        <v>7</v>
      </c>
      <c r="F678" s="142">
        <v>3</v>
      </c>
      <c r="G678" s="142">
        <v>3</v>
      </c>
      <c r="H678" s="142">
        <v>3</v>
      </c>
      <c r="I678" s="142">
        <v>3</v>
      </c>
      <c r="J678" s="142">
        <v>3</v>
      </c>
      <c r="K678" s="142">
        <v>2</v>
      </c>
      <c r="L678" s="142">
        <v>4</v>
      </c>
      <c r="M678" s="142">
        <v>3</v>
      </c>
      <c r="N678" s="142">
        <v>3</v>
      </c>
      <c r="O678" s="142">
        <v>3</v>
      </c>
      <c r="P678" s="142">
        <v>0</v>
      </c>
      <c r="Q678" s="290">
        <v>9.4</v>
      </c>
      <c r="R678" s="290">
        <v>9.4</v>
      </c>
      <c r="S678" s="292">
        <v>9.4</v>
      </c>
      <c r="T678" s="290">
        <v>-1E-4</v>
      </c>
      <c r="U678" s="292">
        <v>13.8</v>
      </c>
      <c r="V678" s="290">
        <v>-1E-4</v>
      </c>
      <c r="W678" s="292">
        <v>12.92</v>
      </c>
      <c r="X678" s="290">
        <v>-1E-4</v>
      </c>
      <c r="Y678" s="292">
        <v>36.119999999999997</v>
      </c>
      <c r="Z678" s="291">
        <v>1</v>
      </c>
      <c r="AB678" s="142">
        <v>3</v>
      </c>
      <c r="AC678" s="142">
        <v>4</v>
      </c>
      <c r="AD678" s="142">
        <v>3</v>
      </c>
      <c r="AE678" s="142">
        <v>-1</v>
      </c>
      <c r="AF678" s="142">
        <v>-1</v>
      </c>
      <c r="AG678" s="142">
        <v>-1</v>
      </c>
      <c r="AH678" s="142">
        <v>-1</v>
      </c>
      <c r="AI678" s="142">
        <v>-1</v>
      </c>
      <c r="AJ678" s="142">
        <v>-1</v>
      </c>
      <c r="AK678" s="142">
        <v>-1</v>
      </c>
      <c r="AL678" s="142">
        <v>0</v>
      </c>
      <c r="AM678" s="290">
        <v>4.3</v>
      </c>
      <c r="AN678" s="290">
        <v>4.3</v>
      </c>
      <c r="AO678" s="292">
        <v>4.3</v>
      </c>
      <c r="AP678" s="290">
        <v>2.2000000000000002</v>
      </c>
      <c r="AQ678" s="292">
        <v>4</v>
      </c>
      <c r="AR678" s="290">
        <v>-1E-4</v>
      </c>
      <c r="AS678" s="292">
        <v>4.88</v>
      </c>
      <c r="AT678" s="290">
        <v>-1E-4</v>
      </c>
      <c r="AU678" s="292">
        <v>15.38</v>
      </c>
      <c r="AW678" s="293">
        <v>51.5</v>
      </c>
      <c r="AX678" s="291">
        <v>2</v>
      </c>
      <c r="BK678" s="290"/>
      <c r="BL678" s="290"/>
      <c r="BM678" s="292"/>
      <c r="BN678" s="290"/>
      <c r="BO678" s="292"/>
      <c r="BP678" s="290"/>
      <c r="BQ678" s="292"/>
      <c r="BR678" s="290"/>
      <c r="BS678" s="292"/>
      <c r="BU678" s="292">
        <v>51.5</v>
      </c>
      <c r="BV678" s="291">
        <v>2</v>
      </c>
      <c r="BX678" s="291">
        <v>-1</v>
      </c>
      <c r="CH678" s="291">
        <v>-1</v>
      </c>
      <c r="CI678" s="117">
        <v>0</v>
      </c>
      <c r="CJ678" s="81">
        <v>3</v>
      </c>
      <c r="CK678" s="81">
        <v>0</v>
      </c>
      <c r="CL678" s="81">
        <v>-1</v>
      </c>
      <c r="CM678" s="81">
        <v>0</v>
      </c>
      <c r="CN678" s="117">
        <v>0</v>
      </c>
      <c r="CR678" s="291"/>
      <c r="DB678" s="291"/>
      <c r="DH678" s="79" t="s">
        <v>248</v>
      </c>
      <c r="DJ678" s="79" t="s">
        <v>423</v>
      </c>
      <c r="DK678" s="79" t="s">
        <v>470</v>
      </c>
      <c r="DL678" s="83" t="s">
        <v>503</v>
      </c>
      <c r="DM678" s="84" t="s">
        <v>525</v>
      </c>
      <c r="DN678" s="84" t="s">
        <v>504</v>
      </c>
      <c r="DO678" s="83" t="s">
        <v>503</v>
      </c>
    </row>
    <row r="679" spans="1:121" x14ac:dyDescent="0.25">
      <c r="B679" s="291">
        <v>-1</v>
      </c>
      <c r="E679" s="185">
        <f t="shared" si="9"/>
        <v>0</v>
      </c>
      <c r="F679" s="142">
        <v>2</v>
      </c>
      <c r="G679" s="142">
        <v>4</v>
      </c>
      <c r="H679" s="142">
        <v>4</v>
      </c>
      <c r="I679" s="142">
        <v>3</v>
      </c>
      <c r="J679" s="142">
        <v>3</v>
      </c>
      <c r="K679" s="142">
        <v>3</v>
      </c>
      <c r="L679" s="142">
        <v>4</v>
      </c>
      <c r="M679" s="142">
        <v>3</v>
      </c>
      <c r="N679" s="142">
        <v>3</v>
      </c>
      <c r="O679" s="142">
        <v>3</v>
      </c>
      <c r="P679" s="142">
        <v>0</v>
      </c>
      <c r="Q679" s="290">
        <v>-1E-4</v>
      </c>
      <c r="R679" s="290">
        <v>-1E-4</v>
      </c>
      <c r="S679" s="292">
        <v>-1E-4</v>
      </c>
      <c r="T679" s="290">
        <v>-1E-4</v>
      </c>
      <c r="U679" s="292">
        <v>-1E-4</v>
      </c>
      <c r="V679" s="290">
        <v>-1E-4</v>
      </c>
      <c r="W679" s="292">
        <v>-1E-4</v>
      </c>
      <c r="X679" s="290">
        <v>-1E-4</v>
      </c>
      <c r="Y679" s="292">
        <v>-1E-4</v>
      </c>
      <c r="Z679" s="291">
        <v>-1E-4</v>
      </c>
      <c r="AB679" s="142">
        <v>4</v>
      </c>
      <c r="AC679" s="142">
        <v>3</v>
      </c>
      <c r="AD679" s="142">
        <v>3</v>
      </c>
      <c r="AE679" s="142">
        <v>-1</v>
      </c>
      <c r="AF679" s="142">
        <v>-1</v>
      </c>
      <c r="AG679" s="142">
        <v>-1</v>
      </c>
      <c r="AH679" s="142">
        <v>-1</v>
      </c>
      <c r="AI679" s="142">
        <v>-1</v>
      </c>
      <c r="AJ679" s="142">
        <v>-1</v>
      </c>
      <c r="AK679" s="142">
        <v>-1</v>
      </c>
      <c r="AL679" s="142">
        <v>0</v>
      </c>
      <c r="AM679" s="290">
        <v>-1E-4</v>
      </c>
      <c r="AN679" s="290">
        <v>-1E-4</v>
      </c>
      <c r="AO679" s="292">
        <v>-1E-4</v>
      </c>
      <c r="AP679" s="290">
        <v>-1E-4</v>
      </c>
      <c r="AQ679" s="292">
        <v>-1E-4</v>
      </c>
      <c r="AR679" s="290">
        <v>-1E-4</v>
      </c>
      <c r="AS679" s="292">
        <v>-1E-4</v>
      </c>
      <c r="AT679" s="290">
        <v>-1E-4</v>
      </c>
      <c r="AU679" s="292">
        <v>-1E-4</v>
      </c>
      <c r="AW679" s="293">
        <v>-1</v>
      </c>
      <c r="AX679" s="291">
        <v>-1</v>
      </c>
      <c r="BK679" s="290"/>
      <c r="BL679" s="290"/>
      <c r="BM679" s="292"/>
      <c r="BN679" s="290"/>
      <c r="BO679" s="292"/>
      <c r="BP679" s="290"/>
      <c r="BQ679" s="292"/>
      <c r="BR679" s="290"/>
      <c r="BS679" s="292"/>
      <c r="BU679" s="292">
        <v>-1</v>
      </c>
      <c r="BV679" s="291">
        <v>-1</v>
      </c>
      <c r="BX679" s="291">
        <v>-1</v>
      </c>
      <c r="CH679" s="291">
        <v>-1</v>
      </c>
      <c r="CI679" s="117">
        <v>0</v>
      </c>
      <c r="CJ679" s="81">
        <v>-1</v>
      </c>
      <c r="CK679" s="81">
        <v>0</v>
      </c>
      <c r="CL679" s="81">
        <v>-1</v>
      </c>
      <c r="CM679" s="81">
        <v>0</v>
      </c>
      <c r="CN679" s="117">
        <v>0</v>
      </c>
      <c r="CR679" s="291"/>
      <c r="DB679" s="291"/>
    </row>
    <row r="680" spans="1:121" x14ac:dyDescent="0.25">
      <c r="B680" s="291">
        <v>-1</v>
      </c>
      <c r="E680" s="185">
        <f t="shared" si="9"/>
        <v>0</v>
      </c>
      <c r="F680" s="142">
        <v>2</v>
      </c>
      <c r="G680" s="142">
        <v>3</v>
      </c>
      <c r="H680" s="142">
        <v>3</v>
      </c>
      <c r="I680" s="142">
        <v>2</v>
      </c>
      <c r="J680" s="142">
        <v>3</v>
      </c>
      <c r="K680" s="142">
        <v>2</v>
      </c>
      <c r="L680" s="142">
        <v>3</v>
      </c>
      <c r="M680" s="142">
        <v>2</v>
      </c>
      <c r="N680" s="142">
        <v>2</v>
      </c>
      <c r="O680" s="142">
        <v>3</v>
      </c>
      <c r="P680" s="142">
        <v>0</v>
      </c>
      <c r="Q680" s="290">
        <v>-1E-4</v>
      </c>
      <c r="R680" s="290">
        <v>-1E-4</v>
      </c>
      <c r="S680" s="292">
        <v>-1E-4</v>
      </c>
      <c r="T680" s="290">
        <v>-1E-4</v>
      </c>
      <c r="U680" s="292">
        <v>-1E-4</v>
      </c>
      <c r="V680" s="290">
        <v>-1E-4</v>
      </c>
      <c r="W680" s="292">
        <v>-1E-4</v>
      </c>
      <c r="X680" s="290">
        <v>-1E-4</v>
      </c>
      <c r="Y680" s="292">
        <v>-1E-4</v>
      </c>
      <c r="Z680" s="291">
        <v>-1E-4</v>
      </c>
      <c r="AB680" s="142">
        <v>3</v>
      </c>
      <c r="AC680" s="142">
        <v>4</v>
      </c>
      <c r="AD680" s="142">
        <v>3</v>
      </c>
      <c r="AE680" s="142">
        <v>-1</v>
      </c>
      <c r="AF680" s="142">
        <v>-1</v>
      </c>
      <c r="AG680" s="142">
        <v>-1</v>
      </c>
      <c r="AH680" s="142">
        <v>-1</v>
      </c>
      <c r="AI680" s="142">
        <v>-1</v>
      </c>
      <c r="AJ680" s="142">
        <v>-1</v>
      </c>
      <c r="AK680" s="142">
        <v>-1</v>
      </c>
      <c r="AL680" s="142">
        <v>0</v>
      </c>
      <c r="AM680" s="290">
        <v>-1E-4</v>
      </c>
      <c r="AN680" s="290">
        <v>-1E-4</v>
      </c>
      <c r="AO680" s="292">
        <v>-1E-4</v>
      </c>
      <c r="AP680" s="290">
        <v>-1E-4</v>
      </c>
      <c r="AQ680" s="292">
        <v>-1E-4</v>
      </c>
      <c r="AR680" s="290">
        <v>-1E-4</v>
      </c>
      <c r="AS680" s="292">
        <v>-1E-4</v>
      </c>
      <c r="AT680" s="290">
        <v>-1E-4</v>
      </c>
      <c r="AU680" s="292">
        <v>-1E-4</v>
      </c>
      <c r="AW680" s="293">
        <v>-1</v>
      </c>
      <c r="AX680" s="291">
        <v>-1</v>
      </c>
      <c r="BK680" s="290"/>
      <c r="BL680" s="290"/>
      <c r="BM680" s="292"/>
      <c r="BN680" s="290"/>
      <c r="BO680" s="292"/>
      <c r="BP680" s="290"/>
      <c r="BQ680" s="292"/>
      <c r="BR680" s="290"/>
      <c r="BS680" s="292"/>
      <c r="BU680" s="292">
        <v>-1</v>
      </c>
      <c r="BV680" s="291">
        <v>-1</v>
      </c>
      <c r="BX680" s="291">
        <v>-1</v>
      </c>
      <c r="CH680" s="291">
        <v>-1</v>
      </c>
      <c r="CI680" s="117">
        <v>0</v>
      </c>
      <c r="CJ680" s="81">
        <v>-1</v>
      </c>
      <c r="CK680" s="81">
        <v>0</v>
      </c>
      <c r="CL680" s="81">
        <v>-1</v>
      </c>
      <c r="CM680" s="81">
        <v>0</v>
      </c>
      <c r="CN680" s="117">
        <v>0</v>
      </c>
      <c r="CR680" s="291"/>
      <c r="DB680" s="291"/>
    </row>
    <row r="681" spans="1:121" x14ac:dyDescent="0.25">
      <c r="B681" s="291">
        <v>-1</v>
      </c>
      <c r="E681" s="185">
        <f t="shared" si="9"/>
        <v>0</v>
      </c>
      <c r="F681" s="142">
        <v>2</v>
      </c>
      <c r="G681" s="142">
        <v>3</v>
      </c>
      <c r="H681" s="142">
        <v>3</v>
      </c>
      <c r="I681" s="142">
        <v>3</v>
      </c>
      <c r="J681" s="142">
        <v>4</v>
      </c>
      <c r="K681" s="142">
        <v>3</v>
      </c>
      <c r="L681" s="142">
        <v>4</v>
      </c>
      <c r="M681" s="142">
        <v>3</v>
      </c>
      <c r="N681" s="142">
        <v>3</v>
      </c>
      <c r="O681" s="142">
        <v>4</v>
      </c>
      <c r="P681" s="142">
        <v>0</v>
      </c>
      <c r="Q681" s="290">
        <v>-1E-4</v>
      </c>
      <c r="R681" s="290">
        <v>-1E-4</v>
      </c>
      <c r="S681" s="292">
        <v>-1E-4</v>
      </c>
      <c r="T681" s="290">
        <v>-1E-4</v>
      </c>
      <c r="U681" s="292">
        <v>-1E-4</v>
      </c>
      <c r="V681" s="290">
        <v>-1E-4</v>
      </c>
      <c r="W681" s="292">
        <v>-1E-4</v>
      </c>
      <c r="X681" s="290">
        <v>-1E-4</v>
      </c>
      <c r="Y681" s="292">
        <v>-1E-4</v>
      </c>
      <c r="Z681" s="291">
        <v>-1E-4</v>
      </c>
      <c r="AB681" s="142">
        <v>3</v>
      </c>
      <c r="AC681" s="142">
        <v>4</v>
      </c>
      <c r="AD681" s="142">
        <v>3</v>
      </c>
      <c r="AE681" s="142">
        <v>-1</v>
      </c>
      <c r="AF681" s="142">
        <v>-1</v>
      </c>
      <c r="AG681" s="142">
        <v>-1</v>
      </c>
      <c r="AH681" s="142">
        <v>-1</v>
      </c>
      <c r="AI681" s="142">
        <v>-1</v>
      </c>
      <c r="AJ681" s="142">
        <v>-1</v>
      </c>
      <c r="AK681" s="142">
        <v>-1</v>
      </c>
      <c r="AL681" s="142">
        <v>0</v>
      </c>
      <c r="AM681" s="290">
        <v>-1E-4</v>
      </c>
      <c r="AN681" s="290">
        <v>-1E-4</v>
      </c>
      <c r="AO681" s="292">
        <v>-1E-4</v>
      </c>
      <c r="AP681" s="290">
        <v>-1E-4</v>
      </c>
      <c r="AQ681" s="292">
        <v>-1E-4</v>
      </c>
      <c r="AR681" s="290">
        <v>-1E-4</v>
      </c>
      <c r="AS681" s="292">
        <v>-1E-4</v>
      </c>
      <c r="AT681" s="290">
        <v>-1E-4</v>
      </c>
      <c r="AU681" s="292">
        <v>-1E-4</v>
      </c>
      <c r="AW681" s="293">
        <v>-1</v>
      </c>
      <c r="AX681" s="291">
        <v>-1</v>
      </c>
      <c r="BK681" s="290"/>
      <c r="BL681" s="290"/>
      <c r="BM681" s="292"/>
      <c r="BN681" s="290"/>
      <c r="BO681" s="292"/>
      <c r="BP681" s="290"/>
      <c r="BQ681" s="292"/>
      <c r="BR681" s="290"/>
      <c r="BS681" s="292"/>
      <c r="BU681" s="292">
        <v>-1</v>
      </c>
      <c r="BV681" s="291">
        <v>-1</v>
      </c>
      <c r="BX681" s="291">
        <v>-1</v>
      </c>
      <c r="CH681" s="291">
        <v>-1</v>
      </c>
      <c r="CI681" s="117">
        <v>0</v>
      </c>
      <c r="CJ681" s="81">
        <v>-1</v>
      </c>
      <c r="CK681" s="81">
        <v>0</v>
      </c>
      <c r="CL681" s="81">
        <v>-1</v>
      </c>
      <c r="CM681" s="81">
        <v>0</v>
      </c>
      <c r="CN681" s="117">
        <v>0</v>
      </c>
      <c r="CR681" s="291"/>
      <c r="DB681" s="291"/>
    </row>
    <row r="682" spans="1:121" x14ac:dyDescent="0.25">
      <c r="B682" s="291"/>
      <c r="Q682" s="290"/>
      <c r="R682" s="290"/>
      <c r="S682" s="292"/>
      <c r="T682" s="290"/>
      <c r="U682" s="292"/>
      <c r="V682" s="290"/>
      <c r="W682" s="292"/>
      <c r="X682" s="290"/>
      <c r="Y682" s="292"/>
      <c r="Z682" s="291"/>
      <c r="AM682" s="290"/>
      <c r="AN682" s="290"/>
      <c r="AO682" s="292"/>
      <c r="AP682" s="290"/>
      <c r="AQ682" s="292"/>
      <c r="AR682" s="290"/>
      <c r="AS682" s="292"/>
      <c r="AT682" s="290"/>
      <c r="AU682" s="292"/>
      <c r="AW682" s="293"/>
      <c r="AX682" s="291"/>
      <c r="BK682" s="290"/>
      <c r="BL682" s="290"/>
      <c r="BM682" s="292"/>
      <c r="BN682" s="290"/>
      <c r="BO682" s="292"/>
      <c r="BP682" s="290"/>
      <c r="BQ682" s="292"/>
      <c r="BR682" s="290"/>
      <c r="BS682" s="292"/>
      <c r="BU682" s="292"/>
      <c r="BV682" s="291"/>
      <c r="BX682" s="291"/>
      <c r="CH682" s="291"/>
      <c r="CR682" s="291"/>
      <c r="DB682" s="291"/>
    </row>
    <row r="683" spans="1:121" s="310" customFormat="1" x14ac:dyDescent="0.25">
      <c r="A683" s="297"/>
      <c r="B683" s="298">
        <v>0</v>
      </c>
      <c r="C683" s="299"/>
      <c r="D683" s="299"/>
      <c r="E683" s="300">
        <f t="shared" si="9"/>
        <v>0</v>
      </c>
      <c r="F683" s="301">
        <v>0</v>
      </c>
      <c r="G683" s="301">
        <v>0</v>
      </c>
      <c r="H683" s="301">
        <v>0</v>
      </c>
      <c r="I683" s="301">
        <v>0</v>
      </c>
      <c r="J683" s="301">
        <v>0</v>
      </c>
      <c r="K683" s="301">
        <v>0</v>
      </c>
      <c r="L683" s="301">
        <v>0</v>
      </c>
      <c r="M683" s="301">
        <v>0</v>
      </c>
      <c r="N683" s="301">
        <v>0</v>
      </c>
      <c r="O683" s="301">
        <v>0</v>
      </c>
      <c r="P683" s="301">
        <v>0</v>
      </c>
      <c r="Q683" s="302">
        <v>0</v>
      </c>
      <c r="R683" s="302">
        <v>0</v>
      </c>
      <c r="S683" s="303">
        <v>0</v>
      </c>
      <c r="T683" s="302">
        <v>0</v>
      </c>
      <c r="U683" s="303">
        <v>0</v>
      </c>
      <c r="V683" s="302">
        <v>0</v>
      </c>
      <c r="W683" s="303">
        <v>0</v>
      </c>
      <c r="X683" s="302">
        <v>0</v>
      </c>
      <c r="Y683" s="303">
        <v>0</v>
      </c>
      <c r="Z683" s="298">
        <v>0</v>
      </c>
      <c r="AA683" s="304"/>
      <c r="AB683" s="301">
        <v>0</v>
      </c>
      <c r="AC683" s="301">
        <v>0</v>
      </c>
      <c r="AD683" s="301">
        <v>0</v>
      </c>
      <c r="AE683" s="301">
        <v>0</v>
      </c>
      <c r="AF683" s="301">
        <v>0</v>
      </c>
      <c r="AG683" s="301">
        <v>0</v>
      </c>
      <c r="AH683" s="301">
        <v>0</v>
      </c>
      <c r="AI683" s="301">
        <v>0</v>
      </c>
      <c r="AJ683" s="301">
        <v>0</v>
      </c>
      <c r="AK683" s="301">
        <v>0</v>
      </c>
      <c r="AL683" s="301">
        <v>0</v>
      </c>
      <c r="AM683" s="302">
        <v>0</v>
      </c>
      <c r="AN683" s="302">
        <v>0</v>
      </c>
      <c r="AO683" s="303">
        <v>0</v>
      </c>
      <c r="AP683" s="302">
        <v>0</v>
      </c>
      <c r="AQ683" s="303">
        <v>0</v>
      </c>
      <c r="AR683" s="302">
        <v>0</v>
      </c>
      <c r="AS683" s="303">
        <v>0</v>
      </c>
      <c r="AT683" s="302">
        <v>0</v>
      </c>
      <c r="AU683" s="303">
        <v>0</v>
      </c>
      <c r="AV683" s="304"/>
      <c r="AW683" s="305">
        <v>0</v>
      </c>
      <c r="AX683" s="298">
        <v>0</v>
      </c>
      <c r="AY683" s="306"/>
      <c r="AZ683" s="301"/>
      <c r="BA683" s="301"/>
      <c r="BB683" s="301"/>
      <c r="BC683" s="301"/>
      <c r="BD683" s="301"/>
      <c r="BE683" s="301"/>
      <c r="BF683" s="301"/>
      <c r="BG683" s="301"/>
      <c r="BH683" s="301"/>
      <c r="BI683" s="301"/>
      <c r="BJ683" s="301"/>
      <c r="BK683" s="302"/>
      <c r="BL683" s="302"/>
      <c r="BM683" s="303"/>
      <c r="BN683" s="302"/>
      <c r="BO683" s="303"/>
      <c r="BP683" s="302"/>
      <c r="BQ683" s="303"/>
      <c r="BR683" s="302"/>
      <c r="BS683" s="303"/>
      <c r="BT683" s="306"/>
      <c r="BU683" s="303">
        <v>0</v>
      </c>
      <c r="BV683" s="298">
        <v>0</v>
      </c>
      <c r="BW683" s="306"/>
      <c r="BX683" s="298">
        <v>0</v>
      </c>
      <c r="BY683" s="307"/>
      <c r="BZ683" s="308"/>
      <c r="CA683" s="308"/>
      <c r="CB683" s="308"/>
      <c r="CC683" s="308"/>
      <c r="CD683" s="309"/>
      <c r="CG683" s="307"/>
      <c r="CH683" s="298">
        <v>0</v>
      </c>
      <c r="CI683" s="309">
        <v>0</v>
      </c>
      <c r="CJ683" s="308">
        <v>0</v>
      </c>
      <c r="CK683" s="308">
        <v>0</v>
      </c>
      <c r="CL683" s="308">
        <v>0</v>
      </c>
      <c r="CM683" s="308">
        <v>0</v>
      </c>
      <c r="CN683" s="309">
        <v>0</v>
      </c>
      <c r="CQ683" s="307"/>
      <c r="CR683" s="298"/>
      <c r="CS683" s="309"/>
      <c r="CT683" s="308"/>
      <c r="CU683" s="308"/>
      <c r="CV683" s="308"/>
      <c r="CW683" s="308"/>
      <c r="CX683" s="309"/>
      <c r="DA683" s="307"/>
      <c r="DB683" s="298"/>
      <c r="DC683" s="306"/>
      <c r="DI683" s="311"/>
      <c r="DL683" s="307"/>
      <c r="DM683" s="312"/>
      <c r="DN683" s="312"/>
      <c r="DO683" s="307"/>
      <c r="DP683" s="313"/>
      <c r="DQ683" s="311"/>
    </row>
    <row r="684" spans="1:121" x14ac:dyDescent="0.25">
      <c r="A684" s="113" t="s">
        <v>197</v>
      </c>
      <c r="B684" s="291">
        <v>1</v>
      </c>
      <c r="C684" s="114" t="s">
        <v>346</v>
      </c>
      <c r="D684" s="114" t="s">
        <v>210</v>
      </c>
      <c r="E684" s="185">
        <f t="shared" si="9"/>
        <v>8</v>
      </c>
      <c r="F684" s="142">
        <v>2</v>
      </c>
      <c r="G684" s="142">
        <v>2</v>
      </c>
      <c r="H684" s="142">
        <v>0</v>
      </c>
      <c r="I684" s="142">
        <v>2</v>
      </c>
      <c r="J684" s="142">
        <v>3</v>
      </c>
      <c r="K684" s="142">
        <v>2</v>
      </c>
      <c r="L684" s="142">
        <v>3</v>
      </c>
      <c r="M684" s="142">
        <v>2</v>
      </c>
      <c r="N684" s="142">
        <v>3</v>
      </c>
      <c r="O684" s="142">
        <v>3</v>
      </c>
      <c r="P684" s="142">
        <v>0</v>
      </c>
      <c r="Q684" s="290">
        <v>9.4</v>
      </c>
      <c r="R684" s="290">
        <v>9.4</v>
      </c>
      <c r="S684" s="292">
        <v>9.4</v>
      </c>
      <c r="T684" s="290">
        <v>-1E-4</v>
      </c>
      <c r="U684" s="292">
        <v>15.1</v>
      </c>
      <c r="V684" s="290">
        <v>-1E-4</v>
      </c>
      <c r="W684" s="292">
        <v>11.17</v>
      </c>
      <c r="X684" s="290">
        <v>-1E-4</v>
      </c>
      <c r="Y684" s="292">
        <v>35.67</v>
      </c>
      <c r="Z684" s="291">
        <v>1</v>
      </c>
      <c r="AB684" s="142">
        <v>2</v>
      </c>
      <c r="AC684" s="142">
        <v>3</v>
      </c>
      <c r="AD684" s="142">
        <v>1</v>
      </c>
      <c r="AE684" s="142">
        <v>3</v>
      </c>
      <c r="AF684" s="142">
        <v>3</v>
      </c>
      <c r="AG684" s="142">
        <v>3</v>
      </c>
      <c r="AH684" s="142">
        <v>3</v>
      </c>
      <c r="AI684" s="142">
        <v>2</v>
      </c>
      <c r="AJ684" s="142">
        <v>3</v>
      </c>
      <c r="AK684" s="142">
        <v>3</v>
      </c>
      <c r="AL684" s="142">
        <v>0</v>
      </c>
      <c r="AM684" s="290">
        <v>9.4</v>
      </c>
      <c r="AN684" s="290">
        <v>9.4</v>
      </c>
      <c r="AO684" s="292">
        <v>9.4</v>
      </c>
      <c r="AP684" s="290">
        <v>4.7</v>
      </c>
      <c r="AQ684" s="292">
        <v>14.7</v>
      </c>
      <c r="AR684" s="290">
        <v>-1E-4</v>
      </c>
      <c r="AS684" s="292">
        <v>11.17</v>
      </c>
      <c r="AT684" s="290">
        <v>-1E-4</v>
      </c>
      <c r="AU684" s="292">
        <v>39.97</v>
      </c>
      <c r="AW684" s="293">
        <v>75.64</v>
      </c>
      <c r="AX684" s="291">
        <v>1</v>
      </c>
      <c r="BK684" s="290"/>
      <c r="BL684" s="290"/>
      <c r="BM684" s="292"/>
      <c r="BN684" s="290"/>
      <c r="BO684" s="292"/>
      <c r="BP684" s="290"/>
      <c r="BQ684" s="292"/>
      <c r="BR684" s="290"/>
      <c r="BS684" s="292"/>
      <c r="BU684" s="292">
        <v>75.64</v>
      </c>
      <c r="BV684" s="291">
        <v>1</v>
      </c>
      <c r="BX684" s="291">
        <v>-1</v>
      </c>
      <c r="CH684" s="291">
        <v>-1</v>
      </c>
      <c r="CI684" s="117">
        <v>0</v>
      </c>
      <c r="CJ684" s="81">
        <v>-1</v>
      </c>
      <c r="CK684" s="81">
        <v>0</v>
      </c>
      <c r="CL684" s="81">
        <v>-1</v>
      </c>
      <c r="CM684" s="81">
        <v>0</v>
      </c>
      <c r="CN684" s="117">
        <v>0</v>
      </c>
      <c r="CR684" s="291"/>
      <c r="DB684" s="291"/>
      <c r="DH684" s="79" t="s">
        <v>210</v>
      </c>
      <c r="DJ684" s="79" t="s">
        <v>424</v>
      </c>
      <c r="DK684" s="79" t="s">
        <v>471</v>
      </c>
      <c r="DL684" s="83" t="s">
        <v>503</v>
      </c>
      <c r="DM684" s="84" t="s">
        <v>509</v>
      </c>
      <c r="DN684" s="84" t="s">
        <v>503</v>
      </c>
      <c r="DO684" s="83" t="s">
        <v>503</v>
      </c>
    </row>
    <row r="685" spans="1:121" x14ac:dyDescent="0.25">
      <c r="B685" s="291">
        <v>-1</v>
      </c>
      <c r="E685" s="185">
        <f t="shared" si="9"/>
        <v>0</v>
      </c>
      <c r="F685" s="142">
        <v>2</v>
      </c>
      <c r="G685" s="142">
        <v>3</v>
      </c>
      <c r="H685" s="142">
        <v>2</v>
      </c>
      <c r="I685" s="142">
        <v>3</v>
      </c>
      <c r="J685" s="142">
        <v>3</v>
      </c>
      <c r="K685" s="142">
        <v>2</v>
      </c>
      <c r="L685" s="142">
        <v>3</v>
      </c>
      <c r="M685" s="142">
        <v>3</v>
      </c>
      <c r="N685" s="142">
        <v>3</v>
      </c>
      <c r="O685" s="142">
        <v>2</v>
      </c>
      <c r="P685" s="142">
        <v>0</v>
      </c>
      <c r="Q685" s="290">
        <v>-1E-4</v>
      </c>
      <c r="R685" s="290">
        <v>-1E-4</v>
      </c>
      <c r="S685" s="292">
        <v>-1E-4</v>
      </c>
      <c r="T685" s="290">
        <v>-1E-4</v>
      </c>
      <c r="U685" s="292">
        <v>-1E-4</v>
      </c>
      <c r="V685" s="290">
        <v>-1E-4</v>
      </c>
      <c r="W685" s="292">
        <v>-1E-4</v>
      </c>
      <c r="X685" s="290">
        <v>-1E-4</v>
      </c>
      <c r="Y685" s="292">
        <v>-1E-4</v>
      </c>
      <c r="Z685" s="291">
        <v>-1E-4</v>
      </c>
      <c r="AB685" s="142">
        <v>3</v>
      </c>
      <c r="AC685" s="142">
        <v>3</v>
      </c>
      <c r="AD685" s="142">
        <v>1</v>
      </c>
      <c r="AE685" s="142">
        <v>3</v>
      </c>
      <c r="AF685" s="142">
        <v>3</v>
      </c>
      <c r="AG685" s="142">
        <v>2</v>
      </c>
      <c r="AH685" s="142">
        <v>3</v>
      </c>
      <c r="AI685" s="142">
        <v>3</v>
      </c>
      <c r="AJ685" s="142">
        <v>3</v>
      </c>
      <c r="AK685" s="142">
        <v>3</v>
      </c>
      <c r="AL685" s="142">
        <v>0</v>
      </c>
      <c r="AM685" s="290">
        <v>-1E-4</v>
      </c>
      <c r="AN685" s="290">
        <v>-1E-4</v>
      </c>
      <c r="AO685" s="292">
        <v>-1E-4</v>
      </c>
      <c r="AP685" s="290">
        <v>-1E-4</v>
      </c>
      <c r="AQ685" s="292">
        <v>-1E-4</v>
      </c>
      <c r="AR685" s="290">
        <v>-1E-4</v>
      </c>
      <c r="AS685" s="292">
        <v>-1E-4</v>
      </c>
      <c r="AT685" s="290">
        <v>-1E-4</v>
      </c>
      <c r="AU685" s="292">
        <v>-1E-4</v>
      </c>
      <c r="AW685" s="293">
        <v>-1</v>
      </c>
      <c r="AX685" s="291">
        <v>-1</v>
      </c>
      <c r="BK685" s="290"/>
      <c r="BL685" s="290"/>
      <c r="BM685" s="292"/>
      <c r="BN685" s="290"/>
      <c r="BO685" s="292"/>
      <c r="BP685" s="290"/>
      <c r="BQ685" s="292"/>
      <c r="BR685" s="290"/>
      <c r="BS685" s="292"/>
      <c r="BU685" s="292">
        <v>-1</v>
      </c>
      <c r="BV685" s="291">
        <v>-1</v>
      </c>
      <c r="BX685" s="291">
        <v>-1</v>
      </c>
      <c r="CH685" s="291">
        <v>-1</v>
      </c>
      <c r="CI685" s="117">
        <v>0</v>
      </c>
      <c r="CJ685" s="81">
        <v>-1</v>
      </c>
      <c r="CK685" s="81">
        <v>0</v>
      </c>
      <c r="CL685" s="81">
        <v>-1</v>
      </c>
      <c r="CM685" s="81">
        <v>0</v>
      </c>
      <c r="CN685" s="117">
        <v>0</v>
      </c>
      <c r="CR685" s="291"/>
      <c r="DB685" s="291"/>
    </row>
    <row r="686" spans="1:121" x14ac:dyDescent="0.25">
      <c r="B686" s="291">
        <v>-1</v>
      </c>
      <c r="E686" s="185">
        <f t="shared" si="9"/>
        <v>0</v>
      </c>
      <c r="F686" s="142">
        <v>3</v>
      </c>
      <c r="G686" s="142">
        <v>2</v>
      </c>
      <c r="H686" s="142">
        <v>2</v>
      </c>
      <c r="I686" s="142">
        <v>2</v>
      </c>
      <c r="J686" s="142">
        <v>2</v>
      </c>
      <c r="K686" s="142">
        <v>2</v>
      </c>
      <c r="L686" s="142">
        <v>2</v>
      </c>
      <c r="M686" s="142">
        <v>2</v>
      </c>
      <c r="N686" s="142">
        <v>3</v>
      </c>
      <c r="O686" s="142">
        <v>3</v>
      </c>
      <c r="P686" s="142">
        <v>0</v>
      </c>
      <c r="Q686" s="290">
        <v>-1E-4</v>
      </c>
      <c r="R686" s="290">
        <v>-1E-4</v>
      </c>
      <c r="S686" s="292">
        <v>-1E-4</v>
      </c>
      <c r="T686" s="290">
        <v>-1E-4</v>
      </c>
      <c r="U686" s="292">
        <v>-1E-4</v>
      </c>
      <c r="V686" s="290">
        <v>-1E-4</v>
      </c>
      <c r="W686" s="292">
        <v>-1E-4</v>
      </c>
      <c r="X686" s="290">
        <v>-1E-4</v>
      </c>
      <c r="Y686" s="292">
        <v>-1E-4</v>
      </c>
      <c r="Z686" s="291">
        <v>-1E-4</v>
      </c>
      <c r="AB686" s="142">
        <v>3</v>
      </c>
      <c r="AC686" s="142">
        <v>3</v>
      </c>
      <c r="AD686" s="142">
        <v>2</v>
      </c>
      <c r="AE686" s="142">
        <v>3</v>
      </c>
      <c r="AF686" s="142">
        <v>3</v>
      </c>
      <c r="AG686" s="142">
        <v>2</v>
      </c>
      <c r="AH686" s="142">
        <v>4</v>
      </c>
      <c r="AI686" s="142">
        <v>2</v>
      </c>
      <c r="AJ686" s="142">
        <v>3</v>
      </c>
      <c r="AK686" s="142">
        <v>3</v>
      </c>
      <c r="AL686" s="142">
        <v>1</v>
      </c>
      <c r="AM686" s="290">
        <v>-1E-4</v>
      </c>
      <c r="AN686" s="290">
        <v>-1E-4</v>
      </c>
      <c r="AO686" s="292">
        <v>-1E-4</v>
      </c>
      <c r="AP686" s="290">
        <v>-1E-4</v>
      </c>
      <c r="AQ686" s="292">
        <v>-1E-4</v>
      </c>
      <c r="AR686" s="290">
        <v>-1E-4</v>
      </c>
      <c r="AS686" s="292">
        <v>-1E-4</v>
      </c>
      <c r="AT686" s="290">
        <v>-1E-4</v>
      </c>
      <c r="AU686" s="292">
        <v>-1E-4</v>
      </c>
      <c r="AW686" s="293">
        <v>-1</v>
      </c>
      <c r="AX686" s="291">
        <v>-1</v>
      </c>
      <c r="BK686" s="290"/>
      <c r="BL686" s="290"/>
      <c r="BM686" s="292"/>
      <c r="BN686" s="290"/>
      <c r="BO686" s="292"/>
      <c r="BP686" s="290"/>
      <c r="BQ686" s="292"/>
      <c r="BR686" s="290"/>
      <c r="BS686" s="292"/>
      <c r="BU686" s="292">
        <v>-1</v>
      </c>
      <c r="BV686" s="291">
        <v>-1</v>
      </c>
      <c r="BX686" s="291">
        <v>-1</v>
      </c>
      <c r="CH686" s="291">
        <v>-1</v>
      </c>
      <c r="CI686" s="117">
        <v>0</v>
      </c>
      <c r="CJ686" s="81">
        <v>-1</v>
      </c>
      <c r="CK686" s="81">
        <v>0</v>
      </c>
      <c r="CL686" s="81">
        <v>-1</v>
      </c>
      <c r="CM686" s="81">
        <v>0</v>
      </c>
      <c r="CN686" s="117">
        <v>0</v>
      </c>
      <c r="CR686" s="291"/>
      <c r="DB686" s="291"/>
    </row>
    <row r="687" spans="1:121" x14ac:dyDescent="0.25">
      <c r="B687" s="291">
        <v>-1</v>
      </c>
      <c r="E687" s="185">
        <f t="shared" si="9"/>
        <v>0</v>
      </c>
      <c r="F687" s="142">
        <v>2</v>
      </c>
      <c r="G687" s="142">
        <v>3</v>
      </c>
      <c r="H687" s="142">
        <v>1</v>
      </c>
      <c r="I687" s="142">
        <v>2</v>
      </c>
      <c r="J687" s="142">
        <v>3</v>
      </c>
      <c r="K687" s="142">
        <v>3</v>
      </c>
      <c r="L687" s="142">
        <v>2</v>
      </c>
      <c r="M687" s="142">
        <v>3</v>
      </c>
      <c r="N687" s="142">
        <v>3</v>
      </c>
      <c r="O687" s="142">
        <v>3</v>
      </c>
      <c r="P687" s="142">
        <v>2</v>
      </c>
      <c r="Q687" s="290">
        <v>-1E-4</v>
      </c>
      <c r="R687" s="290">
        <v>-1E-4</v>
      </c>
      <c r="S687" s="292">
        <v>-1E-4</v>
      </c>
      <c r="T687" s="290">
        <v>-1E-4</v>
      </c>
      <c r="U687" s="292">
        <v>-1E-4</v>
      </c>
      <c r="V687" s="290">
        <v>-1E-4</v>
      </c>
      <c r="W687" s="292">
        <v>-1E-4</v>
      </c>
      <c r="X687" s="290">
        <v>-1E-4</v>
      </c>
      <c r="Y687" s="292">
        <v>-1E-4</v>
      </c>
      <c r="Z687" s="291">
        <v>-1E-4</v>
      </c>
      <c r="AB687" s="142">
        <v>2</v>
      </c>
      <c r="AC687" s="142">
        <v>3</v>
      </c>
      <c r="AD687" s="142">
        <v>1</v>
      </c>
      <c r="AE687" s="142">
        <v>2</v>
      </c>
      <c r="AF687" s="142">
        <v>3</v>
      </c>
      <c r="AG687" s="142">
        <v>2</v>
      </c>
      <c r="AH687" s="142">
        <v>3</v>
      </c>
      <c r="AI687" s="142">
        <v>2</v>
      </c>
      <c r="AJ687" s="142">
        <v>3</v>
      </c>
      <c r="AK687" s="142">
        <v>3</v>
      </c>
      <c r="AL687" s="142">
        <v>1</v>
      </c>
      <c r="AM687" s="290">
        <v>-1E-4</v>
      </c>
      <c r="AN687" s="290">
        <v>-1E-4</v>
      </c>
      <c r="AO687" s="292">
        <v>-1E-4</v>
      </c>
      <c r="AP687" s="290">
        <v>-1E-4</v>
      </c>
      <c r="AQ687" s="292">
        <v>-1E-4</v>
      </c>
      <c r="AR687" s="290">
        <v>-1E-4</v>
      </c>
      <c r="AS687" s="292">
        <v>-1E-4</v>
      </c>
      <c r="AT687" s="290">
        <v>-1E-4</v>
      </c>
      <c r="AU687" s="292">
        <v>-1E-4</v>
      </c>
      <c r="AW687" s="293">
        <v>-1</v>
      </c>
      <c r="AX687" s="291">
        <v>-1</v>
      </c>
      <c r="BK687" s="290"/>
      <c r="BL687" s="290"/>
      <c r="BM687" s="292"/>
      <c r="BN687" s="290"/>
      <c r="BO687" s="292"/>
      <c r="BP687" s="290"/>
      <c r="BQ687" s="292"/>
      <c r="BR687" s="290"/>
      <c r="BS687" s="292"/>
      <c r="BU687" s="292">
        <v>-1</v>
      </c>
      <c r="BV687" s="291">
        <v>-1</v>
      </c>
      <c r="BX687" s="291">
        <v>-1</v>
      </c>
      <c r="CH687" s="291">
        <v>-1</v>
      </c>
      <c r="CI687" s="117">
        <v>0</v>
      </c>
      <c r="CJ687" s="81">
        <v>-1</v>
      </c>
      <c r="CK687" s="81">
        <v>0</v>
      </c>
      <c r="CL687" s="81">
        <v>-1</v>
      </c>
      <c r="CM687" s="81">
        <v>0</v>
      </c>
      <c r="CN687" s="117">
        <v>0</v>
      </c>
      <c r="CR687" s="291"/>
      <c r="DB687" s="291"/>
    </row>
    <row r="688" spans="1:121" x14ac:dyDescent="0.25">
      <c r="B688" s="291">
        <v>0</v>
      </c>
      <c r="E688" s="185">
        <f t="shared" ref="E688:E755" si="10">IF(AND($B688&lt;9,$B688&gt;0),9-$B688,0)</f>
        <v>0</v>
      </c>
      <c r="F688" s="142">
        <v>0</v>
      </c>
      <c r="G688" s="142">
        <v>0</v>
      </c>
      <c r="H688" s="142">
        <v>0</v>
      </c>
      <c r="I688" s="142">
        <v>0</v>
      </c>
      <c r="J688" s="142">
        <v>0</v>
      </c>
      <c r="K688" s="142">
        <v>0</v>
      </c>
      <c r="L688" s="142">
        <v>0</v>
      </c>
      <c r="M688" s="142">
        <v>0</v>
      </c>
      <c r="N688" s="142">
        <v>0</v>
      </c>
      <c r="O688" s="142">
        <v>0</v>
      </c>
      <c r="P688" s="142">
        <v>0</v>
      </c>
      <c r="Q688" s="290">
        <v>0</v>
      </c>
      <c r="R688" s="290">
        <v>0</v>
      </c>
      <c r="S688" s="292">
        <v>0</v>
      </c>
      <c r="T688" s="290">
        <v>0</v>
      </c>
      <c r="U688" s="292">
        <v>0</v>
      </c>
      <c r="V688" s="290">
        <v>0</v>
      </c>
      <c r="W688" s="292">
        <v>0</v>
      </c>
      <c r="X688" s="290">
        <v>0</v>
      </c>
      <c r="Y688" s="292">
        <v>0</v>
      </c>
      <c r="Z688" s="291">
        <v>0</v>
      </c>
      <c r="AB688" s="142">
        <v>0</v>
      </c>
      <c r="AC688" s="142">
        <v>0</v>
      </c>
      <c r="AD688" s="142">
        <v>0</v>
      </c>
      <c r="AE688" s="142">
        <v>0</v>
      </c>
      <c r="AF688" s="142">
        <v>0</v>
      </c>
      <c r="AG688" s="142">
        <v>0</v>
      </c>
      <c r="AH688" s="142">
        <v>0</v>
      </c>
      <c r="AI688" s="142">
        <v>0</v>
      </c>
      <c r="AJ688" s="142">
        <v>0</v>
      </c>
      <c r="AK688" s="142">
        <v>0</v>
      </c>
      <c r="AL688" s="142">
        <v>0</v>
      </c>
      <c r="AM688" s="290">
        <v>0</v>
      </c>
      <c r="AN688" s="290">
        <v>0</v>
      </c>
      <c r="AO688" s="292">
        <v>0</v>
      </c>
      <c r="AP688" s="290">
        <v>0</v>
      </c>
      <c r="AQ688" s="292">
        <v>0</v>
      </c>
      <c r="AR688" s="290">
        <v>0</v>
      </c>
      <c r="AS688" s="292">
        <v>0</v>
      </c>
      <c r="AT688" s="290">
        <v>0</v>
      </c>
      <c r="AU688" s="292">
        <v>0</v>
      </c>
      <c r="AW688" s="293">
        <v>0</v>
      </c>
      <c r="AX688" s="291">
        <v>0</v>
      </c>
      <c r="BK688" s="290"/>
      <c r="BL688" s="290"/>
      <c r="BM688" s="292"/>
      <c r="BN688" s="290"/>
      <c r="BO688" s="292"/>
      <c r="BP688" s="290"/>
      <c r="BQ688" s="292"/>
      <c r="BR688" s="290"/>
      <c r="BS688" s="292"/>
      <c r="BU688" s="292">
        <v>0</v>
      </c>
      <c r="BV688" s="291">
        <v>0</v>
      </c>
      <c r="BX688" s="291">
        <v>0</v>
      </c>
      <c r="CH688" s="291">
        <v>0</v>
      </c>
      <c r="CI688" s="117">
        <v>0</v>
      </c>
      <c r="CJ688" s="81">
        <v>0</v>
      </c>
      <c r="CK688" s="81">
        <v>0</v>
      </c>
      <c r="CL688" s="81">
        <v>0</v>
      </c>
      <c r="CM688" s="81">
        <v>0</v>
      </c>
      <c r="CN688" s="117">
        <v>0</v>
      </c>
      <c r="CR688" s="291"/>
      <c r="DB688" s="291"/>
    </row>
    <row r="689" spans="1:121" x14ac:dyDescent="0.25">
      <c r="A689" s="113" t="s">
        <v>197</v>
      </c>
      <c r="B689" s="291">
        <v>0</v>
      </c>
      <c r="C689" s="114" t="s">
        <v>347</v>
      </c>
      <c r="D689" s="114" t="s">
        <v>208</v>
      </c>
      <c r="E689" s="185">
        <f t="shared" si="10"/>
        <v>0</v>
      </c>
      <c r="F689" s="142">
        <v>0</v>
      </c>
      <c r="G689" s="142">
        <v>0</v>
      </c>
      <c r="H689" s="142">
        <v>0</v>
      </c>
      <c r="I689" s="142">
        <v>0</v>
      </c>
      <c r="J689" s="142">
        <v>0</v>
      </c>
      <c r="K689" s="142">
        <v>0</v>
      </c>
      <c r="L689" s="142">
        <v>0</v>
      </c>
      <c r="M689" s="142">
        <v>0</v>
      </c>
      <c r="N689" s="142">
        <v>0</v>
      </c>
      <c r="O689" s="142">
        <v>0</v>
      </c>
      <c r="P689" s="142">
        <v>0</v>
      </c>
      <c r="Q689" s="290">
        <v>-1E-4</v>
      </c>
      <c r="R689" s="290">
        <v>-1E-4</v>
      </c>
      <c r="S689" s="292">
        <v>-1E-4</v>
      </c>
      <c r="T689" s="290">
        <v>-1E-4</v>
      </c>
      <c r="U689" s="292">
        <v>0</v>
      </c>
      <c r="V689" s="290">
        <v>-1E-4</v>
      </c>
      <c r="W689" s="292">
        <v>-1E-4</v>
      </c>
      <c r="X689" s="290">
        <v>-1E-4</v>
      </c>
      <c r="Y689" s="292">
        <v>0</v>
      </c>
      <c r="Z689" s="291">
        <v>0</v>
      </c>
      <c r="AB689" s="142">
        <v>0</v>
      </c>
      <c r="AC689" s="142">
        <v>0</v>
      </c>
      <c r="AD689" s="142">
        <v>0</v>
      </c>
      <c r="AE689" s="142">
        <v>0</v>
      </c>
      <c r="AF689" s="142">
        <v>0</v>
      </c>
      <c r="AG689" s="142">
        <v>0</v>
      </c>
      <c r="AH689" s="142">
        <v>0</v>
      </c>
      <c r="AI689" s="142">
        <v>0</v>
      </c>
      <c r="AJ689" s="142">
        <v>0</v>
      </c>
      <c r="AK689" s="142">
        <v>0</v>
      </c>
      <c r="AL689" s="142">
        <v>0</v>
      </c>
      <c r="AM689" s="290">
        <v>-1E-4</v>
      </c>
      <c r="AN689" s="290">
        <v>-1E-4</v>
      </c>
      <c r="AO689" s="292">
        <v>-1E-4</v>
      </c>
      <c r="AP689" s="290">
        <v>-1E-4</v>
      </c>
      <c r="AQ689" s="292">
        <v>0</v>
      </c>
      <c r="AR689" s="290">
        <v>-1E-4</v>
      </c>
      <c r="AS689" s="292">
        <v>-1E-4</v>
      </c>
      <c r="AT689" s="290">
        <v>-1E-4</v>
      </c>
      <c r="AU689" s="292">
        <v>0</v>
      </c>
      <c r="AW689" s="293">
        <v>0</v>
      </c>
      <c r="AX689" s="291">
        <v>0</v>
      </c>
      <c r="BK689" s="290"/>
      <c r="BL689" s="290"/>
      <c r="BM689" s="292"/>
      <c r="BN689" s="290"/>
      <c r="BO689" s="292"/>
      <c r="BP689" s="290"/>
      <c r="BQ689" s="292"/>
      <c r="BR689" s="290"/>
      <c r="BS689" s="292"/>
      <c r="BU689" s="292">
        <v>0</v>
      </c>
      <c r="BV689" s="291">
        <v>0</v>
      </c>
      <c r="BX689" s="291">
        <v>-1</v>
      </c>
      <c r="CH689" s="291">
        <v>-1</v>
      </c>
      <c r="CI689" s="117">
        <v>0</v>
      </c>
      <c r="CJ689" s="81">
        <v>-1</v>
      </c>
      <c r="CK689" s="81">
        <v>0</v>
      </c>
      <c r="CL689" s="81">
        <v>-1</v>
      </c>
      <c r="CM689" s="81">
        <v>0</v>
      </c>
      <c r="CN689" s="117">
        <v>0</v>
      </c>
      <c r="CR689" s="291"/>
      <c r="DB689" s="291"/>
      <c r="DF689" s="79" t="s">
        <v>369</v>
      </c>
      <c r="DH689" s="79" t="s">
        <v>208</v>
      </c>
      <c r="DJ689" s="79" t="s">
        <v>424</v>
      </c>
      <c r="DK689" s="79" t="s">
        <v>471</v>
      </c>
      <c r="DL689" s="83" t="s">
        <v>503</v>
      </c>
      <c r="DM689" s="84" t="s">
        <v>509</v>
      </c>
      <c r="DN689" s="84" t="s">
        <v>504</v>
      </c>
      <c r="DO689" s="83" t="s">
        <v>522</v>
      </c>
    </row>
    <row r="690" spans="1:121" x14ac:dyDescent="0.25">
      <c r="B690" s="291"/>
      <c r="Q690" s="290"/>
      <c r="R690" s="290"/>
      <c r="S690" s="292"/>
      <c r="T690" s="290"/>
      <c r="U690" s="292"/>
      <c r="V690" s="290"/>
      <c r="W690" s="292"/>
      <c r="X690" s="290"/>
      <c r="Y690" s="292"/>
      <c r="Z690" s="291"/>
      <c r="AM690" s="290"/>
      <c r="AN690" s="290"/>
      <c r="AO690" s="292"/>
      <c r="AP690" s="290"/>
      <c r="AQ690" s="292"/>
      <c r="AR690" s="290"/>
      <c r="AS690" s="292"/>
      <c r="AT690" s="290"/>
      <c r="AU690" s="292"/>
      <c r="AW690" s="293"/>
      <c r="AX690" s="291"/>
      <c r="BK690" s="290"/>
      <c r="BL690" s="290"/>
      <c r="BM690" s="292"/>
      <c r="BN690" s="290"/>
      <c r="BO690" s="292"/>
      <c r="BP690" s="290"/>
      <c r="BQ690" s="292"/>
      <c r="BR690" s="290"/>
      <c r="BS690" s="292"/>
      <c r="BU690" s="292"/>
      <c r="BV690" s="291"/>
      <c r="BX690" s="291"/>
      <c r="CH690" s="291"/>
      <c r="CR690" s="291"/>
      <c r="DB690" s="291"/>
    </row>
    <row r="691" spans="1:121" s="310" customFormat="1" x14ac:dyDescent="0.25">
      <c r="A691" s="297"/>
      <c r="B691" s="298">
        <v>0</v>
      </c>
      <c r="C691" s="299"/>
      <c r="D691" s="299"/>
      <c r="E691" s="300">
        <f t="shared" si="10"/>
        <v>0</v>
      </c>
      <c r="F691" s="301">
        <v>0</v>
      </c>
      <c r="G691" s="301">
        <v>0</v>
      </c>
      <c r="H691" s="301">
        <v>0</v>
      </c>
      <c r="I691" s="301">
        <v>0</v>
      </c>
      <c r="J691" s="301">
        <v>0</v>
      </c>
      <c r="K691" s="301">
        <v>0</v>
      </c>
      <c r="L691" s="301">
        <v>0</v>
      </c>
      <c r="M691" s="301">
        <v>0</v>
      </c>
      <c r="N691" s="301">
        <v>0</v>
      </c>
      <c r="O691" s="301">
        <v>0</v>
      </c>
      <c r="P691" s="301">
        <v>0</v>
      </c>
      <c r="Q691" s="302">
        <v>0</v>
      </c>
      <c r="R691" s="302">
        <v>0</v>
      </c>
      <c r="S691" s="303">
        <v>0</v>
      </c>
      <c r="T691" s="302">
        <v>0</v>
      </c>
      <c r="U691" s="303">
        <v>0</v>
      </c>
      <c r="V691" s="302">
        <v>0</v>
      </c>
      <c r="W691" s="303">
        <v>0</v>
      </c>
      <c r="X691" s="302">
        <v>0</v>
      </c>
      <c r="Y691" s="303">
        <v>0</v>
      </c>
      <c r="Z691" s="298">
        <v>0</v>
      </c>
      <c r="AA691" s="304"/>
      <c r="AB691" s="301">
        <v>0</v>
      </c>
      <c r="AC691" s="301">
        <v>0</v>
      </c>
      <c r="AD691" s="301">
        <v>0</v>
      </c>
      <c r="AE691" s="301">
        <v>0</v>
      </c>
      <c r="AF691" s="301">
        <v>0</v>
      </c>
      <c r="AG691" s="301">
        <v>0</v>
      </c>
      <c r="AH691" s="301">
        <v>0</v>
      </c>
      <c r="AI691" s="301">
        <v>0</v>
      </c>
      <c r="AJ691" s="301">
        <v>0</v>
      </c>
      <c r="AK691" s="301">
        <v>0</v>
      </c>
      <c r="AL691" s="301">
        <v>0</v>
      </c>
      <c r="AM691" s="302">
        <v>0</v>
      </c>
      <c r="AN691" s="302">
        <v>0</v>
      </c>
      <c r="AO691" s="303">
        <v>0</v>
      </c>
      <c r="AP691" s="302">
        <v>0</v>
      </c>
      <c r="AQ691" s="303">
        <v>0</v>
      </c>
      <c r="AR691" s="302">
        <v>0</v>
      </c>
      <c r="AS691" s="303">
        <v>0</v>
      </c>
      <c r="AT691" s="302">
        <v>0</v>
      </c>
      <c r="AU691" s="303">
        <v>0</v>
      </c>
      <c r="AV691" s="304"/>
      <c r="AW691" s="305">
        <v>0</v>
      </c>
      <c r="AX691" s="298">
        <v>0</v>
      </c>
      <c r="AY691" s="306"/>
      <c r="AZ691" s="301"/>
      <c r="BA691" s="301"/>
      <c r="BB691" s="301"/>
      <c r="BC691" s="301"/>
      <c r="BD691" s="301"/>
      <c r="BE691" s="301"/>
      <c r="BF691" s="301"/>
      <c r="BG691" s="301"/>
      <c r="BH691" s="301"/>
      <c r="BI691" s="301"/>
      <c r="BJ691" s="301"/>
      <c r="BK691" s="302"/>
      <c r="BL691" s="302"/>
      <c r="BM691" s="303"/>
      <c r="BN691" s="302"/>
      <c r="BO691" s="303"/>
      <c r="BP691" s="302"/>
      <c r="BQ691" s="303"/>
      <c r="BR691" s="302"/>
      <c r="BS691" s="303"/>
      <c r="BT691" s="306"/>
      <c r="BU691" s="303">
        <v>0</v>
      </c>
      <c r="BV691" s="298">
        <v>0</v>
      </c>
      <c r="BW691" s="306"/>
      <c r="BX691" s="298">
        <v>0</v>
      </c>
      <c r="BY691" s="307"/>
      <c r="BZ691" s="308"/>
      <c r="CA691" s="308"/>
      <c r="CB691" s="308"/>
      <c r="CC691" s="308"/>
      <c r="CD691" s="309"/>
      <c r="CG691" s="307"/>
      <c r="CH691" s="298">
        <v>0</v>
      </c>
      <c r="CI691" s="309">
        <v>0</v>
      </c>
      <c r="CJ691" s="308">
        <v>0</v>
      </c>
      <c r="CK691" s="308">
        <v>0</v>
      </c>
      <c r="CL691" s="308">
        <v>0</v>
      </c>
      <c r="CM691" s="308">
        <v>0</v>
      </c>
      <c r="CN691" s="309">
        <v>0</v>
      </c>
      <c r="CQ691" s="307"/>
      <c r="CR691" s="298"/>
      <c r="CS691" s="309"/>
      <c r="CT691" s="308"/>
      <c r="CU691" s="308"/>
      <c r="CV691" s="308"/>
      <c r="CW691" s="308"/>
      <c r="CX691" s="309"/>
      <c r="DA691" s="307"/>
      <c r="DB691" s="298"/>
      <c r="DC691" s="306"/>
      <c r="DI691" s="311"/>
      <c r="DL691" s="307"/>
      <c r="DM691" s="312"/>
      <c r="DN691" s="312"/>
      <c r="DO691" s="307"/>
      <c r="DP691" s="313"/>
      <c r="DQ691" s="311"/>
    </row>
    <row r="692" spans="1:121" x14ac:dyDescent="0.25">
      <c r="A692" s="113" t="s">
        <v>198</v>
      </c>
      <c r="B692" s="291">
        <v>1</v>
      </c>
      <c r="C692" s="114" t="s">
        <v>348</v>
      </c>
      <c r="D692" s="114" t="s">
        <v>205</v>
      </c>
      <c r="E692" s="185">
        <f t="shared" si="10"/>
        <v>8</v>
      </c>
      <c r="F692" s="142">
        <v>2</v>
      </c>
      <c r="G692" s="142">
        <v>2</v>
      </c>
      <c r="H692" s="142">
        <v>2</v>
      </c>
      <c r="I692" s="142">
        <v>2</v>
      </c>
      <c r="J692" s="142">
        <v>3</v>
      </c>
      <c r="K692" s="142">
        <v>2</v>
      </c>
      <c r="L692" s="142">
        <v>2</v>
      </c>
      <c r="M692" s="142">
        <v>1</v>
      </c>
      <c r="N692" s="142">
        <v>2</v>
      </c>
      <c r="O692" s="142">
        <v>2</v>
      </c>
      <c r="P692" s="142">
        <v>1</v>
      </c>
      <c r="Q692" s="290">
        <v>9.6999999999999993</v>
      </c>
      <c r="R692" s="290">
        <v>9.6999999999999993</v>
      </c>
      <c r="S692" s="292">
        <v>9.6999999999999993</v>
      </c>
      <c r="T692" s="290">
        <v>-1E-4</v>
      </c>
      <c r="U692" s="292">
        <v>15.9</v>
      </c>
      <c r="V692" s="290">
        <v>-1E-4</v>
      </c>
      <c r="W692" s="292">
        <v>12.51</v>
      </c>
      <c r="X692" s="290">
        <v>-1E-4</v>
      </c>
      <c r="Y692" s="292">
        <v>38.11</v>
      </c>
      <c r="Z692" s="291">
        <v>1</v>
      </c>
      <c r="AB692" s="142">
        <v>3</v>
      </c>
      <c r="AC692" s="142">
        <v>2</v>
      </c>
      <c r="AD692" s="142">
        <v>3</v>
      </c>
      <c r="AE692" s="142">
        <v>3</v>
      </c>
      <c r="AF692" s="142">
        <v>3</v>
      </c>
      <c r="AG692" s="142">
        <v>4</v>
      </c>
      <c r="AH692" s="142">
        <v>3</v>
      </c>
      <c r="AI692" s="142">
        <v>3</v>
      </c>
      <c r="AJ692" s="142">
        <v>3</v>
      </c>
      <c r="AK692" s="142">
        <v>2</v>
      </c>
      <c r="AL692" s="142">
        <v>0</v>
      </c>
      <c r="AM692" s="290">
        <v>9.1</v>
      </c>
      <c r="AN692" s="290">
        <v>9.1</v>
      </c>
      <c r="AO692" s="292">
        <v>9.1</v>
      </c>
      <c r="AP692" s="290">
        <v>4.9000000000000004</v>
      </c>
      <c r="AQ692" s="292">
        <v>14.2</v>
      </c>
      <c r="AR692" s="290">
        <v>-1E-4</v>
      </c>
      <c r="AS692" s="292">
        <v>12.4</v>
      </c>
      <c r="AT692" s="290">
        <v>-1E-4</v>
      </c>
      <c r="AU692" s="292">
        <v>40.6</v>
      </c>
      <c r="AW692" s="293">
        <v>78.709999999999994</v>
      </c>
      <c r="AX692" s="291">
        <v>1</v>
      </c>
      <c r="BK692" s="290"/>
      <c r="BL692" s="290"/>
      <c r="BM692" s="292"/>
      <c r="BN692" s="290"/>
      <c r="BO692" s="292"/>
      <c r="BP692" s="290"/>
      <c r="BQ692" s="292"/>
      <c r="BR692" s="290"/>
      <c r="BS692" s="292"/>
      <c r="BU692" s="292">
        <v>78.709999999999994</v>
      </c>
      <c r="BV692" s="291">
        <v>1</v>
      </c>
      <c r="BX692" s="291">
        <v>-1</v>
      </c>
      <c r="CH692" s="291">
        <v>-1</v>
      </c>
      <c r="CI692" s="117">
        <v>0</v>
      </c>
      <c r="CJ692" s="81">
        <v>-1</v>
      </c>
      <c r="CK692" s="81">
        <v>0</v>
      </c>
      <c r="CL692" s="81">
        <v>-1</v>
      </c>
      <c r="CM692" s="81">
        <v>0</v>
      </c>
      <c r="CN692" s="117">
        <v>0</v>
      </c>
      <c r="CR692" s="291"/>
      <c r="DB692" s="291"/>
      <c r="DH692" s="79" t="s">
        <v>205</v>
      </c>
      <c r="DJ692" s="79" t="s">
        <v>425</v>
      </c>
      <c r="DK692" s="79" t="s">
        <v>472</v>
      </c>
      <c r="DL692" s="83" t="s">
        <v>503</v>
      </c>
      <c r="DM692" s="84" t="s">
        <v>509</v>
      </c>
      <c r="DN692" s="84" t="s">
        <v>504</v>
      </c>
      <c r="DO692" s="83" t="s">
        <v>503</v>
      </c>
    </row>
    <row r="693" spans="1:121" x14ac:dyDescent="0.25">
      <c r="B693" s="291">
        <v>-1</v>
      </c>
      <c r="E693" s="185">
        <f t="shared" si="10"/>
        <v>0</v>
      </c>
      <c r="F693" s="142">
        <v>2</v>
      </c>
      <c r="G693" s="142">
        <v>3</v>
      </c>
      <c r="H693" s="142">
        <v>1</v>
      </c>
      <c r="I693" s="142">
        <v>2</v>
      </c>
      <c r="J693" s="142">
        <v>2</v>
      </c>
      <c r="K693" s="142">
        <v>3</v>
      </c>
      <c r="L693" s="142">
        <v>2</v>
      </c>
      <c r="M693" s="142">
        <v>1</v>
      </c>
      <c r="N693" s="142">
        <v>2</v>
      </c>
      <c r="O693" s="142">
        <v>3</v>
      </c>
      <c r="P693" s="142">
        <v>0</v>
      </c>
      <c r="Q693" s="290">
        <v>-1E-4</v>
      </c>
      <c r="R693" s="290">
        <v>-1E-4</v>
      </c>
      <c r="S693" s="292">
        <v>-1E-4</v>
      </c>
      <c r="T693" s="290">
        <v>-1E-4</v>
      </c>
      <c r="U693" s="292">
        <v>-1E-4</v>
      </c>
      <c r="V693" s="290">
        <v>-1E-4</v>
      </c>
      <c r="W693" s="292">
        <v>-1E-4</v>
      </c>
      <c r="X693" s="290">
        <v>-1E-4</v>
      </c>
      <c r="Y693" s="292">
        <v>-1E-4</v>
      </c>
      <c r="Z693" s="291">
        <v>-1E-4</v>
      </c>
      <c r="AB693" s="142">
        <v>3</v>
      </c>
      <c r="AC693" s="142">
        <v>2</v>
      </c>
      <c r="AD693" s="142">
        <v>3</v>
      </c>
      <c r="AE693" s="142">
        <v>3</v>
      </c>
      <c r="AF693" s="142">
        <v>4</v>
      </c>
      <c r="AG693" s="142">
        <v>4</v>
      </c>
      <c r="AH693" s="142">
        <v>3</v>
      </c>
      <c r="AI693" s="142">
        <v>2</v>
      </c>
      <c r="AJ693" s="142">
        <v>3</v>
      </c>
      <c r="AK693" s="142">
        <v>2</v>
      </c>
      <c r="AL693" s="142">
        <v>0</v>
      </c>
      <c r="AM693" s="290">
        <v>-1E-4</v>
      </c>
      <c r="AN693" s="290">
        <v>-1E-4</v>
      </c>
      <c r="AO693" s="292">
        <v>-1E-4</v>
      </c>
      <c r="AP693" s="290">
        <v>-1E-4</v>
      </c>
      <c r="AQ693" s="292">
        <v>-1E-4</v>
      </c>
      <c r="AR693" s="290">
        <v>-1E-4</v>
      </c>
      <c r="AS693" s="292">
        <v>-1E-4</v>
      </c>
      <c r="AT693" s="290">
        <v>-1E-4</v>
      </c>
      <c r="AU693" s="292">
        <v>-1E-4</v>
      </c>
      <c r="AW693" s="293">
        <v>-1</v>
      </c>
      <c r="AX693" s="291">
        <v>-1</v>
      </c>
      <c r="BK693" s="290"/>
      <c r="BL693" s="290"/>
      <c r="BM693" s="292"/>
      <c r="BN693" s="290"/>
      <c r="BO693" s="292"/>
      <c r="BP693" s="290"/>
      <c r="BQ693" s="292"/>
      <c r="BR693" s="290"/>
      <c r="BS693" s="292"/>
      <c r="BU693" s="292">
        <v>-1</v>
      </c>
      <c r="BV693" s="291">
        <v>-1</v>
      </c>
      <c r="BX693" s="291">
        <v>-1</v>
      </c>
      <c r="CH693" s="291">
        <v>-1</v>
      </c>
      <c r="CI693" s="117">
        <v>0</v>
      </c>
      <c r="CJ693" s="81">
        <v>-1</v>
      </c>
      <c r="CK693" s="81">
        <v>0</v>
      </c>
      <c r="CL693" s="81">
        <v>-1</v>
      </c>
      <c r="CM693" s="81">
        <v>0</v>
      </c>
      <c r="CN693" s="117">
        <v>0</v>
      </c>
      <c r="CR693" s="291"/>
      <c r="DB693" s="291"/>
    </row>
    <row r="694" spans="1:121" x14ac:dyDescent="0.25">
      <c r="B694" s="291">
        <v>-1</v>
      </c>
      <c r="E694" s="185">
        <f t="shared" si="10"/>
        <v>0</v>
      </c>
      <c r="F694" s="142">
        <v>2</v>
      </c>
      <c r="G694" s="142">
        <v>2</v>
      </c>
      <c r="H694" s="142">
        <v>1</v>
      </c>
      <c r="I694" s="142">
        <v>3</v>
      </c>
      <c r="J694" s="142">
        <v>3</v>
      </c>
      <c r="K694" s="142">
        <v>2</v>
      </c>
      <c r="L694" s="142">
        <v>1</v>
      </c>
      <c r="M694" s="142">
        <v>0</v>
      </c>
      <c r="N694" s="142">
        <v>2</v>
      </c>
      <c r="O694" s="142">
        <v>3</v>
      </c>
      <c r="P694" s="142">
        <v>0</v>
      </c>
      <c r="Q694" s="290">
        <v>-1E-4</v>
      </c>
      <c r="R694" s="290">
        <v>-1E-4</v>
      </c>
      <c r="S694" s="292">
        <v>-1E-4</v>
      </c>
      <c r="T694" s="290">
        <v>-1E-4</v>
      </c>
      <c r="U694" s="292">
        <v>-1E-4</v>
      </c>
      <c r="V694" s="290">
        <v>-1E-4</v>
      </c>
      <c r="W694" s="292">
        <v>-1E-4</v>
      </c>
      <c r="X694" s="290">
        <v>-1E-4</v>
      </c>
      <c r="Y694" s="292">
        <v>-1E-4</v>
      </c>
      <c r="Z694" s="291">
        <v>-1E-4</v>
      </c>
      <c r="AB694" s="142">
        <v>4</v>
      </c>
      <c r="AC694" s="142">
        <v>2</v>
      </c>
      <c r="AD694" s="142">
        <v>3</v>
      </c>
      <c r="AE694" s="142">
        <v>3</v>
      </c>
      <c r="AF694" s="142">
        <v>3</v>
      </c>
      <c r="AG694" s="142">
        <v>4</v>
      </c>
      <c r="AH694" s="142">
        <v>3</v>
      </c>
      <c r="AI694" s="142">
        <v>3</v>
      </c>
      <c r="AJ694" s="142">
        <v>3</v>
      </c>
      <c r="AK694" s="142">
        <v>3</v>
      </c>
      <c r="AL694" s="142">
        <v>0</v>
      </c>
      <c r="AM694" s="290">
        <v>-1E-4</v>
      </c>
      <c r="AN694" s="290">
        <v>-1E-4</v>
      </c>
      <c r="AO694" s="292">
        <v>-1E-4</v>
      </c>
      <c r="AP694" s="290">
        <v>-1E-4</v>
      </c>
      <c r="AQ694" s="292">
        <v>-1E-4</v>
      </c>
      <c r="AR694" s="290">
        <v>-1E-4</v>
      </c>
      <c r="AS694" s="292">
        <v>-1E-4</v>
      </c>
      <c r="AT694" s="290">
        <v>-1E-4</v>
      </c>
      <c r="AU694" s="292">
        <v>-1E-4</v>
      </c>
      <c r="AW694" s="293">
        <v>-1</v>
      </c>
      <c r="AX694" s="291">
        <v>-1</v>
      </c>
      <c r="BK694" s="290"/>
      <c r="BL694" s="290"/>
      <c r="BM694" s="292"/>
      <c r="BN694" s="290"/>
      <c r="BO694" s="292"/>
      <c r="BP694" s="290"/>
      <c r="BQ694" s="292"/>
      <c r="BR694" s="290"/>
      <c r="BS694" s="292"/>
      <c r="BU694" s="292">
        <v>-1</v>
      </c>
      <c r="BV694" s="291">
        <v>-1</v>
      </c>
      <c r="BX694" s="291">
        <v>-1</v>
      </c>
      <c r="CH694" s="291">
        <v>-1</v>
      </c>
      <c r="CI694" s="117">
        <v>0</v>
      </c>
      <c r="CJ694" s="81">
        <v>-1</v>
      </c>
      <c r="CK694" s="81">
        <v>0</v>
      </c>
      <c r="CL694" s="81">
        <v>-1</v>
      </c>
      <c r="CM694" s="81">
        <v>0</v>
      </c>
      <c r="CN694" s="117">
        <v>0</v>
      </c>
      <c r="CR694" s="291"/>
      <c r="DB694" s="291"/>
    </row>
    <row r="695" spans="1:121" x14ac:dyDescent="0.25">
      <c r="B695" s="291">
        <v>-1</v>
      </c>
      <c r="E695" s="185">
        <f t="shared" si="10"/>
        <v>0</v>
      </c>
      <c r="F695" s="142">
        <v>2</v>
      </c>
      <c r="G695" s="142">
        <v>2</v>
      </c>
      <c r="H695" s="142">
        <v>1</v>
      </c>
      <c r="I695" s="142">
        <v>2</v>
      </c>
      <c r="J695" s="142">
        <v>2</v>
      </c>
      <c r="K695" s="142">
        <v>2</v>
      </c>
      <c r="L695" s="142">
        <v>2</v>
      </c>
      <c r="M695" s="142">
        <v>1</v>
      </c>
      <c r="N695" s="142">
        <v>2</v>
      </c>
      <c r="O695" s="142">
        <v>2</v>
      </c>
      <c r="P695" s="142">
        <v>2</v>
      </c>
      <c r="Q695" s="290">
        <v>-1E-4</v>
      </c>
      <c r="R695" s="290">
        <v>-1E-4</v>
      </c>
      <c r="S695" s="292">
        <v>-1E-4</v>
      </c>
      <c r="T695" s="290">
        <v>-1E-4</v>
      </c>
      <c r="U695" s="292">
        <v>-1E-4</v>
      </c>
      <c r="V695" s="290">
        <v>-1E-4</v>
      </c>
      <c r="W695" s="292">
        <v>-1E-4</v>
      </c>
      <c r="X695" s="290">
        <v>-1E-4</v>
      </c>
      <c r="Y695" s="292">
        <v>-1E-4</v>
      </c>
      <c r="Z695" s="291">
        <v>-1E-4</v>
      </c>
      <c r="AB695" s="142">
        <v>3</v>
      </c>
      <c r="AC695" s="142">
        <v>2</v>
      </c>
      <c r="AD695" s="142">
        <v>2</v>
      </c>
      <c r="AE695" s="142">
        <v>2</v>
      </c>
      <c r="AF695" s="142">
        <v>3</v>
      </c>
      <c r="AG695" s="142">
        <v>3</v>
      </c>
      <c r="AH695" s="142">
        <v>5</v>
      </c>
      <c r="AI695" s="142">
        <v>3</v>
      </c>
      <c r="AJ695" s="142">
        <v>3</v>
      </c>
      <c r="AK695" s="142">
        <v>2</v>
      </c>
      <c r="AL695" s="142">
        <v>0</v>
      </c>
      <c r="AM695" s="290">
        <v>-1E-4</v>
      </c>
      <c r="AN695" s="290">
        <v>-1E-4</v>
      </c>
      <c r="AO695" s="292">
        <v>-1E-4</v>
      </c>
      <c r="AP695" s="290">
        <v>-1E-4</v>
      </c>
      <c r="AQ695" s="292">
        <v>-1E-4</v>
      </c>
      <c r="AR695" s="290">
        <v>-1E-4</v>
      </c>
      <c r="AS695" s="292">
        <v>-1E-4</v>
      </c>
      <c r="AT695" s="290">
        <v>-1E-4</v>
      </c>
      <c r="AU695" s="292">
        <v>-1E-4</v>
      </c>
      <c r="AW695" s="293">
        <v>-1</v>
      </c>
      <c r="AX695" s="291">
        <v>-1</v>
      </c>
      <c r="BK695" s="290"/>
      <c r="BL695" s="290"/>
      <c r="BM695" s="292"/>
      <c r="BN695" s="290"/>
      <c r="BO695" s="292"/>
      <c r="BP695" s="290"/>
      <c r="BQ695" s="292"/>
      <c r="BR695" s="290"/>
      <c r="BS695" s="292"/>
      <c r="BU695" s="292">
        <v>-1</v>
      </c>
      <c r="BV695" s="291">
        <v>-1</v>
      </c>
      <c r="BX695" s="291">
        <v>-1</v>
      </c>
      <c r="CH695" s="291">
        <v>-1</v>
      </c>
      <c r="CI695" s="117">
        <v>0</v>
      </c>
      <c r="CJ695" s="81">
        <v>-1</v>
      </c>
      <c r="CK695" s="81">
        <v>0</v>
      </c>
      <c r="CL695" s="81">
        <v>-1</v>
      </c>
      <c r="CM695" s="81">
        <v>0</v>
      </c>
      <c r="CN695" s="117">
        <v>0</v>
      </c>
      <c r="CR695" s="291"/>
      <c r="DB695" s="291"/>
    </row>
    <row r="696" spans="1:121" x14ac:dyDescent="0.25">
      <c r="B696" s="291">
        <v>0</v>
      </c>
      <c r="E696" s="185">
        <f t="shared" si="10"/>
        <v>0</v>
      </c>
      <c r="F696" s="142">
        <v>0</v>
      </c>
      <c r="G696" s="142">
        <v>0</v>
      </c>
      <c r="H696" s="142">
        <v>0</v>
      </c>
      <c r="I696" s="142">
        <v>0</v>
      </c>
      <c r="J696" s="142">
        <v>0</v>
      </c>
      <c r="K696" s="142">
        <v>0</v>
      </c>
      <c r="L696" s="142">
        <v>0</v>
      </c>
      <c r="M696" s="142">
        <v>0</v>
      </c>
      <c r="N696" s="142">
        <v>0</v>
      </c>
      <c r="O696" s="142">
        <v>0</v>
      </c>
      <c r="P696" s="142">
        <v>0</v>
      </c>
      <c r="Q696" s="290">
        <v>0</v>
      </c>
      <c r="R696" s="290">
        <v>0</v>
      </c>
      <c r="S696" s="292">
        <v>0</v>
      </c>
      <c r="T696" s="290">
        <v>0</v>
      </c>
      <c r="U696" s="292">
        <v>0</v>
      </c>
      <c r="V696" s="290">
        <v>0</v>
      </c>
      <c r="W696" s="292">
        <v>0</v>
      </c>
      <c r="X696" s="290">
        <v>0</v>
      </c>
      <c r="Y696" s="292">
        <v>0</v>
      </c>
      <c r="Z696" s="291">
        <v>0</v>
      </c>
      <c r="AB696" s="142">
        <v>0</v>
      </c>
      <c r="AC696" s="142">
        <v>0</v>
      </c>
      <c r="AD696" s="142">
        <v>0</v>
      </c>
      <c r="AE696" s="142">
        <v>0</v>
      </c>
      <c r="AF696" s="142">
        <v>0</v>
      </c>
      <c r="AG696" s="142">
        <v>0</v>
      </c>
      <c r="AH696" s="142">
        <v>0</v>
      </c>
      <c r="AI696" s="142">
        <v>0</v>
      </c>
      <c r="AJ696" s="142">
        <v>0</v>
      </c>
      <c r="AK696" s="142">
        <v>0</v>
      </c>
      <c r="AL696" s="142">
        <v>0</v>
      </c>
      <c r="AM696" s="290">
        <v>0</v>
      </c>
      <c r="AN696" s="290">
        <v>0</v>
      </c>
      <c r="AO696" s="292">
        <v>0</v>
      </c>
      <c r="AP696" s="290">
        <v>0</v>
      </c>
      <c r="AQ696" s="292">
        <v>0</v>
      </c>
      <c r="AR696" s="290">
        <v>0</v>
      </c>
      <c r="AS696" s="292">
        <v>0</v>
      </c>
      <c r="AT696" s="290">
        <v>0</v>
      </c>
      <c r="AU696" s="292">
        <v>0</v>
      </c>
      <c r="AW696" s="293">
        <v>0</v>
      </c>
      <c r="AX696" s="291">
        <v>0</v>
      </c>
      <c r="BK696" s="290"/>
      <c r="BL696" s="290"/>
      <c r="BM696" s="292"/>
      <c r="BN696" s="290"/>
      <c r="BO696" s="292"/>
      <c r="BP696" s="290"/>
      <c r="BQ696" s="292"/>
      <c r="BR696" s="290"/>
      <c r="BS696" s="292"/>
      <c r="BU696" s="292">
        <v>0</v>
      </c>
      <c r="BV696" s="291">
        <v>0</v>
      </c>
      <c r="BX696" s="291">
        <v>0</v>
      </c>
      <c r="CH696" s="291">
        <v>0</v>
      </c>
      <c r="CI696" s="117">
        <v>0</v>
      </c>
      <c r="CJ696" s="81">
        <v>0</v>
      </c>
      <c r="CK696" s="81">
        <v>0</v>
      </c>
      <c r="CL696" s="81">
        <v>0</v>
      </c>
      <c r="CM696" s="81">
        <v>0</v>
      </c>
      <c r="CN696" s="117">
        <v>0</v>
      </c>
      <c r="CR696" s="291"/>
      <c r="DB696" s="291"/>
    </row>
    <row r="697" spans="1:121" x14ac:dyDescent="0.25">
      <c r="A697" s="113" t="s">
        <v>198</v>
      </c>
      <c r="B697" s="291">
        <v>2</v>
      </c>
      <c r="C697" s="114" t="s">
        <v>349</v>
      </c>
      <c r="D697" s="114" t="s">
        <v>266</v>
      </c>
      <c r="E697" s="185">
        <f t="shared" si="10"/>
        <v>7</v>
      </c>
      <c r="F697" s="142">
        <v>4</v>
      </c>
      <c r="G697" s="142">
        <v>2</v>
      </c>
      <c r="H697" s="142">
        <v>3</v>
      </c>
      <c r="I697" s="142">
        <v>2</v>
      </c>
      <c r="J697" s="142">
        <v>4</v>
      </c>
      <c r="K697" s="142">
        <v>3</v>
      </c>
      <c r="L697" s="142">
        <v>3</v>
      </c>
      <c r="M697" s="142">
        <v>4</v>
      </c>
      <c r="N697" s="142">
        <v>3</v>
      </c>
      <c r="O697" s="142">
        <v>4</v>
      </c>
      <c r="P697" s="142">
        <v>0</v>
      </c>
      <c r="Q697" s="290">
        <v>9.6</v>
      </c>
      <c r="R697" s="290">
        <v>9.6</v>
      </c>
      <c r="S697" s="292">
        <v>9.6</v>
      </c>
      <c r="T697" s="290">
        <v>-1E-4</v>
      </c>
      <c r="U697" s="292">
        <v>13.5</v>
      </c>
      <c r="V697" s="290">
        <v>-1E-4</v>
      </c>
      <c r="W697" s="292">
        <v>10.68</v>
      </c>
      <c r="X697" s="290">
        <v>-1E-4</v>
      </c>
      <c r="Y697" s="292">
        <v>33.78</v>
      </c>
      <c r="Z697" s="291">
        <v>2</v>
      </c>
      <c r="AB697" s="142">
        <v>3</v>
      </c>
      <c r="AC697" s="142">
        <v>3</v>
      </c>
      <c r="AD697" s="142">
        <v>3</v>
      </c>
      <c r="AE697" s="142">
        <v>4</v>
      </c>
      <c r="AF697" s="142">
        <v>3</v>
      </c>
      <c r="AG697" s="142">
        <v>4</v>
      </c>
      <c r="AH697" s="142">
        <v>3</v>
      </c>
      <c r="AI697" s="142">
        <v>3</v>
      </c>
      <c r="AJ697" s="142">
        <v>5</v>
      </c>
      <c r="AK697" s="142">
        <v>3</v>
      </c>
      <c r="AL697" s="142">
        <v>0</v>
      </c>
      <c r="AM697" s="290">
        <v>8.9</v>
      </c>
      <c r="AN697" s="290">
        <v>8.9</v>
      </c>
      <c r="AO697" s="292">
        <v>8.9</v>
      </c>
      <c r="AP697" s="290">
        <v>6.2</v>
      </c>
      <c r="AQ697" s="292">
        <v>13.4</v>
      </c>
      <c r="AR697" s="290">
        <v>-1E-4</v>
      </c>
      <c r="AS697" s="292">
        <v>11.59</v>
      </c>
      <c r="AT697" s="290">
        <v>-1E-4</v>
      </c>
      <c r="AU697" s="292">
        <v>40.090000000000003</v>
      </c>
      <c r="AW697" s="293">
        <v>73.87</v>
      </c>
      <c r="AX697" s="291">
        <v>2</v>
      </c>
      <c r="BK697" s="290"/>
      <c r="BL697" s="290"/>
      <c r="BM697" s="292"/>
      <c r="BN697" s="290"/>
      <c r="BO697" s="292"/>
      <c r="BP697" s="290"/>
      <c r="BQ697" s="292"/>
      <c r="BR697" s="290"/>
      <c r="BS697" s="292"/>
      <c r="BU697" s="292">
        <v>73.87</v>
      </c>
      <c r="BV697" s="291">
        <v>2</v>
      </c>
      <c r="BX697" s="291">
        <v>-1</v>
      </c>
      <c r="CH697" s="291">
        <v>-1</v>
      </c>
      <c r="CI697" s="117">
        <v>0</v>
      </c>
      <c r="CJ697" s="81">
        <v>-1</v>
      </c>
      <c r="CK697" s="81">
        <v>0</v>
      </c>
      <c r="CL697" s="81">
        <v>-1</v>
      </c>
      <c r="CM697" s="81">
        <v>0</v>
      </c>
      <c r="CN697" s="117">
        <v>0</v>
      </c>
      <c r="CR697" s="291"/>
      <c r="DB697" s="291"/>
      <c r="DH697" s="79" t="s">
        <v>368</v>
      </c>
      <c r="DJ697" s="79" t="s">
        <v>425</v>
      </c>
      <c r="DK697" s="79" t="s">
        <v>472</v>
      </c>
      <c r="DL697" s="83" t="s">
        <v>503</v>
      </c>
      <c r="DM697" s="84" t="s">
        <v>509</v>
      </c>
      <c r="DN697" s="84" t="s">
        <v>119</v>
      </c>
      <c r="DO697" s="83" t="s">
        <v>503</v>
      </c>
    </row>
    <row r="698" spans="1:121" x14ac:dyDescent="0.25">
      <c r="B698" s="291">
        <v>-1</v>
      </c>
      <c r="E698" s="185">
        <f t="shared" si="10"/>
        <v>0</v>
      </c>
      <c r="F698" s="142">
        <v>4</v>
      </c>
      <c r="G698" s="142">
        <v>2</v>
      </c>
      <c r="H698" s="142">
        <v>3</v>
      </c>
      <c r="I698" s="142">
        <v>3</v>
      </c>
      <c r="J698" s="142">
        <v>4</v>
      </c>
      <c r="K698" s="142">
        <v>3</v>
      </c>
      <c r="L698" s="142">
        <v>4</v>
      </c>
      <c r="M698" s="142">
        <v>4</v>
      </c>
      <c r="N698" s="142">
        <v>3</v>
      </c>
      <c r="O698" s="142">
        <v>4</v>
      </c>
      <c r="P698" s="142">
        <v>0</v>
      </c>
      <c r="Q698" s="290">
        <v>-1E-4</v>
      </c>
      <c r="R698" s="290">
        <v>-1E-4</v>
      </c>
      <c r="S698" s="292">
        <v>-1E-4</v>
      </c>
      <c r="T698" s="290">
        <v>-1E-4</v>
      </c>
      <c r="U698" s="292">
        <v>-1E-4</v>
      </c>
      <c r="V698" s="290">
        <v>-1E-4</v>
      </c>
      <c r="W698" s="292">
        <v>-1E-4</v>
      </c>
      <c r="X698" s="290">
        <v>-1E-4</v>
      </c>
      <c r="Y698" s="292">
        <v>-1E-4</v>
      </c>
      <c r="Z698" s="291">
        <v>-1E-4</v>
      </c>
      <c r="AB698" s="142">
        <v>4</v>
      </c>
      <c r="AC698" s="142">
        <v>4</v>
      </c>
      <c r="AD698" s="142">
        <v>3</v>
      </c>
      <c r="AE698" s="142">
        <v>4</v>
      </c>
      <c r="AF698" s="142">
        <v>4</v>
      </c>
      <c r="AG698" s="142">
        <v>4</v>
      </c>
      <c r="AH698" s="142">
        <v>4</v>
      </c>
      <c r="AI698" s="142">
        <v>2</v>
      </c>
      <c r="AJ698" s="142">
        <v>4</v>
      </c>
      <c r="AK698" s="142">
        <v>3</v>
      </c>
      <c r="AL698" s="142">
        <v>2</v>
      </c>
      <c r="AM698" s="290">
        <v>-1E-4</v>
      </c>
      <c r="AN698" s="290">
        <v>-1E-4</v>
      </c>
      <c r="AO698" s="292">
        <v>-1E-4</v>
      </c>
      <c r="AP698" s="290">
        <v>-1E-4</v>
      </c>
      <c r="AQ698" s="292">
        <v>-1E-4</v>
      </c>
      <c r="AR698" s="290">
        <v>-1E-4</v>
      </c>
      <c r="AS698" s="292">
        <v>-1E-4</v>
      </c>
      <c r="AT698" s="290">
        <v>-1E-4</v>
      </c>
      <c r="AU698" s="292">
        <v>-1E-4</v>
      </c>
      <c r="AW698" s="293">
        <v>-1</v>
      </c>
      <c r="AX698" s="291">
        <v>-1</v>
      </c>
      <c r="BK698" s="290"/>
      <c r="BL698" s="290"/>
      <c r="BM698" s="292"/>
      <c r="BN698" s="290"/>
      <c r="BO698" s="292"/>
      <c r="BP698" s="290"/>
      <c r="BQ698" s="292"/>
      <c r="BR698" s="290"/>
      <c r="BS698" s="292"/>
      <c r="BU698" s="292">
        <v>-1</v>
      </c>
      <c r="BV698" s="291">
        <v>-1</v>
      </c>
      <c r="BX698" s="291">
        <v>-1</v>
      </c>
      <c r="CH698" s="291">
        <v>-1</v>
      </c>
      <c r="CI698" s="117">
        <v>0</v>
      </c>
      <c r="CJ698" s="81">
        <v>-1</v>
      </c>
      <c r="CK698" s="81">
        <v>0</v>
      </c>
      <c r="CL698" s="81">
        <v>-1</v>
      </c>
      <c r="CM698" s="81">
        <v>0</v>
      </c>
      <c r="CN698" s="117">
        <v>0</v>
      </c>
      <c r="CR698" s="291"/>
      <c r="DB698" s="291"/>
    </row>
    <row r="699" spans="1:121" x14ac:dyDescent="0.25">
      <c r="B699" s="291">
        <v>-1</v>
      </c>
      <c r="E699" s="185">
        <f t="shared" si="10"/>
        <v>0</v>
      </c>
      <c r="F699" s="142">
        <v>4</v>
      </c>
      <c r="G699" s="142">
        <v>2</v>
      </c>
      <c r="H699" s="142">
        <v>3</v>
      </c>
      <c r="I699" s="142">
        <v>3</v>
      </c>
      <c r="J699" s="142">
        <v>3</v>
      </c>
      <c r="K699" s="142">
        <v>3</v>
      </c>
      <c r="L699" s="142">
        <v>2</v>
      </c>
      <c r="M699" s="142">
        <v>3</v>
      </c>
      <c r="N699" s="142">
        <v>3</v>
      </c>
      <c r="O699" s="142">
        <v>3</v>
      </c>
      <c r="P699" s="142">
        <v>0</v>
      </c>
      <c r="Q699" s="290">
        <v>-1E-4</v>
      </c>
      <c r="R699" s="290">
        <v>-1E-4</v>
      </c>
      <c r="S699" s="292">
        <v>-1E-4</v>
      </c>
      <c r="T699" s="290">
        <v>-1E-4</v>
      </c>
      <c r="U699" s="292">
        <v>-1E-4</v>
      </c>
      <c r="V699" s="290">
        <v>-1E-4</v>
      </c>
      <c r="W699" s="292">
        <v>-1E-4</v>
      </c>
      <c r="X699" s="290">
        <v>-1E-4</v>
      </c>
      <c r="Y699" s="292">
        <v>-1E-4</v>
      </c>
      <c r="Z699" s="291">
        <v>-1E-4</v>
      </c>
      <c r="AB699" s="142">
        <v>4</v>
      </c>
      <c r="AC699" s="142">
        <v>3</v>
      </c>
      <c r="AD699" s="142">
        <v>3</v>
      </c>
      <c r="AE699" s="142">
        <v>4</v>
      </c>
      <c r="AF699" s="142">
        <v>3</v>
      </c>
      <c r="AG699" s="142">
        <v>2</v>
      </c>
      <c r="AH699" s="142">
        <v>3</v>
      </c>
      <c r="AI699" s="142">
        <v>2</v>
      </c>
      <c r="AJ699" s="142">
        <v>4</v>
      </c>
      <c r="AK699" s="142">
        <v>4</v>
      </c>
      <c r="AL699" s="142">
        <v>0</v>
      </c>
      <c r="AM699" s="290">
        <v>-1E-4</v>
      </c>
      <c r="AN699" s="290">
        <v>-1E-4</v>
      </c>
      <c r="AO699" s="292">
        <v>-1E-4</v>
      </c>
      <c r="AP699" s="290">
        <v>-1E-4</v>
      </c>
      <c r="AQ699" s="292">
        <v>-1E-4</v>
      </c>
      <c r="AR699" s="290">
        <v>-1E-4</v>
      </c>
      <c r="AS699" s="292">
        <v>-1E-4</v>
      </c>
      <c r="AT699" s="290">
        <v>-1E-4</v>
      </c>
      <c r="AU699" s="292">
        <v>-1E-4</v>
      </c>
      <c r="AW699" s="293">
        <v>-1</v>
      </c>
      <c r="AX699" s="291">
        <v>-1</v>
      </c>
      <c r="BK699" s="290"/>
      <c r="BL699" s="290"/>
      <c r="BM699" s="292"/>
      <c r="BN699" s="290"/>
      <c r="BO699" s="292"/>
      <c r="BP699" s="290"/>
      <c r="BQ699" s="292"/>
      <c r="BR699" s="290"/>
      <c r="BS699" s="292"/>
      <c r="BU699" s="292">
        <v>-1</v>
      </c>
      <c r="BV699" s="291">
        <v>-1</v>
      </c>
      <c r="BX699" s="291">
        <v>-1</v>
      </c>
      <c r="CH699" s="291">
        <v>-1</v>
      </c>
      <c r="CI699" s="117">
        <v>0</v>
      </c>
      <c r="CJ699" s="81">
        <v>-1</v>
      </c>
      <c r="CK699" s="81">
        <v>0</v>
      </c>
      <c r="CL699" s="81">
        <v>-1</v>
      </c>
      <c r="CM699" s="81">
        <v>0</v>
      </c>
      <c r="CN699" s="117">
        <v>0</v>
      </c>
      <c r="CR699" s="291"/>
      <c r="DB699" s="291"/>
    </row>
    <row r="700" spans="1:121" x14ac:dyDescent="0.25">
      <c r="B700" s="291">
        <v>-1</v>
      </c>
      <c r="E700" s="185">
        <f t="shared" si="10"/>
        <v>0</v>
      </c>
      <c r="F700" s="142">
        <v>4</v>
      </c>
      <c r="G700" s="142">
        <v>3</v>
      </c>
      <c r="H700" s="142">
        <v>4</v>
      </c>
      <c r="I700" s="142">
        <v>3</v>
      </c>
      <c r="J700" s="142">
        <v>3</v>
      </c>
      <c r="K700" s="142">
        <v>3</v>
      </c>
      <c r="L700" s="142">
        <v>3</v>
      </c>
      <c r="M700" s="142">
        <v>3</v>
      </c>
      <c r="N700" s="142">
        <v>4</v>
      </c>
      <c r="O700" s="142">
        <v>3</v>
      </c>
      <c r="P700" s="142">
        <v>0</v>
      </c>
      <c r="Q700" s="290">
        <v>-1E-4</v>
      </c>
      <c r="R700" s="290">
        <v>-1E-4</v>
      </c>
      <c r="S700" s="292">
        <v>-1E-4</v>
      </c>
      <c r="T700" s="290">
        <v>-1E-4</v>
      </c>
      <c r="U700" s="292">
        <v>-1E-4</v>
      </c>
      <c r="V700" s="290">
        <v>-1E-4</v>
      </c>
      <c r="W700" s="292">
        <v>-1E-4</v>
      </c>
      <c r="X700" s="290">
        <v>-1E-4</v>
      </c>
      <c r="Y700" s="292">
        <v>-1E-4</v>
      </c>
      <c r="Z700" s="291">
        <v>-1E-4</v>
      </c>
      <c r="AB700" s="142">
        <v>3</v>
      </c>
      <c r="AC700" s="142">
        <v>3</v>
      </c>
      <c r="AD700" s="142">
        <v>2</v>
      </c>
      <c r="AE700" s="142">
        <v>4</v>
      </c>
      <c r="AF700" s="142">
        <v>3</v>
      </c>
      <c r="AG700" s="142">
        <v>3</v>
      </c>
      <c r="AH700" s="142">
        <v>3</v>
      </c>
      <c r="AI700" s="142">
        <v>2</v>
      </c>
      <c r="AJ700" s="142">
        <v>4</v>
      </c>
      <c r="AK700" s="142">
        <v>3</v>
      </c>
      <c r="AL700" s="142">
        <v>0</v>
      </c>
      <c r="AM700" s="290">
        <v>-1E-4</v>
      </c>
      <c r="AN700" s="290">
        <v>-1E-4</v>
      </c>
      <c r="AO700" s="292">
        <v>-1E-4</v>
      </c>
      <c r="AP700" s="290">
        <v>-1E-4</v>
      </c>
      <c r="AQ700" s="292">
        <v>-1E-4</v>
      </c>
      <c r="AR700" s="290">
        <v>-1E-4</v>
      </c>
      <c r="AS700" s="292">
        <v>-1E-4</v>
      </c>
      <c r="AT700" s="290">
        <v>-1E-4</v>
      </c>
      <c r="AU700" s="292">
        <v>-1E-4</v>
      </c>
      <c r="AW700" s="293">
        <v>-1</v>
      </c>
      <c r="AX700" s="291">
        <v>-1</v>
      </c>
      <c r="BK700" s="290"/>
      <c r="BL700" s="290"/>
      <c r="BM700" s="292"/>
      <c r="BN700" s="290"/>
      <c r="BO700" s="292"/>
      <c r="BP700" s="290"/>
      <c r="BQ700" s="292"/>
      <c r="BR700" s="290"/>
      <c r="BS700" s="292"/>
      <c r="BU700" s="292">
        <v>-1</v>
      </c>
      <c r="BV700" s="291">
        <v>-1</v>
      </c>
      <c r="BX700" s="291">
        <v>-1</v>
      </c>
      <c r="CH700" s="291">
        <v>-1</v>
      </c>
      <c r="CI700" s="117">
        <v>0</v>
      </c>
      <c r="CJ700" s="81">
        <v>-1</v>
      </c>
      <c r="CK700" s="81">
        <v>0</v>
      </c>
      <c r="CL700" s="81">
        <v>-1</v>
      </c>
      <c r="CM700" s="81">
        <v>0</v>
      </c>
      <c r="CN700" s="117">
        <v>0</v>
      </c>
      <c r="CR700" s="291"/>
      <c r="DB700" s="291"/>
    </row>
    <row r="701" spans="1:121" x14ac:dyDescent="0.25">
      <c r="B701" s="291">
        <v>0</v>
      </c>
      <c r="E701" s="185">
        <f t="shared" si="10"/>
        <v>0</v>
      </c>
      <c r="F701" s="142">
        <v>0</v>
      </c>
      <c r="G701" s="142">
        <v>0</v>
      </c>
      <c r="H701" s="142">
        <v>0</v>
      </c>
      <c r="I701" s="142">
        <v>0</v>
      </c>
      <c r="J701" s="142">
        <v>0</v>
      </c>
      <c r="K701" s="142">
        <v>0</v>
      </c>
      <c r="L701" s="142">
        <v>0</v>
      </c>
      <c r="M701" s="142">
        <v>0</v>
      </c>
      <c r="N701" s="142">
        <v>0</v>
      </c>
      <c r="O701" s="142">
        <v>0</v>
      </c>
      <c r="P701" s="142">
        <v>0</v>
      </c>
      <c r="Q701" s="290">
        <v>0</v>
      </c>
      <c r="R701" s="290">
        <v>0</v>
      </c>
      <c r="S701" s="292">
        <v>0</v>
      </c>
      <c r="T701" s="290">
        <v>0</v>
      </c>
      <c r="U701" s="292">
        <v>0</v>
      </c>
      <c r="V701" s="290">
        <v>0</v>
      </c>
      <c r="W701" s="292">
        <v>0</v>
      </c>
      <c r="X701" s="290">
        <v>0</v>
      </c>
      <c r="Y701" s="292">
        <v>0</v>
      </c>
      <c r="Z701" s="291">
        <v>0</v>
      </c>
      <c r="AB701" s="142">
        <v>0</v>
      </c>
      <c r="AC701" s="142">
        <v>0</v>
      </c>
      <c r="AD701" s="142">
        <v>0</v>
      </c>
      <c r="AE701" s="142">
        <v>0</v>
      </c>
      <c r="AF701" s="142">
        <v>0</v>
      </c>
      <c r="AG701" s="142">
        <v>0</v>
      </c>
      <c r="AH701" s="142">
        <v>0</v>
      </c>
      <c r="AI701" s="142">
        <v>0</v>
      </c>
      <c r="AJ701" s="142">
        <v>0</v>
      </c>
      <c r="AK701" s="142">
        <v>0</v>
      </c>
      <c r="AL701" s="142">
        <v>0</v>
      </c>
      <c r="AM701" s="290">
        <v>0</v>
      </c>
      <c r="AN701" s="290">
        <v>0</v>
      </c>
      <c r="AO701" s="292">
        <v>0</v>
      </c>
      <c r="AP701" s="290">
        <v>0</v>
      </c>
      <c r="AQ701" s="292">
        <v>0</v>
      </c>
      <c r="AR701" s="290">
        <v>0</v>
      </c>
      <c r="AS701" s="292">
        <v>0</v>
      </c>
      <c r="AT701" s="290">
        <v>0</v>
      </c>
      <c r="AU701" s="292">
        <v>0</v>
      </c>
      <c r="AW701" s="293">
        <v>0</v>
      </c>
      <c r="AX701" s="291">
        <v>0</v>
      </c>
      <c r="BK701" s="290"/>
      <c r="BL701" s="290"/>
      <c r="BM701" s="292"/>
      <c r="BN701" s="290"/>
      <c r="BO701" s="292"/>
      <c r="BP701" s="290"/>
      <c r="BQ701" s="292"/>
      <c r="BR701" s="290"/>
      <c r="BS701" s="292"/>
      <c r="BU701" s="292">
        <v>0</v>
      </c>
      <c r="BV701" s="291">
        <v>0</v>
      </c>
      <c r="BX701" s="291">
        <v>0</v>
      </c>
      <c r="CH701" s="291">
        <v>0</v>
      </c>
      <c r="CI701" s="117">
        <v>0</v>
      </c>
      <c r="CJ701" s="81">
        <v>0</v>
      </c>
      <c r="CK701" s="81">
        <v>0</v>
      </c>
      <c r="CL701" s="81">
        <v>0</v>
      </c>
      <c r="CM701" s="81">
        <v>0</v>
      </c>
      <c r="CN701" s="117">
        <v>0</v>
      </c>
      <c r="CR701" s="291"/>
      <c r="DB701" s="291"/>
    </row>
    <row r="702" spans="1:121" x14ac:dyDescent="0.25">
      <c r="A702" s="113" t="s">
        <v>198</v>
      </c>
      <c r="B702" s="291">
        <v>3</v>
      </c>
      <c r="C702" s="114" t="s">
        <v>350</v>
      </c>
      <c r="D702" s="114" t="s">
        <v>205</v>
      </c>
      <c r="E702" s="185">
        <f t="shared" si="10"/>
        <v>6</v>
      </c>
      <c r="F702" s="142">
        <v>2</v>
      </c>
      <c r="G702" s="142">
        <v>1</v>
      </c>
      <c r="H702" s="142">
        <v>2</v>
      </c>
      <c r="I702" s="142">
        <v>3</v>
      </c>
      <c r="J702" s="142">
        <v>2</v>
      </c>
      <c r="K702" s="142">
        <v>3</v>
      </c>
      <c r="L702" s="142">
        <v>3</v>
      </c>
      <c r="M702" s="142">
        <v>2</v>
      </c>
      <c r="N702" s="142">
        <v>3</v>
      </c>
      <c r="O702" s="142">
        <v>-1</v>
      </c>
      <c r="P702" s="142">
        <v>0</v>
      </c>
      <c r="Q702" s="290">
        <v>8.5</v>
      </c>
      <c r="R702" s="290">
        <v>8.5</v>
      </c>
      <c r="S702" s="292">
        <v>8.5</v>
      </c>
      <c r="T702" s="290">
        <v>-1E-4</v>
      </c>
      <c r="U702" s="292">
        <v>13.6</v>
      </c>
      <c r="V702" s="290">
        <v>-1E-4</v>
      </c>
      <c r="W702" s="292">
        <v>10.41</v>
      </c>
      <c r="X702" s="290">
        <v>-1E-4</v>
      </c>
      <c r="Y702" s="292">
        <v>32.51</v>
      </c>
      <c r="Z702" s="291">
        <v>3</v>
      </c>
      <c r="AB702" s="142">
        <v>3</v>
      </c>
      <c r="AC702" s="142">
        <v>2</v>
      </c>
      <c r="AD702" s="142">
        <v>3</v>
      </c>
      <c r="AE702" s="142">
        <v>3</v>
      </c>
      <c r="AF702" s="142">
        <v>4</v>
      </c>
      <c r="AG702" s="142">
        <v>2</v>
      </c>
      <c r="AH702" s="142">
        <v>3</v>
      </c>
      <c r="AI702" s="142">
        <v>3</v>
      </c>
      <c r="AJ702" s="142">
        <v>3</v>
      </c>
      <c r="AK702" s="142">
        <v>2</v>
      </c>
      <c r="AL702" s="142">
        <v>0</v>
      </c>
      <c r="AM702" s="290">
        <v>9.3000000000000007</v>
      </c>
      <c r="AN702" s="290">
        <v>9.3000000000000007</v>
      </c>
      <c r="AO702" s="292">
        <v>9.3000000000000007</v>
      </c>
      <c r="AP702" s="290">
        <v>5.3</v>
      </c>
      <c r="AQ702" s="292">
        <v>14.1</v>
      </c>
      <c r="AR702" s="290">
        <v>-1E-4</v>
      </c>
      <c r="AS702" s="292">
        <v>10.74</v>
      </c>
      <c r="AT702" s="290">
        <v>-1E-4</v>
      </c>
      <c r="AU702" s="292">
        <v>39.44</v>
      </c>
      <c r="AW702" s="293">
        <v>71.95</v>
      </c>
      <c r="AX702" s="291">
        <v>3</v>
      </c>
      <c r="BK702" s="290"/>
      <c r="BL702" s="290"/>
      <c r="BM702" s="292"/>
      <c r="BN702" s="290"/>
      <c r="BO702" s="292"/>
      <c r="BP702" s="290"/>
      <c r="BQ702" s="292"/>
      <c r="BR702" s="290"/>
      <c r="BS702" s="292"/>
      <c r="BU702" s="292">
        <v>71.95</v>
      </c>
      <c r="BV702" s="291">
        <v>3</v>
      </c>
      <c r="BX702" s="291">
        <v>-1</v>
      </c>
      <c r="CH702" s="291">
        <v>9</v>
      </c>
      <c r="CI702" s="117">
        <v>0</v>
      </c>
      <c r="CJ702" s="81">
        <v>-1</v>
      </c>
      <c r="CK702" s="81">
        <v>0</v>
      </c>
      <c r="CL702" s="81">
        <v>-1</v>
      </c>
      <c r="CM702" s="81">
        <v>0</v>
      </c>
      <c r="CN702" s="117">
        <v>0</v>
      </c>
      <c r="CR702" s="291"/>
      <c r="DB702" s="291"/>
      <c r="DH702" s="79" t="s">
        <v>205</v>
      </c>
      <c r="DJ702" s="79" t="s">
        <v>425</v>
      </c>
      <c r="DK702" s="79" t="s">
        <v>472</v>
      </c>
      <c r="DL702" s="83" t="s">
        <v>503</v>
      </c>
      <c r="DM702" s="84" t="s">
        <v>509</v>
      </c>
      <c r="DN702" s="84" t="s">
        <v>505</v>
      </c>
      <c r="DO702" s="83" t="s">
        <v>503</v>
      </c>
    </row>
    <row r="703" spans="1:121" x14ac:dyDescent="0.25">
      <c r="B703" s="291">
        <v>-1</v>
      </c>
      <c r="E703" s="185">
        <f t="shared" si="10"/>
        <v>0</v>
      </c>
      <c r="F703" s="142">
        <v>3</v>
      </c>
      <c r="G703" s="142">
        <v>1</v>
      </c>
      <c r="H703" s="142">
        <v>2</v>
      </c>
      <c r="I703" s="142">
        <v>3</v>
      </c>
      <c r="J703" s="142">
        <v>2</v>
      </c>
      <c r="K703" s="142">
        <v>4</v>
      </c>
      <c r="L703" s="142">
        <v>3</v>
      </c>
      <c r="M703" s="142">
        <v>2</v>
      </c>
      <c r="N703" s="142">
        <v>2</v>
      </c>
      <c r="O703" s="142">
        <v>-1</v>
      </c>
      <c r="P703" s="142">
        <v>0</v>
      </c>
      <c r="Q703" s="290">
        <v>-1E-4</v>
      </c>
      <c r="R703" s="290">
        <v>-1E-4</v>
      </c>
      <c r="S703" s="292">
        <v>-1E-4</v>
      </c>
      <c r="T703" s="290">
        <v>-1E-4</v>
      </c>
      <c r="U703" s="292">
        <v>-1E-4</v>
      </c>
      <c r="V703" s="290">
        <v>-1E-4</v>
      </c>
      <c r="W703" s="292">
        <v>-1E-4</v>
      </c>
      <c r="X703" s="290">
        <v>-1E-4</v>
      </c>
      <c r="Y703" s="292">
        <v>-1E-4</v>
      </c>
      <c r="Z703" s="291">
        <v>-1E-4</v>
      </c>
      <c r="AB703" s="142">
        <v>2</v>
      </c>
      <c r="AC703" s="142">
        <v>3</v>
      </c>
      <c r="AD703" s="142">
        <v>3</v>
      </c>
      <c r="AE703" s="142">
        <v>4</v>
      </c>
      <c r="AF703" s="142">
        <v>3</v>
      </c>
      <c r="AG703" s="142">
        <v>2</v>
      </c>
      <c r="AH703" s="142">
        <v>3</v>
      </c>
      <c r="AI703" s="142">
        <v>3</v>
      </c>
      <c r="AJ703" s="142">
        <v>4</v>
      </c>
      <c r="AK703" s="142">
        <v>3</v>
      </c>
      <c r="AL703" s="142">
        <v>0</v>
      </c>
      <c r="AM703" s="290">
        <v>-1E-4</v>
      </c>
      <c r="AN703" s="290">
        <v>-1E-4</v>
      </c>
      <c r="AO703" s="292">
        <v>-1E-4</v>
      </c>
      <c r="AP703" s="290">
        <v>-1E-4</v>
      </c>
      <c r="AQ703" s="292">
        <v>-1E-4</v>
      </c>
      <c r="AR703" s="290">
        <v>-1E-4</v>
      </c>
      <c r="AS703" s="292">
        <v>-1E-4</v>
      </c>
      <c r="AT703" s="290">
        <v>-1E-4</v>
      </c>
      <c r="AU703" s="292">
        <v>-1E-4</v>
      </c>
      <c r="AW703" s="293">
        <v>-1</v>
      </c>
      <c r="AX703" s="291">
        <v>-1</v>
      </c>
      <c r="BK703" s="290"/>
      <c r="BL703" s="290"/>
      <c r="BM703" s="292"/>
      <c r="BN703" s="290"/>
      <c r="BO703" s="292"/>
      <c r="BP703" s="290"/>
      <c r="BQ703" s="292"/>
      <c r="BR703" s="290"/>
      <c r="BS703" s="292"/>
      <c r="BU703" s="292">
        <v>-1</v>
      </c>
      <c r="BV703" s="291">
        <v>-1</v>
      </c>
      <c r="BX703" s="291">
        <v>-1</v>
      </c>
      <c r="CH703" s="291">
        <v>-1</v>
      </c>
      <c r="CI703" s="117">
        <v>0</v>
      </c>
      <c r="CJ703" s="81">
        <v>-1</v>
      </c>
      <c r="CK703" s="81">
        <v>0</v>
      </c>
      <c r="CL703" s="81">
        <v>-1</v>
      </c>
      <c r="CM703" s="81">
        <v>0</v>
      </c>
      <c r="CN703" s="117">
        <v>0</v>
      </c>
      <c r="CR703" s="291"/>
      <c r="DB703" s="291"/>
    </row>
    <row r="704" spans="1:121" x14ac:dyDescent="0.25">
      <c r="B704" s="291">
        <v>-1</v>
      </c>
      <c r="E704" s="185">
        <f t="shared" si="10"/>
        <v>0</v>
      </c>
      <c r="F704" s="142">
        <v>3</v>
      </c>
      <c r="G704" s="142">
        <v>2</v>
      </c>
      <c r="H704" s="142">
        <v>3</v>
      </c>
      <c r="I704" s="142">
        <v>3</v>
      </c>
      <c r="J704" s="142">
        <v>1</v>
      </c>
      <c r="K704" s="142">
        <v>3</v>
      </c>
      <c r="L704" s="142">
        <v>3</v>
      </c>
      <c r="M704" s="142">
        <v>1</v>
      </c>
      <c r="N704" s="142">
        <v>3</v>
      </c>
      <c r="O704" s="142">
        <v>-1</v>
      </c>
      <c r="P704" s="142">
        <v>0</v>
      </c>
      <c r="Q704" s="290">
        <v>-1E-4</v>
      </c>
      <c r="R704" s="290">
        <v>-1E-4</v>
      </c>
      <c r="S704" s="292">
        <v>-1E-4</v>
      </c>
      <c r="T704" s="290">
        <v>-1E-4</v>
      </c>
      <c r="U704" s="292">
        <v>-1E-4</v>
      </c>
      <c r="V704" s="290">
        <v>-1E-4</v>
      </c>
      <c r="W704" s="292">
        <v>-1E-4</v>
      </c>
      <c r="X704" s="290">
        <v>-1E-4</v>
      </c>
      <c r="Y704" s="292">
        <v>-1E-4</v>
      </c>
      <c r="Z704" s="291">
        <v>-1E-4</v>
      </c>
      <c r="AB704" s="142">
        <v>3</v>
      </c>
      <c r="AC704" s="142">
        <v>3</v>
      </c>
      <c r="AD704" s="142">
        <v>3</v>
      </c>
      <c r="AE704" s="142">
        <v>3</v>
      </c>
      <c r="AF704" s="142">
        <v>4</v>
      </c>
      <c r="AG704" s="142">
        <v>3</v>
      </c>
      <c r="AH704" s="142">
        <v>3</v>
      </c>
      <c r="AI704" s="142">
        <v>3</v>
      </c>
      <c r="AJ704" s="142">
        <v>2</v>
      </c>
      <c r="AK704" s="142">
        <v>3</v>
      </c>
      <c r="AL704" s="142">
        <v>1</v>
      </c>
      <c r="AM704" s="290">
        <v>-1E-4</v>
      </c>
      <c r="AN704" s="290">
        <v>-1E-4</v>
      </c>
      <c r="AO704" s="292">
        <v>-1E-4</v>
      </c>
      <c r="AP704" s="290">
        <v>-1E-4</v>
      </c>
      <c r="AQ704" s="292">
        <v>-1E-4</v>
      </c>
      <c r="AR704" s="290">
        <v>-1E-4</v>
      </c>
      <c r="AS704" s="292">
        <v>-1E-4</v>
      </c>
      <c r="AT704" s="290">
        <v>-1E-4</v>
      </c>
      <c r="AU704" s="292">
        <v>-1E-4</v>
      </c>
      <c r="AW704" s="293">
        <v>-1</v>
      </c>
      <c r="AX704" s="291">
        <v>-1</v>
      </c>
      <c r="BK704" s="290"/>
      <c r="BL704" s="290"/>
      <c r="BM704" s="292"/>
      <c r="BN704" s="290"/>
      <c r="BO704" s="292"/>
      <c r="BP704" s="290"/>
      <c r="BQ704" s="292"/>
      <c r="BR704" s="290"/>
      <c r="BS704" s="292"/>
      <c r="BU704" s="292">
        <v>-1</v>
      </c>
      <c r="BV704" s="291">
        <v>-1</v>
      </c>
      <c r="BX704" s="291">
        <v>-1</v>
      </c>
      <c r="CH704" s="291">
        <v>-1</v>
      </c>
      <c r="CI704" s="117">
        <v>0</v>
      </c>
      <c r="CJ704" s="81">
        <v>-1</v>
      </c>
      <c r="CK704" s="81">
        <v>0</v>
      </c>
      <c r="CL704" s="81">
        <v>-1</v>
      </c>
      <c r="CM704" s="81">
        <v>0</v>
      </c>
      <c r="CN704" s="117">
        <v>0</v>
      </c>
      <c r="CR704" s="291"/>
      <c r="DB704" s="291"/>
    </row>
    <row r="705" spans="1:121" x14ac:dyDescent="0.25">
      <c r="B705" s="291">
        <v>-1</v>
      </c>
      <c r="E705" s="185">
        <f t="shared" si="10"/>
        <v>0</v>
      </c>
      <c r="F705" s="142">
        <v>3</v>
      </c>
      <c r="G705" s="142">
        <v>3</v>
      </c>
      <c r="H705" s="142">
        <v>3</v>
      </c>
      <c r="I705" s="142">
        <v>3</v>
      </c>
      <c r="J705" s="142">
        <v>2</v>
      </c>
      <c r="K705" s="142">
        <v>2</v>
      </c>
      <c r="L705" s="142">
        <v>2</v>
      </c>
      <c r="M705" s="142">
        <v>3</v>
      </c>
      <c r="N705" s="142">
        <v>2</v>
      </c>
      <c r="O705" s="142">
        <v>-1</v>
      </c>
      <c r="P705" s="142">
        <v>0</v>
      </c>
      <c r="Q705" s="290">
        <v>-1E-4</v>
      </c>
      <c r="R705" s="290">
        <v>-1E-4</v>
      </c>
      <c r="S705" s="292">
        <v>-1E-4</v>
      </c>
      <c r="T705" s="290">
        <v>-1E-4</v>
      </c>
      <c r="U705" s="292">
        <v>-1E-4</v>
      </c>
      <c r="V705" s="290">
        <v>-1E-4</v>
      </c>
      <c r="W705" s="292">
        <v>-1E-4</v>
      </c>
      <c r="X705" s="290">
        <v>-1E-4</v>
      </c>
      <c r="Y705" s="292">
        <v>-1E-4</v>
      </c>
      <c r="Z705" s="291">
        <v>-1E-4</v>
      </c>
      <c r="AB705" s="142">
        <v>2</v>
      </c>
      <c r="AC705" s="142">
        <v>3</v>
      </c>
      <c r="AD705" s="142">
        <v>3</v>
      </c>
      <c r="AE705" s="142">
        <v>3</v>
      </c>
      <c r="AF705" s="142">
        <v>3</v>
      </c>
      <c r="AG705" s="142">
        <v>2</v>
      </c>
      <c r="AH705" s="142">
        <v>3</v>
      </c>
      <c r="AI705" s="142">
        <v>3</v>
      </c>
      <c r="AJ705" s="142">
        <v>3</v>
      </c>
      <c r="AK705" s="142">
        <v>3</v>
      </c>
      <c r="AL705" s="142">
        <v>1</v>
      </c>
      <c r="AM705" s="290">
        <v>-1E-4</v>
      </c>
      <c r="AN705" s="290">
        <v>-1E-4</v>
      </c>
      <c r="AO705" s="292">
        <v>-1E-4</v>
      </c>
      <c r="AP705" s="290">
        <v>-1E-4</v>
      </c>
      <c r="AQ705" s="292">
        <v>-1E-4</v>
      </c>
      <c r="AR705" s="290">
        <v>-1E-4</v>
      </c>
      <c r="AS705" s="292">
        <v>-1E-4</v>
      </c>
      <c r="AT705" s="290">
        <v>-1E-4</v>
      </c>
      <c r="AU705" s="292">
        <v>-1E-4</v>
      </c>
      <c r="AW705" s="293">
        <v>-1</v>
      </c>
      <c r="AX705" s="291">
        <v>-1</v>
      </c>
      <c r="BK705" s="290"/>
      <c r="BL705" s="290"/>
      <c r="BM705" s="292"/>
      <c r="BN705" s="290"/>
      <c r="BO705" s="292"/>
      <c r="BP705" s="290"/>
      <c r="BQ705" s="292"/>
      <c r="BR705" s="290"/>
      <c r="BS705" s="292"/>
      <c r="BU705" s="292">
        <v>-1</v>
      </c>
      <c r="BV705" s="291">
        <v>-1</v>
      </c>
      <c r="BX705" s="291">
        <v>-1</v>
      </c>
      <c r="CH705" s="291">
        <v>-1</v>
      </c>
      <c r="CI705" s="117">
        <v>0</v>
      </c>
      <c r="CJ705" s="81">
        <v>-1</v>
      </c>
      <c r="CK705" s="81">
        <v>0</v>
      </c>
      <c r="CL705" s="81">
        <v>-1</v>
      </c>
      <c r="CM705" s="81">
        <v>0</v>
      </c>
      <c r="CN705" s="117">
        <v>0</v>
      </c>
      <c r="CR705" s="291"/>
      <c r="DB705" s="291"/>
    </row>
    <row r="706" spans="1:121" x14ac:dyDescent="0.25">
      <c r="B706" s="291">
        <v>0</v>
      </c>
      <c r="E706" s="185">
        <f t="shared" si="10"/>
        <v>0</v>
      </c>
      <c r="F706" s="142">
        <v>0</v>
      </c>
      <c r="G706" s="142">
        <v>0</v>
      </c>
      <c r="H706" s="142">
        <v>0</v>
      </c>
      <c r="I706" s="142">
        <v>0</v>
      </c>
      <c r="J706" s="142">
        <v>0</v>
      </c>
      <c r="K706" s="142">
        <v>0</v>
      </c>
      <c r="L706" s="142">
        <v>0</v>
      </c>
      <c r="M706" s="142">
        <v>0</v>
      </c>
      <c r="N706" s="142">
        <v>0</v>
      </c>
      <c r="O706" s="142">
        <v>0</v>
      </c>
      <c r="P706" s="142">
        <v>0</v>
      </c>
      <c r="Q706" s="290">
        <v>0</v>
      </c>
      <c r="R706" s="290">
        <v>0</v>
      </c>
      <c r="S706" s="292">
        <v>0</v>
      </c>
      <c r="T706" s="290">
        <v>0</v>
      </c>
      <c r="U706" s="292">
        <v>0</v>
      </c>
      <c r="V706" s="290">
        <v>0</v>
      </c>
      <c r="W706" s="292">
        <v>0</v>
      </c>
      <c r="X706" s="290">
        <v>0</v>
      </c>
      <c r="Y706" s="292">
        <v>0</v>
      </c>
      <c r="Z706" s="291">
        <v>0</v>
      </c>
      <c r="AB706" s="142">
        <v>0</v>
      </c>
      <c r="AC706" s="142">
        <v>0</v>
      </c>
      <c r="AD706" s="142">
        <v>0</v>
      </c>
      <c r="AE706" s="142">
        <v>0</v>
      </c>
      <c r="AF706" s="142">
        <v>0</v>
      </c>
      <c r="AG706" s="142">
        <v>0</v>
      </c>
      <c r="AH706" s="142">
        <v>0</v>
      </c>
      <c r="AI706" s="142">
        <v>0</v>
      </c>
      <c r="AJ706" s="142">
        <v>0</v>
      </c>
      <c r="AK706" s="142">
        <v>0</v>
      </c>
      <c r="AL706" s="142">
        <v>0</v>
      </c>
      <c r="AM706" s="290">
        <v>0</v>
      </c>
      <c r="AN706" s="290">
        <v>0</v>
      </c>
      <c r="AO706" s="292">
        <v>0</v>
      </c>
      <c r="AP706" s="290">
        <v>0</v>
      </c>
      <c r="AQ706" s="292">
        <v>0</v>
      </c>
      <c r="AR706" s="290">
        <v>0</v>
      </c>
      <c r="AS706" s="292">
        <v>0</v>
      </c>
      <c r="AT706" s="290">
        <v>0</v>
      </c>
      <c r="AU706" s="292">
        <v>0</v>
      </c>
      <c r="AW706" s="293">
        <v>0</v>
      </c>
      <c r="AX706" s="291">
        <v>0</v>
      </c>
      <c r="BK706" s="290"/>
      <c r="BL706" s="290"/>
      <c r="BM706" s="292"/>
      <c r="BN706" s="290"/>
      <c r="BO706" s="292"/>
      <c r="BP706" s="290"/>
      <c r="BQ706" s="292"/>
      <c r="BR706" s="290"/>
      <c r="BS706" s="292"/>
      <c r="BU706" s="292">
        <v>0</v>
      </c>
      <c r="BV706" s="291">
        <v>0</v>
      </c>
      <c r="BX706" s="291">
        <v>0</v>
      </c>
      <c r="CH706" s="291">
        <v>0</v>
      </c>
      <c r="CI706" s="117">
        <v>0</v>
      </c>
      <c r="CJ706" s="81">
        <v>0</v>
      </c>
      <c r="CK706" s="81">
        <v>0</v>
      </c>
      <c r="CL706" s="81">
        <v>0</v>
      </c>
      <c r="CM706" s="81">
        <v>0</v>
      </c>
      <c r="CN706" s="117">
        <v>0</v>
      </c>
      <c r="CR706" s="291"/>
      <c r="DB706" s="291"/>
    </row>
    <row r="707" spans="1:121" x14ac:dyDescent="0.25">
      <c r="A707" s="113" t="s">
        <v>198</v>
      </c>
      <c r="B707" s="291">
        <v>4</v>
      </c>
      <c r="C707" s="114" t="s">
        <v>351</v>
      </c>
      <c r="D707" s="114" t="s">
        <v>248</v>
      </c>
      <c r="E707" s="185">
        <f t="shared" si="10"/>
        <v>5</v>
      </c>
      <c r="F707" s="142">
        <v>3</v>
      </c>
      <c r="G707" s="142">
        <v>4</v>
      </c>
      <c r="H707" s="142">
        <v>3</v>
      </c>
      <c r="I707" s="142">
        <v>3</v>
      </c>
      <c r="J707" s="142">
        <v>3</v>
      </c>
      <c r="K707" s="142">
        <v>2</v>
      </c>
      <c r="L707" s="142">
        <v>4</v>
      </c>
      <c r="M707" s="142">
        <v>4</v>
      </c>
      <c r="N707" s="142">
        <v>3</v>
      </c>
      <c r="O707" s="142">
        <v>-1</v>
      </c>
      <c r="P707" s="142">
        <v>0</v>
      </c>
      <c r="Q707" s="290">
        <v>8.6</v>
      </c>
      <c r="R707" s="290">
        <v>8.6</v>
      </c>
      <c r="S707" s="292">
        <v>8.6</v>
      </c>
      <c r="T707" s="290">
        <v>-1E-4</v>
      </c>
      <c r="U707" s="292">
        <v>11.7</v>
      </c>
      <c r="V707" s="290">
        <v>-1E-4</v>
      </c>
      <c r="W707" s="292">
        <v>8.93</v>
      </c>
      <c r="X707" s="290">
        <v>-1E-4</v>
      </c>
      <c r="Y707" s="292">
        <v>29.23</v>
      </c>
      <c r="Z707" s="291">
        <v>4</v>
      </c>
      <c r="AB707" s="142">
        <v>3</v>
      </c>
      <c r="AC707" s="142">
        <v>3</v>
      </c>
      <c r="AD707" s="142">
        <v>3</v>
      </c>
      <c r="AE707" s="142">
        <v>3</v>
      </c>
      <c r="AF707" s="142">
        <v>3</v>
      </c>
      <c r="AG707" s="142">
        <v>4</v>
      </c>
      <c r="AH707" s="142">
        <v>4</v>
      </c>
      <c r="AI707" s="142">
        <v>3</v>
      </c>
      <c r="AJ707" s="142">
        <v>3</v>
      </c>
      <c r="AK707" s="142">
        <v>3</v>
      </c>
      <c r="AL707" s="142">
        <v>0</v>
      </c>
      <c r="AM707" s="290">
        <v>9.8000000000000007</v>
      </c>
      <c r="AN707" s="290">
        <v>9.8000000000000007</v>
      </c>
      <c r="AO707" s="292">
        <v>9.8000000000000007</v>
      </c>
      <c r="AP707" s="290">
        <v>4.5999999999999996</v>
      </c>
      <c r="AQ707" s="292">
        <v>13</v>
      </c>
      <c r="AR707" s="290">
        <v>-1E-4</v>
      </c>
      <c r="AS707" s="292">
        <v>9.5</v>
      </c>
      <c r="AT707" s="290">
        <v>-1E-4</v>
      </c>
      <c r="AU707" s="292">
        <v>36.9</v>
      </c>
      <c r="AW707" s="293">
        <v>66.13</v>
      </c>
      <c r="AX707" s="291">
        <v>4</v>
      </c>
      <c r="BK707" s="290"/>
      <c r="BL707" s="290"/>
      <c r="BM707" s="292"/>
      <c r="BN707" s="290"/>
      <c r="BO707" s="292"/>
      <c r="BP707" s="290"/>
      <c r="BQ707" s="292"/>
      <c r="BR707" s="290"/>
      <c r="BS707" s="292"/>
      <c r="BU707" s="292">
        <v>66.13</v>
      </c>
      <c r="BV707" s="291">
        <v>4</v>
      </c>
      <c r="BX707" s="291">
        <v>-1</v>
      </c>
      <c r="CH707" s="291">
        <v>9</v>
      </c>
      <c r="CI707" s="117">
        <v>0</v>
      </c>
      <c r="CJ707" s="81">
        <v>-1</v>
      </c>
      <c r="CK707" s="81">
        <v>0</v>
      </c>
      <c r="CL707" s="81">
        <v>-1</v>
      </c>
      <c r="CM707" s="81">
        <v>0</v>
      </c>
      <c r="CN707" s="117">
        <v>0</v>
      </c>
      <c r="CR707" s="291"/>
      <c r="DB707" s="291"/>
      <c r="DH707" s="79" t="s">
        <v>248</v>
      </c>
      <c r="DJ707" s="79" t="s">
        <v>425</v>
      </c>
      <c r="DK707" s="79" t="s">
        <v>472</v>
      </c>
      <c r="DL707" s="83" t="s">
        <v>503</v>
      </c>
      <c r="DM707" s="84" t="s">
        <v>509</v>
      </c>
      <c r="DN707" s="84" t="s">
        <v>503</v>
      </c>
      <c r="DO707" s="83" t="s">
        <v>503</v>
      </c>
    </row>
    <row r="708" spans="1:121" x14ac:dyDescent="0.25">
      <c r="B708" s="291">
        <v>-1</v>
      </c>
      <c r="E708" s="185">
        <f t="shared" si="10"/>
        <v>0</v>
      </c>
      <c r="F708" s="142">
        <v>4</v>
      </c>
      <c r="G708" s="142">
        <v>4</v>
      </c>
      <c r="H708" s="142">
        <v>3</v>
      </c>
      <c r="I708" s="142">
        <v>3</v>
      </c>
      <c r="J708" s="142">
        <v>3</v>
      </c>
      <c r="K708" s="142">
        <v>3</v>
      </c>
      <c r="L708" s="142">
        <v>4</v>
      </c>
      <c r="M708" s="142">
        <v>4</v>
      </c>
      <c r="N708" s="142">
        <v>4</v>
      </c>
      <c r="O708" s="142">
        <v>-1</v>
      </c>
      <c r="P708" s="142">
        <v>0</v>
      </c>
      <c r="Q708" s="290">
        <v>-1E-4</v>
      </c>
      <c r="R708" s="290">
        <v>-1E-4</v>
      </c>
      <c r="S708" s="292">
        <v>-1E-4</v>
      </c>
      <c r="T708" s="290">
        <v>-1E-4</v>
      </c>
      <c r="U708" s="292">
        <v>-1E-4</v>
      </c>
      <c r="V708" s="290">
        <v>-1E-4</v>
      </c>
      <c r="W708" s="292">
        <v>-1E-4</v>
      </c>
      <c r="X708" s="290">
        <v>-1E-4</v>
      </c>
      <c r="Y708" s="292">
        <v>-1E-4</v>
      </c>
      <c r="Z708" s="291">
        <v>-1E-4</v>
      </c>
      <c r="AB708" s="142">
        <v>3</v>
      </c>
      <c r="AC708" s="142">
        <v>3</v>
      </c>
      <c r="AD708" s="142">
        <v>4</v>
      </c>
      <c r="AE708" s="142">
        <v>4</v>
      </c>
      <c r="AF708" s="142">
        <v>4</v>
      </c>
      <c r="AG708" s="142">
        <v>5</v>
      </c>
      <c r="AH708" s="142">
        <v>4</v>
      </c>
      <c r="AI708" s="142">
        <v>4</v>
      </c>
      <c r="AJ708" s="142">
        <v>4</v>
      </c>
      <c r="AK708" s="142">
        <v>5</v>
      </c>
      <c r="AL708" s="142">
        <v>0</v>
      </c>
      <c r="AM708" s="290">
        <v>-1E-4</v>
      </c>
      <c r="AN708" s="290">
        <v>-1E-4</v>
      </c>
      <c r="AO708" s="292">
        <v>-1E-4</v>
      </c>
      <c r="AP708" s="290">
        <v>-1E-4</v>
      </c>
      <c r="AQ708" s="292">
        <v>-1E-4</v>
      </c>
      <c r="AR708" s="290">
        <v>-1E-4</v>
      </c>
      <c r="AS708" s="292">
        <v>-1E-4</v>
      </c>
      <c r="AT708" s="290">
        <v>-1E-4</v>
      </c>
      <c r="AU708" s="292">
        <v>-1E-4</v>
      </c>
      <c r="AW708" s="293">
        <v>-1</v>
      </c>
      <c r="AX708" s="291">
        <v>-1</v>
      </c>
      <c r="BK708" s="290"/>
      <c r="BL708" s="290"/>
      <c r="BM708" s="292"/>
      <c r="BN708" s="290"/>
      <c r="BO708" s="292"/>
      <c r="BP708" s="290"/>
      <c r="BQ708" s="292"/>
      <c r="BR708" s="290"/>
      <c r="BS708" s="292"/>
      <c r="BU708" s="292">
        <v>-1</v>
      </c>
      <c r="BV708" s="291">
        <v>-1</v>
      </c>
      <c r="BX708" s="291">
        <v>-1</v>
      </c>
      <c r="CH708" s="291">
        <v>-1</v>
      </c>
      <c r="CI708" s="117">
        <v>0</v>
      </c>
      <c r="CJ708" s="81">
        <v>-1</v>
      </c>
      <c r="CK708" s="81">
        <v>0</v>
      </c>
      <c r="CL708" s="81">
        <v>-1</v>
      </c>
      <c r="CM708" s="81">
        <v>0</v>
      </c>
      <c r="CN708" s="117">
        <v>0</v>
      </c>
      <c r="CR708" s="291"/>
      <c r="DB708" s="291"/>
    </row>
    <row r="709" spans="1:121" x14ac:dyDescent="0.25">
      <c r="B709" s="291">
        <v>-1</v>
      </c>
      <c r="E709" s="185">
        <f t="shared" si="10"/>
        <v>0</v>
      </c>
      <c r="F709" s="142">
        <v>4</v>
      </c>
      <c r="G709" s="142">
        <v>4</v>
      </c>
      <c r="H709" s="142">
        <v>3</v>
      </c>
      <c r="I709" s="142">
        <v>3</v>
      </c>
      <c r="J709" s="142">
        <v>4</v>
      </c>
      <c r="K709" s="142">
        <v>3</v>
      </c>
      <c r="L709" s="142">
        <v>4</v>
      </c>
      <c r="M709" s="142">
        <v>4</v>
      </c>
      <c r="N709" s="142">
        <v>5</v>
      </c>
      <c r="O709" s="142">
        <v>-1</v>
      </c>
      <c r="P709" s="142">
        <v>0</v>
      </c>
      <c r="Q709" s="290">
        <v>-1E-4</v>
      </c>
      <c r="R709" s="290">
        <v>-1E-4</v>
      </c>
      <c r="S709" s="292">
        <v>-1E-4</v>
      </c>
      <c r="T709" s="290">
        <v>-1E-4</v>
      </c>
      <c r="U709" s="292">
        <v>-1E-4</v>
      </c>
      <c r="V709" s="290">
        <v>-1E-4</v>
      </c>
      <c r="W709" s="292">
        <v>-1E-4</v>
      </c>
      <c r="X709" s="290">
        <v>-1E-4</v>
      </c>
      <c r="Y709" s="292">
        <v>-1E-4</v>
      </c>
      <c r="Z709" s="291">
        <v>-1E-4</v>
      </c>
      <c r="AB709" s="142">
        <v>3</v>
      </c>
      <c r="AC709" s="142">
        <v>4</v>
      </c>
      <c r="AD709" s="142">
        <v>3</v>
      </c>
      <c r="AE709" s="142">
        <v>3</v>
      </c>
      <c r="AF709" s="142">
        <v>4</v>
      </c>
      <c r="AG709" s="142">
        <v>4</v>
      </c>
      <c r="AH709" s="142">
        <v>4</v>
      </c>
      <c r="AI709" s="142">
        <v>4</v>
      </c>
      <c r="AJ709" s="142">
        <v>3</v>
      </c>
      <c r="AK709" s="142">
        <v>4</v>
      </c>
      <c r="AL709" s="142">
        <v>0</v>
      </c>
      <c r="AM709" s="290">
        <v>-1E-4</v>
      </c>
      <c r="AN709" s="290">
        <v>-1E-4</v>
      </c>
      <c r="AO709" s="292">
        <v>-1E-4</v>
      </c>
      <c r="AP709" s="290">
        <v>-1E-4</v>
      </c>
      <c r="AQ709" s="292">
        <v>-1E-4</v>
      </c>
      <c r="AR709" s="290">
        <v>-1E-4</v>
      </c>
      <c r="AS709" s="292">
        <v>-1E-4</v>
      </c>
      <c r="AT709" s="290">
        <v>-1E-4</v>
      </c>
      <c r="AU709" s="292">
        <v>-1E-4</v>
      </c>
      <c r="AW709" s="293">
        <v>-1</v>
      </c>
      <c r="AX709" s="291">
        <v>-1</v>
      </c>
      <c r="BK709" s="290"/>
      <c r="BL709" s="290"/>
      <c r="BM709" s="292"/>
      <c r="BN709" s="290"/>
      <c r="BO709" s="292"/>
      <c r="BP709" s="290"/>
      <c r="BQ709" s="292"/>
      <c r="BR709" s="290"/>
      <c r="BS709" s="292"/>
      <c r="BU709" s="292">
        <v>-1</v>
      </c>
      <c r="BV709" s="291">
        <v>-1</v>
      </c>
      <c r="BX709" s="291">
        <v>-1</v>
      </c>
      <c r="CH709" s="291">
        <v>-1</v>
      </c>
      <c r="CI709" s="117">
        <v>0</v>
      </c>
      <c r="CJ709" s="81">
        <v>-1</v>
      </c>
      <c r="CK709" s="81">
        <v>0</v>
      </c>
      <c r="CL709" s="81">
        <v>-1</v>
      </c>
      <c r="CM709" s="81">
        <v>0</v>
      </c>
      <c r="CN709" s="117">
        <v>0</v>
      </c>
      <c r="CR709" s="291"/>
      <c r="DB709" s="291"/>
    </row>
    <row r="710" spans="1:121" x14ac:dyDescent="0.25">
      <c r="B710" s="291">
        <v>-1</v>
      </c>
      <c r="E710" s="185">
        <f t="shared" si="10"/>
        <v>0</v>
      </c>
      <c r="F710" s="142">
        <v>3</v>
      </c>
      <c r="G710" s="142">
        <v>4</v>
      </c>
      <c r="H710" s="142">
        <v>3</v>
      </c>
      <c r="I710" s="142">
        <v>3</v>
      </c>
      <c r="J710" s="142">
        <v>4</v>
      </c>
      <c r="K710" s="142">
        <v>3</v>
      </c>
      <c r="L710" s="142">
        <v>3</v>
      </c>
      <c r="M710" s="142">
        <v>4</v>
      </c>
      <c r="N710" s="142">
        <v>4</v>
      </c>
      <c r="O710" s="142">
        <v>-1</v>
      </c>
      <c r="P710" s="142">
        <v>0</v>
      </c>
      <c r="Q710" s="290">
        <v>-1E-4</v>
      </c>
      <c r="R710" s="290">
        <v>-1E-4</v>
      </c>
      <c r="S710" s="292">
        <v>-1E-4</v>
      </c>
      <c r="T710" s="290">
        <v>-1E-4</v>
      </c>
      <c r="U710" s="292">
        <v>-1E-4</v>
      </c>
      <c r="V710" s="290">
        <v>-1E-4</v>
      </c>
      <c r="W710" s="292">
        <v>-1E-4</v>
      </c>
      <c r="X710" s="290">
        <v>-1E-4</v>
      </c>
      <c r="Y710" s="292">
        <v>-1E-4</v>
      </c>
      <c r="Z710" s="291">
        <v>-1E-4</v>
      </c>
      <c r="AB710" s="142">
        <v>3</v>
      </c>
      <c r="AC710" s="142">
        <v>3</v>
      </c>
      <c r="AD710" s="142">
        <v>3</v>
      </c>
      <c r="AE710" s="142">
        <v>4</v>
      </c>
      <c r="AF710" s="142">
        <v>3</v>
      </c>
      <c r="AG710" s="142">
        <v>4</v>
      </c>
      <c r="AH710" s="142">
        <v>4</v>
      </c>
      <c r="AI710" s="142">
        <v>3</v>
      </c>
      <c r="AJ710" s="142">
        <v>3</v>
      </c>
      <c r="AK710" s="142">
        <v>3</v>
      </c>
      <c r="AL710" s="142">
        <v>1</v>
      </c>
      <c r="AM710" s="290">
        <v>-1E-4</v>
      </c>
      <c r="AN710" s="290">
        <v>-1E-4</v>
      </c>
      <c r="AO710" s="292">
        <v>-1E-4</v>
      </c>
      <c r="AP710" s="290">
        <v>-1E-4</v>
      </c>
      <c r="AQ710" s="292">
        <v>-1E-4</v>
      </c>
      <c r="AR710" s="290">
        <v>-1E-4</v>
      </c>
      <c r="AS710" s="292">
        <v>-1E-4</v>
      </c>
      <c r="AT710" s="290">
        <v>-1E-4</v>
      </c>
      <c r="AU710" s="292">
        <v>-1E-4</v>
      </c>
      <c r="AW710" s="293">
        <v>-1</v>
      </c>
      <c r="AX710" s="291">
        <v>-1</v>
      </c>
      <c r="BK710" s="290"/>
      <c r="BL710" s="290"/>
      <c r="BM710" s="292"/>
      <c r="BN710" s="290"/>
      <c r="BO710" s="292"/>
      <c r="BP710" s="290"/>
      <c r="BQ710" s="292"/>
      <c r="BR710" s="290"/>
      <c r="BS710" s="292"/>
      <c r="BU710" s="292">
        <v>-1</v>
      </c>
      <c r="BV710" s="291">
        <v>-1</v>
      </c>
      <c r="BX710" s="291">
        <v>-1</v>
      </c>
      <c r="CH710" s="291">
        <v>-1</v>
      </c>
      <c r="CI710" s="117">
        <v>0</v>
      </c>
      <c r="CJ710" s="81">
        <v>-1</v>
      </c>
      <c r="CK710" s="81">
        <v>0</v>
      </c>
      <c r="CL710" s="81">
        <v>-1</v>
      </c>
      <c r="CM710" s="81">
        <v>0</v>
      </c>
      <c r="CN710" s="117">
        <v>0</v>
      </c>
      <c r="CR710" s="291"/>
      <c r="DB710" s="291"/>
    </row>
    <row r="711" spans="1:121" x14ac:dyDescent="0.25">
      <c r="B711" s="291"/>
      <c r="Q711" s="290"/>
      <c r="R711" s="290"/>
      <c r="S711" s="292"/>
      <c r="T711" s="290"/>
      <c r="U711" s="292"/>
      <c r="V711" s="290"/>
      <c r="W711" s="292"/>
      <c r="X711" s="290"/>
      <c r="Y711" s="292"/>
      <c r="Z711" s="291"/>
      <c r="AM711" s="290"/>
      <c r="AN711" s="290"/>
      <c r="AO711" s="292"/>
      <c r="AP711" s="290"/>
      <c r="AQ711" s="292"/>
      <c r="AR711" s="290"/>
      <c r="AS711" s="292"/>
      <c r="AT711" s="290"/>
      <c r="AU711" s="292"/>
      <c r="AW711" s="293"/>
      <c r="AX711" s="291"/>
      <c r="BK711" s="290"/>
      <c r="BL711" s="290"/>
      <c r="BM711" s="292"/>
      <c r="BN711" s="290"/>
      <c r="BO711" s="292"/>
      <c r="BP711" s="290"/>
      <c r="BQ711" s="292"/>
      <c r="BR711" s="290"/>
      <c r="BS711" s="292"/>
      <c r="BU711" s="292"/>
      <c r="BV711" s="291"/>
      <c r="BX711" s="291"/>
      <c r="CH711" s="291"/>
      <c r="CR711" s="291"/>
      <c r="DB711" s="291"/>
    </row>
    <row r="712" spans="1:121" s="310" customFormat="1" x14ac:dyDescent="0.25">
      <c r="A712" s="297"/>
      <c r="B712" s="298">
        <v>0</v>
      </c>
      <c r="C712" s="299"/>
      <c r="D712" s="299"/>
      <c r="E712" s="300">
        <f t="shared" si="10"/>
        <v>0</v>
      </c>
      <c r="F712" s="301">
        <v>0</v>
      </c>
      <c r="G712" s="301">
        <v>0</v>
      </c>
      <c r="H712" s="301">
        <v>0</v>
      </c>
      <c r="I712" s="301">
        <v>0</v>
      </c>
      <c r="J712" s="301">
        <v>0</v>
      </c>
      <c r="K712" s="301">
        <v>0</v>
      </c>
      <c r="L712" s="301">
        <v>0</v>
      </c>
      <c r="M712" s="301">
        <v>0</v>
      </c>
      <c r="N712" s="301">
        <v>0</v>
      </c>
      <c r="O712" s="301">
        <v>0</v>
      </c>
      <c r="P712" s="301">
        <v>0</v>
      </c>
      <c r="Q712" s="302">
        <v>0</v>
      </c>
      <c r="R712" s="302">
        <v>0</v>
      </c>
      <c r="S712" s="303">
        <v>0</v>
      </c>
      <c r="T712" s="302">
        <v>0</v>
      </c>
      <c r="U712" s="303">
        <v>0</v>
      </c>
      <c r="V712" s="302">
        <v>0</v>
      </c>
      <c r="W712" s="303">
        <v>0</v>
      </c>
      <c r="X712" s="302">
        <v>0</v>
      </c>
      <c r="Y712" s="303">
        <v>0</v>
      </c>
      <c r="Z712" s="298">
        <v>0</v>
      </c>
      <c r="AA712" s="304"/>
      <c r="AB712" s="301">
        <v>0</v>
      </c>
      <c r="AC712" s="301">
        <v>0</v>
      </c>
      <c r="AD712" s="301">
        <v>0</v>
      </c>
      <c r="AE712" s="301">
        <v>0</v>
      </c>
      <c r="AF712" s="301">
        <v>0</v>
      </c>
      <c r="AG712" s="301">
        <v>0</v>
      </c>
      <c r="AH712" s="301">
        <v>0</v>
      </c>
      <c r="AI712" s="301">
        <v>0</v>
      </c>
      <c r="AJ712" s="301">
        <v>0</v>
      </c>
      <c r="AK712" s="301">
        <v>0</v>
      </c>
      <c r="AL712" s="301">
        <v>0</v>
      </c>
      <c r="AM712" s="302">
        <v>0</v>
      </c>
      <c r="AN712" s="302">
        <v>0</v>
      </c>
      <c r="AO712" s="303">
        <v>0</v>
      </c>
      <c r="AP712" s="302">
        <v>0</v>
      </c>
      <c r="AQ712" s="303">
        <v>0</v>
      </c>
      <c r="AR712" s="302">
        <v>0</v>
      </c>
      <c r="AS712" s="303">
        <v>0</v>
      </c>
      <c r="AT712" s="302">
        <v>0</v>
      </c>
      <c r="AU712" s="303">
        <v>0</v>
      </c>
      <c r="AV712" s="304"/>
      <c r="AW712" s="305">
        <v>0</v>
      </c>
      <c r="AX712" s="298">
        <v>0</v>
      </c>
      <c r="AY712" s="306"/>
      <c r="AZ712" s="301"/>
      <c r="BA712" s="301"/>
      <c r="BB712" s="301"/>
      <c r="BC712" s="301"/>
      <c r="BD712" s="301"/>
      <c r="BE712" s="301"/>
      <c r="BF712" s="301"/>
      <c r="BG712" s="301"/>
      <c r="BH712" s="301"/>
      <c r="BI712" s="301"/>
      <c r="BJ712" s="301"/>
      <c r="BK712" s="302"/>
      <c r="BL712" s="302"/>
      <c r="BM712" s="303"/>
      <c r="BN712" s="302"/>
      <c r="BO712" s="303"/>
      <c r="BP712" s="302"/>
      <c r="BQ712" s="303"/>
      <c r="BR712" s="302"/>
      <c r="BS712" s="303"/>
      <c r="BT712" s="306"/>
      <c r="BU712" s="303">
        <v>0</v>
      </c>
      <c r="BV712" s="298">
        <v>0</v>
      </c>
      <c r="BW712" s="306"/>
      <c r="BX712" s="298">
        <v>0</v>
      </c>
      <c r="BY712" s="307"/>
      <c r="BZ712" s="308"/>
      <c r="CA712" s="308"/>
      <c r="CB712" s="308"/>
      <c r="CC712" s="308"/>
      <c r="CD712" s="309"/>
      <c r="CG712" s="307"/>
      <c r="CH712" s="298">
        <v>0</v>
      </c>
      <c r="CI712" s="309">
        <v>0</v>
      </c>
      <c r="CJ712" s="308">
        <v>0</v>
      </c>
      <c r="CK712" s="308">
        <v>0</v>
      </c>
      <c r="CL712" s="308">
        <v>0</v>
      </c>
      <c r="CM712" s="308">
        <v>0</v>
      </c>
      <c r="CN712" s="309">
        <v>0</v>
      </c>
      <c r="CQ712" s="307"/>
      <c r="CR712" s="298"/>
      <c r="CS712" s="309"/>
      <c r="CT712" s="308"/>
      <c r="CU712" s="308"/>
      <c r="CV712" s="308"/>
      <c r="CW712" s="308"/>
      <c r="CX712" s="309"/>
      <c r="DA712" s="307"/>
      <c r="DB712" s="298"/>
      <c r="DC712" s="306"/>
      <c r="DI712" s="311"/>
      <c r="DL712" s="307"/>
      <c r="DM712" s="312"/>
      <c r="DN712" s="312"/>
      <c r="DO712" s="307"/>
      <c r="DP712" s="313"/>
      <c r="DQ712" s="311"/>
    </row>
    <row r="713" spans="1:121" x14ac:dyDescent="0.25">
      <c r="A713" s="113" t="s">
        <v>199</v>
      </c>
      <c r="B713" s="291">
        <v>1</v>
      </c>
      <c r="C713" s="114" t="s">
        <v>352</v>
      </c>
      <c r="D713" s="114" t="s">
        <v>248</v>
      </c>
      <c r="E713" s="185">
        <f t="shared" si="10"/>
        <v>8</v>
      </c>
      <c r="F713" s="142">
        <v>2</v>
      </c>
      <c r="G713" s="142">
        <v>2</v>
      </c>
      <c r="H713" s="142">
        <v>2</v>
      </c>
      <c r="I713" s="142">
        <v>2</v>
      </c>
      <c r="J713" s="142">
        <v>2</v>
      </c>
      <c r="K713" s="142">
        <v>2</v>
      </c>
      <c r="L713" s="142">
        <v>3</v>
      </c>
      <c r="M713" s="142">
        <v>1</v>
      </c>
      <c r="N713" s="142">
        <v>2</v>
      </c>
      <c r="O713" s="142">
        <v>2</v>
      </c>
      <c r="P713" s="142">
        <v>0</v>
      </c>
      <c r="Q713" s="290">
        <v>9.9</v>
      </c>
      <c r="R713" s="290">
        <v>9.9</v>
      </c>
      <c r="S713" s="292">
        <v>9.9</v>
      </c>
      <c r="T713" s="290">
        <v>-1E-4</v>
      </c>
      <c r="U713" s="292">
        <v>15.8</v>
      </c>
      <c r="V713" s="290">
        <v>-1E-4</v>
      </c>
      <c r="W713" s="292">
        <v>12.7</v>
      </c>
      <c r="X713" s="290">
        <v>-1E-4</v>
      </c>
      <c r="Y713" s="292">
        <v>38.4</v>
      </c>
      <c r="Z713" s="291">
        <v>1</v>
      </c>
      <c r="AB713" s="142">
        <v>3</v>
      </c>
      <c r="AC713" s="142">
        <v>2</v>
      </c>
      <c r="AD713" s="142">
        <v>3</v>
      </c>
      <c r="AE713" s="142">
        <v>2</v>
      </c>
      <c r="AF713" s="142">
        <v>3</v>
      </c>
      <c r="AG713" s="142">
        <v>3</v>
      </c>
      <c r="AH713" s="142">
        <v>3</v>
      </c>
      <c r="AI713" s="142">
        <v>2</v>
      </c>
      <c r="AJ713" s="142">
        <v>3</v>
      </c>
      <c r="AK713" s="142">
        <v>2</v>
      </c>
      <c r="AL713" s="142">
        <v>1</v>
      </c>
      <c r="AM713" s="290">
        <v>9.4</v>
      </c>
      <c r="AN713" s="290">
        <v>9.4</v>
      </c>
      <c r="AO713" s="292">
        <v>9.4</v>
      </c>
      <c r="AP713" s="290">
        <v>7.1</v>
      </c>
      <c r="AQ713" s="292">
        <v>14.7</v>
      </c>
      <c r="AR713" s="290">
        <v>-1E-4</v>
      </c>
      <c r="AS713" s="292">
        <v>12.89</v>
      </c>
      <c r="AT713" s="290">
        <v>-1E-4</v>
      </c>
      <c r="AU713" s="292">
        <v>44.09</v>
      </c>
      <c r="AW713" s="293">
        <v>82.49</v>
      </c>
      <c r="AX713" s="291">
        <v>1</v>
      </c>
      <c r="BK713" s="290"/>
      <c r="BL713" s="290"/>
      <c r="BM713" s="292"/>
      <c r="BN713" s="290"/>
      <c r="BO713" s="292"/>
      <c r="BP713" s="290"/>
      <c r="BQ713" s="292"/>
      <c r="BR713" s="290"/>
      <c r="BS713" s="292"/>
      <c r="BU713" s="292">
        <v>82.49</v>
      </c>
      <c r="BV713" s="291">
        <v>1</v>
      </c>
      <c r="BX713" s="291">
        <v>-1</v>
      </c>
      <c r="CH713" s="291">
        <v>-1</v>
      </c>
      <c r="CI713" s="117">
        <v>0</v>
      </c>
      <c r="CJ713" s="81">
        <v>-1</v>
      </c>
      <c r="CK713" s="81">
        <v>0</v>
      </c>
      <c r="CL713" s="81">
        <v>-1</v>
      </c>
      <c r="CM713" s="81">
        <v>0</v>
      </c>
      <c r="CN713" s="117">
        <v>0</v>
      </c>
      <c r="CR713" s="291"/>
      <c r="DB713" s="291"/>
      <c r="DH713" s="79" t="s">
        <v>248</v>
      </c>
      <c r="DJ713" s="79" t="s">
        <v>426</v>
      </c>
      <c r="DK713" s="79" t="s">
        <v>473</v>
      </c>
      <c r="DL713" s="83" t="s">
        <v>503</v>
      </c>
      <c r="DM713" s="84" t="s">
        <v>509</v>
      </c>
      <c r="DN713" s="84" t="s">
        <v>504</v>
      </c>
      <c r="DO713" s="83" t="s">
        <v>503</v>
      </c>
    </row>
    <row r="714" spans="1:121" x14ac:dyDescent="0.25">
      <c r="B714" s="291">
        <v>-1</v>
      </c>
      <c r="E714" s="185">
        <f t="shared" si="10"/>
        <v>0</v>
      </c>
      <c r="F714" s="142">
        <v>2</v>
      </c>
      <c r="G714" s="142">
        <v>2</v>
      </c>
      <c r="H714" s="142">
        <v>2</v>
      </c>
      <c r="I714" s="142">
        <v>1</v>
      </c>
      <c r="J714" s="142">
        <v>2</v>
      </c>
      <c r="K714" s="142">
        <v>3</v>
      </c>
      <c r="L714" s="142">
        <v>3</v>
      </c>
      <c r="M714" s="142">
        <v>1</v>
      </c>
      <c r="N714" s="142">
        <v>3</v>
      </c>
      <c r="O714" s="142">
        <v>1</v>
      </c>
      <c r="P714" s="142">
        <v>1</v>
      </c>
      <c r="Q714" s="290">
        <v>-1E-4</v>
      </c>
      <c r="R714" s="290">
        <v>-1E-4</v>
      </c>
      <c r="S714" s="292">
        <v>-1E-4</v>
      </c>
      <c r="T714" s="290">
        <v>-1E-4</v>
      </c>
      <c r="U714" s="292">
        <v>-1E-4</v>
      </c>
      <c r="V714" s="290">
        <v>-1E-4</v>
      </c>
      <c r="W714" s="292">
        <v>-1E-4</v>
      </c>
      <c r="X714" s="290">
        <v>-1E-4</v>
      </c>
      <c r="Y714" s="292">
        <v>-1E-4</v>
      </c>
      <c r="Z714" s="291">
        <v>-1E-4</v>
      </c>
      <c r="AB714" s="142">
        <v>3</v>
      </c>
      <c r="AC714" s="142">
        <v>3</v>
      </c>
      <c r="AD714" s="142">
        <v>3</v>
      </c>
      <c r="AE714" s="142">
        <v>2</v>
      </c>
      <c r="AF714" s="142">
        <v>3</v>
      </c>
      <c r="AG714" s="142">
        <v>2</v>
      </c>
      <c r="AH714" s="142">
        <v>2</v>
      </c>
      <c r="AI714" s="142">
        <v>2</v>
      </c>
      <c r="AJ714" s="142">
        <v>2</v>
      </c>
      <c r="AK714" s="142">
        <v>2</v>
      </c>
      <c r="AL714" s="142">
        <v>3</v>
      </c>
      <c r="AM714" s="290">
        <v>-1E-4</v>
      </c>
      <c r="AN714" s="290">
        <v>-1E-4</v>
      </c>
      <c r="AO714" s="292">
        <v>-1E-4</v>
      </c>
      <c r="AP714" s="290">
        <v>-1E-4</v>
      </c>
      <c r="AQ714" s="292">
        <v>-1E-4</v>
      </c>
      <c r="AR714" s="290">
        <v>-1E-4</v>
      </c>
      <c r="AS714" s="292">
        <v>-1E-4</v>
      </c>
      <c r="AT714" s="290">
        <v>-1E-4</v>
      </c>
      <c r="AU714" s="292">
        <v>-1E-4</v>
      </c>
      <c r="AW714" s="293">
        <v>-1</v>
      </c>
      <c r="AX714" s="291">
        <v>-1</v>
      </c>
      <c r="BK714" s="290"/>
      <c r="BL714" s="290"/>
      <c r="BM714" s="292"/>
      <c r="BN714" s="290"/>
      <c r="BO714" s="292"/>
      <c r="BP714" s="290"/>
      <c r="BQ714" s="292"/>
      <c r="BR714" s="290"/>
      <c r="BS714" s="292"/>
      <c r="BU714" s="292">
        <v>-1</v>
      </c>
      <c r="BV714" s="291">
        <v>-1</v>
      </c>
      <c r="BX714" s="291">
        <v>-1</v>
      </c>
      <c r="CH714" s="291">
        <v>-1</v>
      </c>
      <c r="CI714" s="117">
        <v>0</v>
      </c>
      <c r="CJ714" s="81">
        <v>-1</v>
      </c>
      <c r="CK714" s="81">
        <v>0</v>
      </c>
      <c r="CL714" s="81">
        <v>-1</v>
      </c>
      <c r="CM714" s="81">
        <v>0</v>
      </c>
      <c r="CN714" s="117">
        <v>0</v>
      </c>
      <c r="CR714" s="291"/>
      <c r="DB714" s="291"/>
    </row>
    <row r="715" spans="1:121" x14ac:dyDescent="0.25">
      <c r="B715" s="291">
        <v>-1</v>
      </c>
      <c r="E715" s="185">
        <f t="shared" si="10"/>
        <v>0</v>
      </c>
      <c r="F715" s="142">
        <v>3</v>
      </c>
      <c r="G715" s="142">
        <v>2</v>
      </c>
      <c r="H715" s="142">
        <v>2</v>
      </c>
      <c r="I715" s="142">
        <v>2</v>
      </c>
      <c r="J715" s="142">
        <v>3</v>
      </c>
      <c r="K715" s="142">
        <v>2</v>
      </c>
      <c r="L715" s="142">
        <v>3</v>
      </c>
      <c r="M715" s="142">
        <v>1</v>
      </c>
      <c r="N715" s="142">
        <v>2</v>
      </c>
      <c r="O715" s="142">
        <v>1</v>
      </c>
      <c r="P715" s="142">
        <v>0</v>
      </c>
      <c r="Q715" s="290">
        <v>-1E-4</v>
      </c>
      <c r="R715" s="290">
        <v>-1E-4</v>
      </c>
      <c r="S715" s="292">
        <v>-1E-4</v>
      </c>
      <c r="T715" s="290">
        <v>-1E-4</v>
      </c>
      <c r="U715" s="292">
        <v>-1E-4</v>
      </c>
      <c r="V715" s="290">
        <v>-1E-4</v>
      </c>
      <c r="W715" s="292">
        <v>-1E-4</v>
      </c>
      <c r="X715" s="290">
        <v>-1E-4</v>
      </c>
      <c r="Y715" s="292">
        <v>-1E-4</v>
      </c>
      <c r="Z715" s="291">
        <v>-1E-4</v>
      </c>
      <c r="AB715" s="142">
        <v>4</v>
      </c>
      <c r="AC715" s="142">
        <v>2</v>
      </c>
      <c r="AD715" s="142">
        <v>3</v>
      </c>
      <c r="AE715" s="142">
        <v>2</v>
      </c>
      <c r="AF715" s="142">
        <v>3</v>
      </c>
      <c r="AG715" s="142">
        <v>3</v>
      </c>
      <c r="AH715" s="142">
        <v>2</v>
      </c>
      <c r="AI715" s="142">
        <v>2</v>
      </c>
      <c r="AJ715" s="142">
        <v>3</v>
      </c>
      <c r="AK715" s="142">
        <v>2</v>
      </c>
      <c r="AL715" s="142">
        <v>0</v>
      </c>
      <c r="AM715" s="290">
        <v>-1E-4</v>
      </c>
      <c r="AN715" s="290">
        <v>-1E-4</v>
      </c>
      <c r="AO715" s="292">
        <v>-1E-4</v>
      </c>
      <c r="AP715" s="290">
        <v>-1E-4</v>
      </c>
      <c r="AQ715" s="292">
        <v>-1E-4</v>
      </c>
      <c r="AR715" s="290">
        <v>-1E-4</v>
      </c>
      <c r="AS715" s="292">
        <v>-1E-4</v>
      </c>
      <c r="AT715" s="290">
        <v>-1E-4</v>
      </c>
      <c r="AU715" s="292">
        <v>-1E-4</v>
      </c>
      <c r="AW715" s="293">
        <v>-1</v>
      </c>
      <c r="AX715" s="291">
        <v>-1</v>
      </c>
      <c r="BK715" s="290"/>
      <c r="BL715" s="290"/>
      <c r="BM715" s="292"/>
      <c r="BN715" s="290"/>
      <c r="BO715" s="292"/>
      <c r="BP715" s="290"/>
      <c r="BQ715" s="292"/>
      <c r="BR715" s="290"/>
      <c r="BS715" s="292"/>
      <c r="BU715" s="292">
        <v>-1</v>
      </c>
      <c r="BV715" s="291">
        <v>-1</v>
      </c>
      <c r="BX715" s="291">
        <v>-1</v>
      </c>
      <c r="CH715" s="291">
        <v>-1</v>
      </c>
      <c r="CI715" s="117">
        <v>0</v>
      </c>
      <c r="CJ715" s="81">
        <v>-1</v>
      </c>
      <c r="CK715" s="81">
        <v>0</v>
      </c>
      <c r="CL715" s="81">
        <v>-1</v>
      </c>
      <c r="CM715" s="81">
        <v>0</v>
      </c>
      <c r="CN715" s="117">
        <v>0</v>
      </c>
      <c r="CR715" s="291"/>
      <c r="DB715" s="291"/>
    </row>
    <row r="716" spans="1:121" x14ac:dyDescent="0.25">
      <c r="B716" s="291">
        <v>-1</v>
      </c>
      <c r="E716" s="185">
        <f t="shared" si="10"/>
        <v>0</v>
      </c>
      <c r="F716" s="142">
        <v>3</v>
      </c>
      <c r="G716" s="142">
        <v>3</v>
      </c>
      <c r="H716" s="142">
        <v>3</v>
      </c>
      <c r="I716" s="142">
        <v>2</v>
      </c>
      <c r="J716" s="142">
        <v>2</v>
      </c>
      <c r="K716" s="142">
        <v>3</v>
      </c>
      <c r="L716" s="142">
        <v>1</v>
      </c>
      <c r="M716" s="142">
        <v>3</v>
      </c>
      <c r="N716" s="142">
        <v>2</v>
      </c>
      <c r="O716" s="142">
        <v>2</v>
      </c>
      <c r="P716" s="142">
        <v>0</v>
      </c>
      <c r="Q716" s="290">
        <v>-1E-4</v>
      </c>
      <c r="R716" s="290">
        <v>-1E-4</v>
      </c>
      <c r="S716" s="292">
        <v>-1E-4</v>
      </c>
      <c r="T716" s="290">
        <v>-1E-4</v>
      </c>
      <c r="U716" s="292">
        <v>-1E-4</v>
      </c>
      <c r="V716" s="290">
        <v>-1E-4</v>
      </c>
      <c r="W716" s="292">
        <v>-1E-4</v>
      </c>
      <c r="X716" s="290">
        <v>-1E-4</v>
      </c>
      <c r="Y716" s="292">
        <v>-1E-4</v>
      </c>
      <c r="Z716" s="291">
        <v>-1E-4</v>
      </c>
      <c r="AB716" s="142">
        <v>3</v>
      </c>
      <c r="AC716" s="142">
        <v>3</v>
      </c>
      <c r="AD716" s="142">
        <v>3</v>
      </c>
      <c r="AE716" s="142">
        <v>2</v>
      </c>
      <c r="AF716" s="142">
        <v>3</v>
      </c>
      <c r="AG716" s="142">
        <v>2</v>
      </c>
      <c r="AH716" s="142">
        <v>3</v>
      </c>
      <c r="AI716" s="142">
        <v>2</v>
      </c>
      <c r="AJ716" s="142">
        <v>2</v>
      </c>
      <c r="AK716" s="142">
        <v>2</v>
      </c>
      <c r="AL716" s="142">
        <v>1</v>
      </c>
      <c r="AM716" s="290">
        <v>-1E-4</v>
      </c>
      <c r="AN716" s="290">
        <v>-1E-4</v>
      </c>
      <c r="AO716" s="292">
        <v>-1E-4</v>
      </c>
      <c r="AP716" s="290">
        <v>-1E-4</v>
      </c>
      <c r="AQ716" s="292">
        <v>-1E-4</v>
      </c>
      <c r="AR716" s="290">
        <v>-1E-4</v>
      </c>
      <c r="AS716" s="292">
        <v>-1E-4</v>
      </c>
      <c r="AT716" s="290">
        <v>-1E-4</v>
      </c>
      <c r="AU716" s="292">
        <v>-1E-4</v>
      </c>
      <c r="AW716" s="293">
        <v>-1</v>
      </c>
      <c r="AX716" s="291">
        <v>-1</v>
      </c>
      <c r="BK716" s="290"/>
      <c r="BL716" s="290"/>
      <c r="BM716" s="292"/>
      <c r="BN716" s="290"/>
      <c r="BO716" s="292"/>
      <c r="BP716" s="290"/>
      <c r="BQ716" s="292"/>
      <c r="BR716" s="290"/>
      <c r="BS716" s="292"/>
      <c r="BU716" s="292">
        <v>-1</v>
      </c>
      <c r="BV716" s="291">
        <v>-1</v>
      </c>
      <c r="BX716" s="291">
        <v>-1</v>
      </c>
      <c r="CH716" s="291">
        <v>-1</v>
      </c>
      <c r="CI716" s="117">
        <v>0</v>
      </c>
      <c r="CJ716" s="81">
        <v>-1</v>
      </c>
      <c r="CK716" s="81">
        <v>0</v>
      </c>
      <c r="CL716" s="81">
        <v>-1</v>
      </c>
      <c r="CM716" s="81">
        <v>0</v>
      </c>
      <c r="CN716" s="117">
        <v>0</v>
      </c>
      <c r="CR716" s="291"/>
      <c r="DB716" s="291"/>
    </row>
    <row r="717" spans="1:121" x14ac:dyDescent="0.25">
      <c r="B717" s="291">
        <v>0</v>
      </c>
      <c r="E717" s="185">
        <f t="shared" si="10"/>
        <v>0</v>
      </c>
      <c r="F717" s="142">
        <v>0</v>
      </c>
      <c r="G717" s="142">
        <v>0</v>
      </c>
      <c r="H717" s="142">
        <v>0</v>
      </c>
      <c r="I717" s="142">
        <v>0</v>
      </c>
      <c r="J717" s="142">
        <v>0</v>
      </c>
      <c r="K717" s="142">
        <v>0</v>
      </c>
      <c r="L717" s="142">
        <v>0</v>
      </c>
      <c r="M717" s="142">
        <v>0</v>
      </c>
      <c r="N717" s="142">
        <v>0</v>
      </c>
      <c r="O717" s="142">
        <v>0</v>
      </c>
      <c r="P717" s="142">
        <v>0</v>
      </c>
      <c r="Q717" s="290">
        <v>0</v>
      </c>
      <c r="R717" s="290">
        <v>0</v>
      </c>
      <c r="S717" s="292">
        <v>0</v>
      </c>
      <c r="T717" s="290">
        <v>0</v>
      </c>
      <c r="U717" s="292">
        <v>0</v>
      </c>
      <c r="V717" s="290">
        <v>0</v>
      </c>
      <c r="W717" s="292">
        <v>0</v>
      </c>
      <c r="X717" s="290">
        <v>0</v>
      </c>
      <c r="Y717" s="292">
        <v>0</v>
      </c>
      <c r="Z717" s="291">
        <v>0</v>
      </c>
      <c r="AB717" s="142">
        <v>0</v>
      </c>
      <c r="AC717" s="142">
        <v>0</v>
      </c>
      <c r="AD717" s="142">
        <v>0</v>
      </c>
      <c r="AE717" s="142">
        <v>0</v>
      </c>
      <c r="AF717" s="142">
        <v>0</v>
      </c>
      <c r="AG717" s="142">
        <v>0</v>
      </c>
      <c r="AH717" s="142">
        <v>0</v>
      </c>
      <c r="AI717" s="142">
        <v>0</v>
      </c>
      <c r="AJ717" s="142">
        <v>0</v>
      </c>
      <c r="AK717" s="142">
        <v>0</v>
      </c>
      <c r="AL717" s="142">
        <v>0</v>
      </c>
      <c r="AM717" s="290">
        <v>0</v>
      </c>
      <c r="AN717" s="290">
        <v>0</v>
      </c>
      <c r="AO717" s="292">
        <v>0</v>
      </c>
      <c r="AP717" s="290">
        <v>0</v>
      </c>
      <c r="AQ717" s="292">
        <v>0</v>
      </c>
      <c r="AR717" s="290">
        <v>0</v>
      </c>
      <c r="AS717" s="292">
        <v>0</v>
      </c>
      <c r="AT717" s="290">
        <v>0</v>
      </c>
      <c r="AU717" s="292">
        <v>0</v>
      </c>
      <c r="AW717" s="293">
        <v>0</v>
      </c>
      <c r="AX717" s="291">
        <v>0</v>
      </c>
      <c r="BK717" s="290"/>
      <c r="BL717" s="290"/>
      <c r="BM717" s="292"/>
      <c r="BN717" s="290"/>
      <c r="BO717" s="292"/>
      <c r="BP717" s="290"/>
      <c r="BQ717" s="292"/>
      <c r="BR717" s="290"/>
      <c r="BS717" s="292"/>
      <c r="BU717" s="292">
        <v>0</v>
      </c>
      <c r="BV717" s="291">
        <v>0</v>
      </c>
      <c r="BX717" s="291">
        <v>0</v>
      </c>
      <c r="CH717" s="291">
        <v>0</v>
      </c>
      <c r="CI717" s="117">
        <v>0</v>
      </c>
      <c r="CJ717" s="81">
        <v>0</v>
      </c>
      <c r="CK717" s="81">
        <v>0</v>
      </c>
      <c r="CL717" s="81">
        <v>0</v>
      </c>
      <c r="CM717" s="81">
        <v>0</v>
      </c>
      <c r="CN717" s="117">
        <v>0</v>
      </c>
      <c r="CR717" s="291"/>
      <c r="DB717" s="291"/>
    </row>
    <row r="718" spans="1:121" x14ac:dyDescent="0.25">
      <c r="A718" s="113" t="s">
        <v>199</v>
      </c>
      <c r="B718" s="291">
        <v>2</v>
      </c>
      <c r="C718" s="114" t="s">
        <v>353</v>
      </c>
      <c r="D718" s="114" t="s">
        <v>248</v>
      </c>
      <c r="E718" s="185">
        <f t="shared" si="10"/>
        <v>7</v>
      </c>
      <c r="F718" s="142">
        <v>2</v>
      </c>
      <c r="G718" s="142">
        <v>3</v>
      </c>
      <c r="H718" s="142">
        <v>2</v>
      </c>
      <c r="I718" s="142">
        <v>3</v>
      </c>
      <c r="J718" s="142">
        <v>3</v>
      </c>
      <c r="K718" s="142">
        <v>3</v>
      </c>
      <c r="L718" s="142">
        <v>3</v>
      </c>
      <c r="M718" s="142">
        <v>2</v>
      </c>
      <c r="N718" s="142">
        <v>3</v>
      </c>
      <c r="O718" s="142">
        <v>4</v>
      </c>
      <c r="P718" s="142">
        <v>0</v>
      </c>
      <c r="Q718" s="290">
        <v>9.3000000000000007</v>
      </c>
      <c r="R718" s="290">
        <v>9.3000000000000007</v>
      </c>
      <c r="S718" s="292">
        <v>9.3000000000000007</v>
      </c>
      <c r="T718" s="290">
        <v>-1E-4</v>
      </c>
      <c r="U718" s="292">
        <v>15.1</v>
      </c>
      <c r="V718" s="290">
        <v>-1E-4</v>
      </c>
      <c r="W718" s="292">
        <v>11.89</v>
      </c>
      <c r="X718" s="290">
        <v>-1E-4</v>
      </c>
      <c r="Y718" s="292">
        <v>36.29</v>
      </c>
      <c r="Z718" s="291">
        <v>2</v>
      </c>
      <c r="AB718" s="142">
        <v>4</v>
      </c>
      <c r="AC718" s="142">
        <v>2</v>
      </c>
      <c r="AD718" s="142">
        <v>3</v>
      </c>
      <c r="AE718" s="142">
        <v>4</v>
      </c>
      <c r="AF718" s="142">
        <v>3</v>
      </c>
      <c r="AG718" s="142">
        <v>3</v>
      </c>
      <c r="AH718" s="142">
        <v>3</v>
      </c>
      <c r="AI718" s="142">
        <v>2</v>
      </c>
      <c r="AJ718" s="142">
        <v>2</v>
      </c>
      <c r="AK718" s="142">
        <v>3</v>
      </c>
      <c r="AL718" s="142">
        <v>0</v>
      </c>
      <c r="AM718" s="290">
        <v>9.6999999999999993</v>
      </c>
      <c r="AN718" s="290">
        <v>9.6999999999999993</v>
      </c>
      <c r="AO718" s="292">
        <v>9.6999999999999993</v>
      </c>
      <c r="AP718" s="290">
        <v>6.3</v>
      </c>
      <c r="AQ718" s="292">
        <v>14.8</v>
      </c>
      <c r="AR718" s="290">
        <v>-1E-4</v>
      </c>
      <c r="AS718" s="292">
        <v>11.68</v>
      </c>
      <c r="AT718" s="290">
        <v>-1E-4</v>
      </c>
      <c r="AU718" s="292">
        <v>42.48</v>
      </c>
      <c r="AW718" s="293">
        <v>78.77</v>
      </c>
      <c r="AX718" s="291">
        <v>2</v>
      </c>
      <c r="BK718" s="290"/>
      <c r="BL718" s="290"/>
      <c r="BM718" s="292"/>
      <c r="BN718" s="290"/>
      <c r="BO718" s="292"/>
      <c r="BP718" s="290"/>
      <c r="BQ718" s="292"/>
      <c r="BR718" s="290"/>
      <c r="BS718" s="292"/>
      <c r="BU718" s="292">
        <v>78.77</v>
      </c>
      <c r="BV718" s="291">
        <v>2</v>
      </c>
      <c r="BX718" s="291">
        <v>-1</v>
      </c>
      <c r="CH718" s="291">
        <v>-1</v>
      </c>
      <c r="CI718" s="117">
        <v>0</v>
      </c>
      <c r="CJ718" s="81">
        <v>-1</v>
      </c>
      <c r="CK718" s="81">
        <v>0</v>
      </c>
      <c r="CL718" s="81">
        <v>-1</v>
      </c>
      <c r="CM718" s="81">
        <v>0</v>
      </c>
      <c r="CN718" s="117">
        <v>0</v>
      </c>
      <c r="CR718" s="291"/>
      <c r="DB718" s="291"/>
      <c r="DH718" s="79" t="s">
        <v>248</v>
      </c>
      <c r="DJ718" s="79" t="s">
        <v>426</v>
      </c>
      <c r="DK718" s="79" t="s">
        <v>473</v>
      </c>
      <c r="DL718" s="83" t="s">
        <v>503</v>
      </c>
      <c r="DM718" s="84" t="s">
        <v>509</v>
      </c>
      <c r="DN718" s="84" t="s">
        <v>503</v>
      </c>
      <c r="DO718" s="83" t="s">
        <v>503</v>
      </c>
    </row>
    <row r="719" spans="1:121" x14ac:dyDescent="0.25">
      <c r="B719" s="291">
        <v>-1</v>
      </c>
      <c r="E719" s="185">
        <f t="shared" si="10"/>
        <v>0</v>
      </c>
      <c r="F719" s="142">
        <v>2</v>
      </c>
      <c r="G719" s="142">
        <v>3</v>
      </c>
      <c r="H719" s="142">
        <v>1</v>
      </c>
      <c r="I719" s="142">
        <v>2</v>
      </c>
      <c r="J719" s="142">
        <v>3</v>
      </c>
      <c r="K719" s="142">
        <v>3</v>
      </c>
      <c r="L719" s="142">
        <v>2</v>
      </c>
      <c r="M719" s="142">
        <v>2</v>
      </c>
      <c r="N719" s="142">
        <v>2</v>
      </c>
      <c r="O719" s="142">
        <v>2</v>
      </c>
      <c r="P719" s="142">
        <v>0</v>
      </c>
      <c r="Q719" s="290">
        <v>-1E-4</v>
      </c>
      <c r="R719" s="290">
        <v>-1E-4</v>
      </c>
      <c r="S719" s="292">
        <v>-1E-4</v>
      </c>
      <c r="T719" s="290">
        <v>-1E-4</v>
      </c>
      <c r="U719" s="292">
        <v>-1E-4</v>
      </c>
      <c r="V719" s="290">
        <v>-1E-4</v>
      </c>
      <c r="W719" s="292">
        <v>-1E-4</v>
      </c>
      <c r="X719" s="290">
        <v>-1E-4</v>
      </c>
      <c r="Y719" s="292">
        <v>-1E-4</v>
      </c>
      <c r="Z719" s="291">
        <v>-1E-4</v>
      </c>
      <c r="AB719" s="142">
        <v>3</v>
      </c>
      <c r="AC719" s="142">
        <v>1</v>
      </c>
      <c r="AD719" s="142">
        <v>2</v>
      </c>
      <c r="AE719" s="142">
        <v>3</v>
      </c>
      <c r="AF719" s="142">
        <v>3</v>
      </c>
      <c r="AG719" s="142">
        <v>2</v>
      </c>
      <c r="AH719" s="142">
        <v>3</v>
      </c>
      <c r="AI719" s="142">
        <v>2</v>
      </c>
      <c r="AJ719" s="142">
        <v>2</v>
      </c>
      <c r="AK719" s="142">
        <v>2</v>
      </c>
      <c r="AL719" s="142">
        <v>0</v>
      </c>
      <c r="AM719" s="290">
        <v>-1E-4</v>
      </c>
      <c r="AN719" s="290">
        <v>-1E-4</v>
      </c>
      <c r="AO719" s="292">
        <v>-1E-4</v>
      </c>
      <c r="AP719" s="290">
        <v>-1E-4</v>
      </c>
      <c r="AQ719" s="292">
        <v>-1E-4</v>
      </c>
      <c r="AR719" s="290">
        <v>-1E-4</v>
      </c>
      <c r="AS719" s="292">
        <v>-1E-4</v>
      </c>
      <c r="AT719" s="290">
        <v>-1E-4</v>
      </c>
      <c r="AU719" s="292">
        <v>-1E-4</v>
      </c>
      <c r="AW719" s="293">
        <v>-1</v>
      </c>
      <c r="AX719" s="291">
        <v>-1</v>
      </c>
      <c r="BK719" s="290"/>
      <c r="BL719" s="290"/>
      <c r="BM719" s="292"/>
      <c r="BN719" s="290"/>
      <c r="BO719" s="292"/>
      <c r="BP719" s="290"/>
      <c r="BQ719" s="292"/>
      <c r="BR719" s="290"/>
      <c r="BS719" s="292"/>
      <c r="BU719" s="292">
        <v>-1</v>
      </c>
      <c r="BV719" s="291">
        <v>-1</v>
      </c>
      <c r="BX719" s="291">
        <v>-1</v>
      </c>
      <c r="CH719" s="291">
        <v>-1</v>
      </c>
      <c r="CI719" s="117">
        <v>0</v>
      </c>
      <c r="CJ719" s="81">
        <v>-1</v>
      </c>
      <c r="CK719" s="81">
        <v>0</v>
      </c>
      <c r="CL719" s="81">
        <v>-1</v>
      </c>
      <c r="CM719" s="81">
        <v>0</v>
      </c>
      <c r="CN719" s="117">
        <v>0</v>
      </c>
      <c r="CR719" s="291"/>
      <c r="DB719" s="291"/>
    </row>
    <row r="720" spans="1:121" x14ac:dyDescent="0.25">
      <c r="B720" s="291">
        <v>-1</v>
      </c>
      <c r="E720" s="185">
        <f t="shared" si="10"/>
        <v>0</v>
      </c>
      <c r="F720" s="142">
        <v>2</v>
      </c>
      <c r="G720" s="142">
        <v>1</v>
      </c>
      <c r="H720" s="142">
        <v>1</v>
      </c>
      <c r="I720" s="142">
        <v>2</v>
      </c>
      <c r="J720" s="142">
        <v>2</v>
      </c>
      <c r="K720" s="142">
        <v>3</v>
      </c>
      <c r="L720" s="142">
        <v>0</v>
      </c>
      <c r="M720" s="142">
        <v>2</v>
      </c>
      <c r="N720" s="142">
        <v>3</v>
      </c>
      <c r="O720" s="142">
        <v>3</v>
      </c>
      <c r="P720" s="142">
        <v>0</v>
      </c>
      <c r="Q720" s="290">
        <v>-1E-4</v>
      </c>
      <c r="R720" s="290">
        <v>-1E-4</v>
      </c>
      <c r="S720" s="292">
        <v>-1E-4</v>
      </c>
      <c r="T720" s="290">
        <v>-1E-4</v>
      </c>
      <c r="U720" s="292">
        <v>-1E-4</v>
      </c>
      <c r="V720" s="290">
        <v>-1E-4</v>
      </c>
      <c r="W720" s="292">
        <v>-1E-4</v>
      </c>
      <c r="X720" s="290">
        <v>-1E-4</v>
      </c>
      <c r="Y720" s="292">
        <v>-1E-4</v>
      </c>
      <c r="Z720" s="291">
        <v>-1E-4</v>
      </c>
      <c r="AB720" s="142">
        <v>4</v>
      </c>
      <c r="AC720" s="142">
        <v>2</v>
      </c>
      <c r="AD720" s="142">
        <v>2</v>
      </c>
      <c r="AE720" s="142">
        <v>3</v>
      </c>
      <c r="AF720" s="142">
        <v>3</v>
      </c>
      <c r="AG720" s="142">
        <v>2</v>
      </c>
      <c r="AH720" s="142">
        <v>2</v>
      </c>
      <c r="AI720" s="142">
        <v>2</v>
      </c>
      <c r="AJ720" s="142">
        <v>2</v>
      </c>
      <c r="AK720" s="142">
        <v>3</v>
      </c>
      <c r="AL720" s="142">
        <v>0</v>
      </c>
      <c r="AM720" s="290">
        <v>-1E-4</v>
      </c>
      <c r="AN720" s="290">
        <v>-1E-4</v>
      </c>
      <c r="AO720" s="292">
        <v>-1E-4</v>
      </c>
      <c r="AP720" s="290">
        <v>-1E-4</v>
      </c>
      <c r="AQ720" s="292">
        <v>-1E-4</v>
      </c>
      <c r="AR720" s="290">
        <v>-1E-4</v>
      </c>
      <c r="AS720" s="292">
        <v>-1E-4</v>
      </c>
      <c r="AT720" s="290">
        <v>-1E-4</v>
      </c>
      <c r="AU720" s="292">
        <v>-1E-4</v>
      </c>
      <c r="AW720" s="293">
        <v>-1</v>
      </c>
      <c r="AX720" s="291">
        <v>-1</v>
      </c>
      <c r="BK720" s="290"/>
      <c r="BL720" s="290"/>
      <c r="BM720" s="292"/>
      <c r="BN720" s="290"/>
      <c r="BO720" s="292"/>
      <c r="BP720" s="290"/>
      <c r="BQ720" s="292"/>
      <c r="BR720" s="290"/>
      <c r="BS720" s="292"/>
      <c r="BU720" s="292">
        <v>-1</v>
      </c>
      <c r="BV720" s="291">
        <v>-1</v>
      </c>
      <c r="BX720" s="291">
        <v>-1</v>
      </c>
      <c r="CH720" s="291">
        <v>-1</v>
      </c>
      <c r="CI720" s="117">
        <v>0</v>
      </c>
      <c r="CJ720" s="81">
        <v>-1</v>
      </c>
      <c r="CK720" s="81">
        <v>0</v>
      </c>
      <c r="CL720" s="81">
        <v>-1</v>
      </c>
      <c r="CM720" s="81">
        <v>0</v>
      </c>
      <c r="CN720" s="117">
        <v>0</v>
      </c>
      <c r="CR720" s="291"/>
      <c r="DB720" s="291"/>
    </row>
    <row r="721" spans="1:121" x14ac:dyDescent="0.25">
      <c r="B721" s="291">
        <v>-1</v>
      </c>
      <c r="E721" s="185">
        <f t="shared" si="10"/>
        <v>0</v>
      </c>
      <c r="F721" s="142">
        <v>3</v>
      </c>
      <c r="G721" s="142">
        <v>3</v>
      </c>
      <c r="H721" s="142">
        <v>2</v>
      </c>
      <c r="I721" s="142">
        <v>2</v>
      </c>
      <c r="J721" s="142">
        <v>3</v>
      </c>
      <c r="K721" s="142">
        <v>2</v>
      </c>
      <c r="L721" s="142">
        <v>3</v>
      </c>
      <c r="M721" s="142">
        <v>3</v>
      </c>
      <c r="N721" s="142">
        <v>3</v>
      </c>
      <c r="O721" s="142">
        <v>3</v>
      </c>
      <c r="P721" s="142">
        <v>0</v>
      </c>
      <c r="Q721" s="290">
        <v>-1E-4</v>
      </c>
      <c r="R721" s="290">
        <v>-1E-4</v>
      </c>
      <c r="S721" s="292">
        <v>-1E-4</v>
      </c>
      <c r="T721" s="290">
        <v>-1E-4</v>
      </c>
      <c r="U721" s="292">
        <v>-1E-4</v>
      </c>
      <c r="V721" s="290">
        <v>-1E-4</v>
      </c>
      <c r="W721" s="292">
        <v>-1E-4</v>
      </c>
      <c r="X721" s="290">
        <v>-1E-4</v>
      </c>
      <c r="Y721" s="292">
        <v>-1E-4</v>
      </c>
      <c r="Z721" s="291">
        <v>-1E-4</v>
      </c>
      <c r="AB721" s="142">
        <v>3</v>
      </c>
      <c r="AC721" s="142">
        <v>2</v>
      </c>
      <c r="AD721" s="142">
        <v>3</v>
      </c>
      <c r="AE721" s="142">
        <v>3</v>
      </c>
      <c r="AF721" s="142">
        <v>3</v>
      </c>
      <c r="AG721" s="142">
        <v>2</v>
      </c>
      <c r="AH721" s="142">
        <v>3</v>
      </c>
      <c r="AI721" s="142">
        <v>2</v>
      </c>
      <c r="AJ721" s="142">
        <v>3</v>
      </c>
      <c r="AK721" s="142">
        <v>3</v>
      </c>
      <c r="AL721" s="142">
        <v>0</v>
      </c>
      <c r="AM721" s="290">
        <v>-1E-4</v>
      </c>
      <c r="AN721" s="290">
        <v>-1E-4</v>
      </c>
      <c r="AO721" s="292">
        <v>-1E-4</v>
      </c>
      <c r="AP721" s="290">
        <v>-1E-4</v>
      </c>
      <c r="AQ721" s="292">
        <v>-1E-4</v>
      </c>
      <c r="AR721" s="290">
        <v>-1E-4</v>
      </c>
      <c r="AS721" s="292">
        <v>-1E-4</v>
      </c>
      <c r="AT721" s="290">
        <v>-1E-4</v>
      </c>
      <c r="AU721" s="292">
        <v>-1E-4</v>
      </c>
      <c r="AW721" s="293">
        <v>-1</v>
      </c>
      <c r="AX721" s="291">
        <v>-1</v>
      </c>
      <c r="BK721" s="290"/>
      <c r="BL721" s="290"/>
      <c r="BM721" s="292"/>
      <c r="BN721" s="290"/>
      <c r="BO721" s="292"/>
      <c r="BP721" s="290"/>
      <c r="BQ721" s="292"/>
      <c r="BR721" s="290"/>
      <c r="BS721" s="292"/>
      <c r="BU721" s="292">
        <v>-1</v>
      </c>
      <c r="BV721" s="291">
        <v>-1</v>
      </c>
      <c r="BX721" s="291">
        <v>-1</v>
      </c>
      <c r="CH721" s="291">
        <v>-1</v>
      </c>
      <c r="CI721" s="117">
        <v>0</v>
      </c>
      <c r="CJ721" s="81">
        <v>-1</v>
      </c>
      <c r="CK721" s="81">
        <v>0</v>
      </c>
      <c r="CL721" s="81">
        <v>-1</v>
      </c>
      <c r="CM721" s="81">
        <v>0</v>
      </c>
      <c r="CN721" s="117">
        <v>0</v>
      </c>
      <c r="CR721" s="291"/>
      <c r="DB721" s="291"/>
    </row>
    <row r="722" spans="1:121" x14ac:dyDescent="0.25">
      <c r="B722" s="291"/>
      <c r="Q722" s="290"/>
      <c r="R722" s="290"/>
      <c r="S722" s="292"/>
      <c r="T722" s="290"/>
      <c r="U722" s="292"/>
      <c r="V722" s="290"/>
      <c r="W722" s="292"/>
      <c r="X722" s="290"/>
      <c r="Y722" s="292"/>
      <c r="Z722" s="291"/>
      <c r="AM722" s="290"/>
      <c r="AN722" s="290"/>
      <c r="AO722" s="292"/>
      <c r="AP722" s="290"/>
      <c r="AQ722" s="292"/>
      <c r="AR722" s="290"/>
      <c r="AS722" s="292"/>
      <c r="AT722" s="290"/>
      <c r="AU722" s="292"/>
      <c r="AW722" s="293"/>
      <c r="AX722" s="291"/>
      <c r="BK722" s="290"/>
      <c r="BL722" s="290"/>
      <c r="BM722" s="292"/>
      <c r="BN722" s="290"/>
      <c r="BO722" s="292"/>
      <c r="BP722" s="290"/>
      <c r="BQ722" s="292"/>
      <c r="BR722" s="290"/>
      <c r="BS722" s="292"/>
      <c r="BU722" s="292"/>
      <c r="BV722" s="291"/>
      <c r="BX722" s="291"/>
      <c r="CH722" s="291"/>
      <c r="CR722" s="291"/>
      <c r="DB722" s="291"/>
    </row>
    <row r="723" spans="1:121" s="310" customFormat="1" x14ac:dyDescent="0.25">
      <c r="A723" s="297"/>
      <c r="B723" s="298">
        <v>0</v>
      </c>
      <c r="C723" s="299"/>
      <c r="D723" s="299"/>
      <c r="E723" s="300">
        <f t="shared" si="10"/>
        <v>0</v>
      </c>
      <c r="F723" s="301">
        <v>0</v>
      </c>
      <c r="G723" s="301">
        <v>0</v>
      </c>
      <c r="H723" s="301">
        <v>0</v>
      </c>
      <c r="I723" s="301">
        <v>0</v>
      </c>
      <c r="J723" s="301">
        <v>0</v>
      </c>
      <c r="K723" s="301">
        <v>0</v>
      </c>
      <c r="L723" s="301">
        <v>0</v>
      </c>
      <c r="M723" s="301">
        <v>0</v>
      </c>
      <c r="N723" s="301">
        <v>0</v>
      </c>
      <c r="O723" s="301">
        <v>0</v>
      </c>
      <c r="P723" s="301">
        <v>0</v>
      </c>
      <c r="Q723" s="302">
        <v>0</v>
      </c>
      <c r="R723" s="302">
        <v>0</v>
      </c>
      <c r="S723" s="303">
        <v>0</v>
      </c>
      <c r="T723" s="302">
        <v>0</v>
      </c>
      <c r="U723" s="303">
        <v>0</v>
      </c>
      <c r="V723" s="302">
        <v>0</v>
      </c>
      <c r="W723" s="303">
        <v>0</v>
      </c>
      <c r="X723" s="302">
        <v>0</v>
      </c>
      <c r="Y723" s="303">
        <v>0</v>
      </c>
      <c r="Z723" s="298">
        <v>0</v>
      </c>
      <c r="AA723" s="304"/>
      <c r="AB723" s="301">
        <v>0</v>
      </c>
      <c r="AC723" s="301">
        <v>0</v>
      </c>
      <c r="AD723" s="301">
        <v>0</v>
      </c>
      <c r="AE723" s="301">
        <v>0</v>
      </c>
      <c r="AF723" s="301">
        <v>0</v>
      </c>
      <c r="AG723" s="301">
        <v>0</v>
      </c>
      <c r="AH723" s="301">
        <v>0</v>
      </c>
      <c r="AI723" s="301">
        <v>0</v>
      </c>
      <c r="AJ723" s="301">
        <v>0</v>
      </c>
      <c r="AK723" s="301">
        <v>0</v>
      </c>
      <c r="AL723" s="301">
        <v>0</v>
      </c>
      <c r="AM723" s="302">
        <v>0</v>
      </c>
      <c r="AN723" s="302">
        <v>0</v>
      </c>
      <c r="AO723" s="303">
        <v>0</v>
      </c>
      <c r="AP723" s="302">
        <v>0</v>
      </c>
      <c r="AQ723" s="303">
        <v>0</v>
      </c>
      <c r="AR723" s="302">
        <v>0</v>
      </c>
      <c r="AS723" s="303">
        <v>0</v>
      </c>
      <c r="AT723" s="302">
        <v>0</v>
      </c>
      <c r="AU723" s="303">
        <v>0</v>
      </c>
      <c r="AV723" s="304"/>
      <c r="AW723" s="305">
        <v>0</v>
      </c>
      <c r="AX723" s="298">
        <v>0</v>
      </c>
      <c r="AY723" s="306"/>
      <c r="AZ723" s="301"/>
      <c r="BA723" s="301"/>
      <c r="BB723" s="301"/>
      <c r="BC723" s="301"/>
      <c r="BD723" s="301"/>
      <c r="BE723" s="301"/>
      <c r="BF723" s="301"/>
      <c r="BG723" s="301"/>
      <c r="BH723" s="301"/>
      <c r="BI723" s="301"/>
      <c r="BJ723" s="301"/>
      <c r="BK723" s="302"/>
      <c r="BL723" s="302"/>
      <c r="BM723" s="303"/>
      <c r="BN723" s="302"/>
      <c r="BO723" s="303"/>
      <c r="BP723" s="302"/>
      <c r="BQ723" s="303"/>
      <c r="BR723" s="302"/>
      <c r="BS723" s="303"/>
      <c r="BT723" s="306"/>
      <c r="BU723" s="303">
        <v>0</v>
      </c>
      <c r="BV723" s="298">
        <v>0</v>
      </c>
      <c r="BW723" s="306"/>
      <c r="BX723" s="298">
        <v>0</v>
      </c>
      <c r="BY723" s="307"/>
      <c r="BZ723" s="308"/>
      <c r="CA723" s="308"/>
      <c r="CB723" s="308"/>
      <c r="CC723" s="308"/>
      <c r="CD723" s="309"/>
      <c r="CG723" s="307"/>
      <c r="CH723" s="298">
        <v>0</v>
      </c>
      <c r="CI723" s="309">
        <v>0</v>
      </c>
      <c r="CJ723" s="308">
        <v>0</v>
      </c>
      <c r="CK723" s="308">
        <v>0</v>
      </c>
      <c r="CL723" s="308">
        <v>0</v>
      </c>
      <c r="CM723" s="308">
        <v>0</v>
      </c>
      <c r="CN723" s="309">
        <v>0</v>
      </c>
      <c r="CQ723" s="307"/>
      <c r="CR723" s="298"/>
      <c r="CS723" s="309"/>
      <c r="CT723" s="308"/>
      <c r="CU723" s="308"/>
      <c r="CV723" s="308"/>
      <c r="CW723" s="308"/>
      <c r="CX723" s="309"/>
      <c r="DA723" s="307"/>
      <c r="DB723" s="298"/>
      <c r="DC723" s="306"/>
      <c r="DI723" s="311"/>
      <c r="DL723" s="307"/>
      <c r="DM723" s="312"/>
      <c r="DN723" s="312"/>
      <c r="DO723" s="307"/>
      <c r="DP723" s="313"/>
      <c r="DQ723" s="311"/>
    </row>
    <row r="724" spans="1:121" x14ac:dyDescent="0.25">
      <c r="A724" s="113" t="s">
        <v>200</v>
      </c>
      <c r="B724" s="291">
        <v>1</v>
      </c>
      <c r="C724" s="114" t="s">
        <v>354</v>
      </c>
      <c r="D724" s="114" t="s">
        <v>208</v>
      </c>
      <c r="E724" s="185">
        <f t="shared" si="10"/>
        <v>8</v>
      </c>
      <c r="F724" s="142">
        <v>2</v>
      </c>
      <c r="G724" s="142">
        <v>3</v>
      </c>
      <c r="H724" s="142">
        <v>3</v>
      </c>
      <c r="I724" s="142">
        <v>4</v>
      </c>
      <c r="J724" s="142">
        <v>3</v>
      </c>
      <c r="K724" s="142">
        <v>3</v>
      </c>
      <c r="L724" s="142">
        <v>3</v>
      </c>
      <c r="M724" s="142">
        <v>4</v>
      </c>
      <c r="N724" s="142">
        <v>3</v>
      </c>
      <c r="O724" s="142">
        <v>3</v>
      </c>
      <c r="P724" s="142">
        <v>0</v>
      </c>
      <c r="Q724" s="290">
        <v>9.8000000000000007</v>
      </c>
      <c r="R724" s="290">
        <v>9.8000000000000007</v>
      </c>
      <c r="S724" s="292">
        <v>9.8000000000000007</v>
      </c>
      <c r="T724" s="290">
        <v>-1E-4</v>
      </c>
      <c r="U724" s="292">
        <v>13.8</v>
      </c>
      <c r="V724" s="290">
        <v>-1E-4</v>
      </c>
      <c r="W724" s="292">
        <v>10.81</v>
      </c>
      <c r="X724" s="290">
        <v>-1E-4</v>
      </c>
      <c r="Y724" s="292">
        <v>34.409999999999997</v>
      </c>
      <c r="Z724" s="291">
        <v>1</v>
      </c>
      <c r="AB724" s="142">
        <v>3</v>
      </c>
      <c r="AC724" s="142">
        <v>3</v>
      </c>
      <c r="AD724" s="142">
        <v>2</v>
      </c>
      <c r="AE724" s="142">
        <v>2</v>
      </c>
      <c r="AF724" s="142">
        <v>3</v>
      </c>
      <c r="AG724" s="142">
        <v>4</v>
      </c>
      <c r="AH724" s="142">
        <v>2</v>
      </c>
      <c r="AI724" s="142">
        <v>3</v>
      </c>
      <c r="AJ724" s="142">
        <v>3</v>
      </c>
      <c r="AK724" s="142">
        <v>3</v>
      </c>
      <c r="AL724" s="142">
        <v>0</v>
      </c>
      <c r="AM724" s="290">
        <v>9.6</v>
      </c>
      <c r="AN724" s="290">
        <v>9.6</v>
      </c>
      <c r="AO724" s="292">
        <v>9.6</v>
      </c>
      <c r="AP724" s="290">
        <v>5.8</v>
      </c>
      <c r="AQ724" s="292">
        <v>13.8</v>
      </c>
      <c r="AR724" s="290">
        <v>-1E-4</v>
      </c>
      <c r="AS724" s="292">
        <v>11.72</v>
      </c>
      <c r="AT724" s="290">
        <v>-1E-4</v>
      </c>
      <c r="AU724" s="292">
        <v>40.92</v>
      </c>
      <c r="AW724" s="293">
        <v>75.33</v>
      </c>
      <c r="AX724" s="291">
        <v>1</v>
      </c>
      <c r="BK724" s="290"/>
      <c r="BL724" s="290"/>
      <c r="BM724" s="292"/>
      <c r="BN724" s="290"/>
      <c r="BO724" s="292"/>
      <c r="BP724" s="290"/>
      <c r="BQ724" s="292"/>
      <c r="BR724" s="290"/>
      <c r="BS724" s="292"/>
      <c r="BU724" s="292">
        <v>75.33</v>
      </c>
      <c r="BV724" s="291">
        <v>1</v>
      </c>
      <c r="BX724" s="291">
        <v>-1</v>
      </c>
      <c r="CH724" s="291">
        <v>-1</v>
      </c>
      <c r="CI724" s="117">
        <v>0</v>
      </c>
      <c r="CJ724" s="81">
        <v>-1</v>
      </c>
      <c r="CK724" s="81">
        <v>0</v>
      </c>
      <c r="CL724" s="81">
        <v>-1</v>
      </c>
      <c r="CM724" s="81">
        <v>0</v>
      </c>
      <c r="CN724" s="117">
        <v>0</v>
      </c>
      <c r="CR724" s="291"/>
      <c r="DB724" s="291"/>
      <c r="DH724" s="79" t="s">
        <v>208</v>
      </c>
      <c r="DJ724" s="79" t="s">
        <v>427</v>
      </c>
      <c r="DK724" s="79" t="s">
        <v>474</v>
      </c>
      <c r="DL724" s="83" t="s">
        <v>503</v>
      </c>
      <c r="DM724" s="84" t="s">
        <v>525</v>
      </c>
      <c r="DN724" s="84" t="s">
        <v>504</v>
      </c>
      <c r="DO724" s="83" t="s">
        <v>503</v>
      </c>
    </row>
    <row r="725" spans="1:121" x14ac:dyDescent="0.25">
      <c r="B725" s="291">
        <v>-1</v>
      </c>
      <c r="E725" s="185">
        <f t="shared" si="10"/>
        <v>0</v>
      </c>
      <c r="F725" s="142">
        <v>2</v>
      </c>
      <c r="G725" s="142">
        <v>4</v>
      </c>
      <c r="H725" s="142">
        <v>4</v>
      </c>
      <c r="I725" s="142">
        <v>3</v>
      </c>
      <c r="J725" s="142">
        <v>3</v>
      </c>
      <c r="K725" s="142">
        <v>4</v>
      </c>
      <c r="L725" s="142">
        <v>4</v>
      </c>
      <c r="M725" s="142">
        <v>3</v>
      </c>
      <c r="N725" s="142">
        <v>3</v>
      </c>
      <c r="O725" s="142">
        <v>4</v>
      </c>
      <c r="P725" s="142">
        <v>0</v>
      </c>
      <c r="Q725" s="290">
        <v>-1E-4</v>
      </c>
      <c r="R725" s="290">
        <v>-1E-4</v>
      </c>
      <c r="S725" s="292">
        <v>-1E-4</v>
      </c>
      <c r="T725" s="290">
        <v>-1E-4</v>
      </c>
      <c r="U725" s="292">
        <v>-1E-4</v>
      </c>
      <c r="V725" s="290">
        <v>-1E-4</v>
      </c>
      <c r="W725" s="292">
        <v>-1E-4</v>
      </c>
      <c r="X725" s="290">
        <v>-1E-4</v>
      </c>
      <c r="Y725" s="292">
        <v>-1E-4</v>
      </c>
      <c r="Z725" s="291">
        <v>-1E-4</v>
      </c>
      <c r="AB725" s="142">
        <v>3</v>
      </c>
      <c r="AC725" s="142">
        <v>4</v>
      </c>
      <c r="AD725" s="142">
        <v>3</v>
      </c>
      <c r="AE725" s="142">
        <v>4</v>
      </c>
      <c r="AF725" s="142">
        <v>3</v>
      </c>
      <c r="AG725" s="142">
        <v>3</v>
      </c>
      <c r="AH725" s="142">
        <v>4</v>
      </c>
      <c r="AI725" s="142">
        <v>4</v>
      </c>
      <c r="AJ725" s="142">
        <v>4</v>
      </c>
      <c r="AK725" s="142">
        <v>4</v>
      </c>
      <c r="AL725" s="142">
        <v>0</v>
      </c>
      <c r="AM725" s="290">
        <v>-1E-4</v>
      </c>
      <c r="AN725" s="290">
        <v>-1E-4</v>
      </c>
      <c r="AO725" s="292">
        <v>-1E-4</v>
      </c>
      <c r="AP725" s="290">
        <v>-1E-4</v>
      </c>
      <c r="AQ725" s="292">
        <v>-1E-4</v>
      </c>
      <c r="AR725" s="290">
        <v>-1E-4</v>
      </c>
      <c r="AS725" s="292">
        <v>-1E-4</v>
      </c>
      <c r="AT725" s="290">
        <v>-1E-4</v>
      </c>
      <c r="AU725" s="292">
        <v>-1E-4</v>
      </c>
      <c r="AW725" s="293">
        <v>-1</v>
      </c>
      <c r="AX725" s="291">
        <v>-1</v>
      </c>
      <c r="BK725" s="290"/>
      <c r="BL725" s="290"/>
      <c r="BM725" s="292"/>
      <c r="BN725" s="290"/>
      <c r="BO725" s="292"/>
      <c r="BP725" s="290"/>
      <c r="BQ725" s="292"/>
      <c r="BR725" s="290"/>
      <c r="BS725" s="292"/>
      <c r="BU725" s="292">
        <v>-1</v>
      </c>
      <c r="BV725" s="291">
        <v>-1</v>
      </c>
      <c r="BX725" s="291">
        <v>-1</v>
      </c>
      <c r="CH725" s="291">
        <v>-1</v>
      </c>
      <c r="CI725" s="117">
        <v>0</v>
      </c>
      <c r="CJ725" s="81">
        <v>-1</v>
      </c>
      <c r="CK725" s="81">
        <v>0</v>
      </c>
      <c r="CL725" s="81">
        <v>-1</v>
      </c>
      <c r="CM725" s="81">
        <v>0</v>
      </c>
      <c r="CN725" s="117">
        <v>0</v>
      </c>
      <c r="CR725" s="291"/>
      <c r="DB725" s="291"/>
    </row>
    <row r="726" spans="1:121" x14ac:dyDescent="0.25">
      <c r="B726" s="291">
        <v>-1</v>
      </c>
      <c r="E726" s="185">
        <f t="shared" si="10"/>
        <v>0</v>
      </c>
      <c r="F726" s="142">
        <v>3</v>
      </c>
      <c r="G726" s="142">
        <v>4</v>
      </c>
      <c r="H726" s="142">
        <v>3</v>
      </c>
      <c r="I726" s="142">
        <v>4</v>
      </c>
      <c r="J726" s="142">
        <v>3</v>
      </c>
      <c r="K726" s="142">
        <v>3</v>
      </c>
      <c r="L726" s="142">
        <v>3</v>
      </c>
      <c r="M726" s="142">
        <v>2</v>
      </c>
      <c r="N726" s="142">
        <v>3</v>
      </c>
      <c r="O726" s="142">
        <v>3</v>
      </c>
      <c r="P726" s="142">
        <v>0</v>
      </c>
      <c r="Q726" s="290">
        <v>-1E-4</v>
      </c>
      <c r="R726" s="290">
        <v>-1E-4</v>
      </c>
      <c r="S726" s="292">
        <v>-1E-4</v>
      </c>
      <c r="T726" s="290">
        <v>-1E-4</v>
      </c>
      <c r="U726" s="292">
        <v>-1E-4</v>
      </c>
      <c r="V726" s="290">
        <v>-1E-4</v>
      </c>
      <c r="W726" s="292">
        <v>-1E-4</v>
      </c>
      <c r="X726" s="290">
        <v>-1E-4</v>
      </c>
      <c r="Y726" s="292">
        <v>-1E-4</v>
      </c>
      <c r="Z726" s="291">
        <v>-1E-4</v>
      </c>
      <c r="AB726" s="142">
        <v>4</v>
      </c>
      <c r="AC726" s="142">
        <v>3</v>
      </c>
      <c r="AD726" s="142">
        <v>3</v>
      </c>
      <c r="AE726" s="142">
        <v>3</v>
      </c>
      <c r="AF726" s="142">
        <v>3</v>
      </c>
      <c r="AG726" s="142">
        <v>4</v>
      </c>
      <c r="AH726" s="142">
        <v>3</v>
      </c>
      <c r="AI726" s="142">
        <v>3</v>
      </c>
      <c r="AJ726" s="142">
        <v>2</v>
      </c>
      <c r="AK726" s="142">
        <v>4</v>
      </c>
      <c r="AL726" s="142">
        <v>0</v>
      </c>
      <c r="AM726" s="290">
        <v>-1E-4</v>
      </c>
      <c r="AN726" s="290">
        <v>-1E-4</v>
      </c>
      <c r="AO726" s="292">
        <v>-1E-4</v>
      </c>
      <c r="AP726" s="290">
        <v>-1E-4</v>
      </c>
      <c r="AQ726" s="292">
        <v>-1E-4</v>
      </c>
      <c r="AR726" s="290">
        <v>-1E-4</v>
      </c>
      <c r="AS726" s="292">
        <v>-1E-4</v>
      </c>
      <c r="AT726" s="290">
        <v>-1E-4</v>
      </c>
      <c r="AU726" s="292">
        <v>-1E-4</v>
      </c>
      <c r="AW726" s="293">
        <v>-1</v>
      </c>
      <c r="AX726" s="291">
        <v>-1</v>
      </c>
      <c r="BK726" s="290"/>
      <c r="BL726" s="290"/>
      <c r="BM726" s="292"/>
      <c r="BN726" s="290"/>
      <c r="BO726" s="292"/>
      <c r="BP726" s="290"/>
      <c r="BQ726" s="292"/>
      <c r="BR726" s="290"/>
      <c r="BS726" s="292"/>
      <c r="BU726" s="292">
        <v>-1</v>
      </c>
      <c r="BV726" s="291">
        <v>-1</v>
      </c>
      <c r="BX726" s="291">
        <v>-1</v>
      </c>
      <c r="CH726" s="291">
        <v>-1</v>
      </c>
      <c r="CI726" s="117">
        <v>0</v>
      </c>
      <c r="CJ726" s="81">
        <v>-1</v>
      </c>
      <c r="CK726" s="81">
        <v>0</v>
      </c>
      <c r="CL726" s="81">
        <v>-1</v>
      </c>
      <c r="CM726" s="81">
        <v>0</v>
      </c>
      <c r="CN726" s="117">
        <v>0</v>
      </c>
      <c r="CR726" s="291"/>
      <c r="DB726" s="291"/>
    </row>
    <row r="727" spans="1:121" x14ac:dyDescent="0.25">
      <c r="B727" s="291">
        <v>-1</v>
      </c>
      <c r="E727" s="185">
        <f t="shared" si="10"/>
        <v>0</v>
      </c>
      <c r="F727" s="142">
        <v>2</v>
      </c>
      <c r="G727" s="142">
        <v>3</v>
      </c>
      <c r="H727" s="142">
        <v>3</v>
      </c>
      <c r="I727" s="142">
        <v>3</v>
      </c>
      <c r="J727" s="142">
        <v>3</v>
      </c>
      <c r="K727" s="142">
        <v>2</v>
      </c>
      <c r="L727" s="142">
        <v>3</v>
      </c>
      <c r="M727" s="142">
        <v>4</v>
      </c>
      <c r="N727" s="142">
        <v>3</v>
      </c>
      <c r="O727" s="142">
        <v>3</v>
      </c>
      <c r="P727" s="142">
        <v>0</v>
      </c>
      <c r="Q727" s="290">
        <v>-1E-4</v>
      </c>
      <c r="R727" s="290">
        <v>-1E-4</v>
      </c>
      <c r="S727" s="292">
        <v>-1E-4</v>
      </c>
      <c r="T727" s="290">
        <v>-1E-4</v>
      </c>
      <c r="U727" s="292">
        <v>-1E-4</v>
      </c>
      <c r="V727" s="290">
        <v>-1E-4</v>
      </c>
      <c r="W727" s="292">
        <v>-1E-4</v>
      </c>
      <c r="X727" s="290">
        <v>-1E-4</v>
      </c>
      <c r="Y727" s="292">
        <v>-1E-4</v>
      </c>
      <c r="Z727" s="291">
        <v>-1E-4</v>
      </c>
      <c r="AB727" s="142">
        <v>3</v>
      </c>
      <c r="AC727" s="142">
        <v>3</v>
      </c>
      <c r="AD727" s="142">
        <v>2</v>
      </c>
      <c r="AE727" s="142">
        <v>3</v>
      </c>
      <c r="AF727" s="142">
        <v>3</v>
      </c>
      <c r="AG727" s="142">
        <v>3</v>
      </c>
      <c r="AH727" s="142">
        <v>4</v>
      </c>
      <c r="AI727" s="142">
        <v>3</v>
      </c>
      <c r="AJ727" s="142">
        <v>3</v>
      </c>
      <c r="AK727" s="142">
        <v>3</v>
      </c>
      <c r="AL727" s="142">
        <v>0</v>
      </c>
      <c r="AM727" s="290">
        <v>-1E-4</v>
      </c>
      <c r="AN727" s="290">
        <v>-1E-4</v>
      </c>
      <c r="AO727" s="292">
        <v>-1E-4</v>
      </c>
      <c r="AP727" s="290">
        <v>-1E-4</v>
      </c>
      <c r="AQ727" s="292">
        <v>-1E-4</v>
      </c>
      <c r="AR727" s="290">
        <v>-1E-4</v>
      </c>
      <c r="AS727" s="292">
        <v>-1E-4</v>
      </c>
      <c r="AT727" s="290">
        <v>-1E-4</v>
      </c>
      <c r="AU727" s="292">
        <v>-1E-4</v>
      </c>
      <c r="AW727" s="293">
        <v>-1</v>
      </c>
      <c r="AX727" s="291">
        <v>-1</v>
      </c>
      <c r="BK727" s="290"/>
      <c r="BL727" s="290"/>
      <c r="BM727" s="292"/>
      <c r="BN727" s="290"/>
      <c r="BO727" s="292"/>
      <c r="BP727" s="290"/>
      <c r="BQ727" s="292"/>
      <c r="BR727" s="290"/>
      <c r="BS727" s="292"/>
      <c r="BU727" s="292">
        <v>-1</v>
      </c>
      <c r="BV727" s="291">
        <v>-1</v>
      </c>
      <c r="BX727" s="291">
        <v>-1</v>
      </c>
      <c r="CH727" s="291">
        <v>-1</v>
      </c>
      <c r="CI727" s="117">
        <v>0</v>
      </c>
      <c r="CJ727" s="81">
        <v>-1</v>
      </c>
      <c r="CK727" s="81">
        <v>0</v>
      </c>
      <c r="CL727" s="81">
        <v>-1</v>
      </c>
      <c r="CM727" s="81">
        <v>0</v>
      </c>
      <c r="CN727" s="117">
        <v>0</v>
      </c>
      <c r="CR727" s="291"/>
      <c r="DB727" s="291"/>
    </row>
    <row r="728" spans="1:121" x14ac:dyDescent="0.25">
      <c r="B728" s="291">
        <v>0</v>
      </c>
      <c r="E728" s="185">
        <f t="shared" si="10"/>
        <v>0</v>
      </c>
      <c r="F728" s="142">
        <v>0</v>
      </c>
      <c r="G728" s="142">
        <v>0</v>
      </c>
      <c r="H728" s="142">
        <v>0</v>
      </c>
      <c r="I728" s="142">
        <v>0</v>
      </c>
      <c r="J728" s="142">
        <v>0</v>
      </c>
      <c r="K728" s="142">
        <v>0</v>
      </c>
      <c r="L728" s="142">
        <v>0</v>
      </c>
      <c r="M728" s="142">
        <v>0</v>
      </c>
      <c r="N728" s="142">
        <v>0</v>
      </c>
      <c r="O728" s="142">
        <v>0</v>
      </c>
      <c r="P728" s="142">
        <v>0</v>
      </c>
      <c r="Q728" s="290">
        <v>0</v>
      </c>
      <c r="R728" s="290">
        <v>0</v>
      </c>
      <c r="S728" s="292">
        <v>0</v>
      </c>
      <c r="T728" s="290">
        <v>0</v>
      </c>
      <c r="U728" s="292">
        <v>0</v>
      </c>
      <c r="V728" s="290">
        <v>0</v>
      </c>
      <c r="W728" s="292">
        <v>0</v>
      </c>
      <c r="X728" s="290">
        <v>0</v>
      </c>
      <c r="Y728" s="292">
        <v>0</v>
      </c>
      <c r="Z728" s="291">
        <v>0</v>
      </c>
      <c r="AB728" s="142">
        <v>0</v>
      </c>
      <c r="AC728" s="142">
        <v>0</v>
      </c>
      <c r="AD728" s="142">
        <v>0</v>
      </c>
      <c r="AE728" s="142">
        <v>0</v>
      </c>
      <c r="AF728" s="142">
        <v>0</v>
      </c>
      <c r="AG728" s="142">
        <v>0</v>
      </c>
      <c r="AH728" s="142">
        <v>0</v>
      </c>
      <c r="AI728" s="142">
        <v>0</v>
      </c>
      <c r="AJ728" s="142">
        <v>0</v>
      </c>
      <c r="AK728" s="142">
        <v>0</v>
      </c>
      <c r="AL728" s="142">
        <v>0</v>
      </c>
      <c r="AM728" s="290">
        <v>0</v>
      </c>
      <c r="AN728" s="290">
        <v>0</v>
      </c>
      <c r="AO728" s="292">
        <v>0</v>
      </c>
      <c r="AP728" s="290">
        <v>0</v>
      </c>
      <c r="AQ728" s="292">
        <v>0</v>
      </c>
      <c r="AR728" s="290">
        <v>0</v>
      </c>
      <c r="AS728" s="292">
        <v>0</v>
      </c>
      <c r="AT728" s="290">
        <v>0</v>
      </c>
      <c r="AU728" s="292">
        <v>0</v>
      </c>
      <c r="AW728" s="293">
        <v>0</v>
      </c>
      <c r="AX728" s="291">
        <v>0</v>
      </c>
      <c r="BK728" s="290"/>
      <c r="BL728" s="290"/>
      <c r="BM728" s="292"/>
      <c r="BN728" s="290"/>
      <c r="BO728" s="292"/>
      <c r="BP728" s="290"/>
      <c r="BQ728" s="292"/>
      <c r="BR728" s="290"/>
      <c r="BS728" s="292"/>
      <c r="BU728" s="292">
        <v>0</v>
      </c>
      <c r="BV728" s="291">
        <v>0</v>
      </c>
      <c r="BX728" s="291">
        <v>0</v>
      </c>
      <c r="CH728" s="291">
        <v>0</v>
      </c>
      <c r="CI728" s="117">
        <v>0</v>
      </c>
      <c r="CJ728" s="81">
        <v>0</v>
      </c>
      <c r="CK728" s="81">
        <v>0</v>
      </c>
      <c r="CL728" s="81">
        <v>0</v>
      </c>
      <c r="CM728" s="81">
        <v>0</v>
      </c>
      <c r="CN728" s="117">
        <v>0</v>
      </c>
      <c r="CR728" s="291"/>
      <c r="DB728" s="291"/>
    </row>
    <row r="729" spans="1:121" x14ac:dyDescent="0.25">
      <c r="A729" s="113" t="s">
        <v>200</v>
      </c>
      <c r="B729" s="291">
        <v>2</v>
      </c>
      <c r="C729" s="114" t="s">
        <v>355</v>
      </c>
      <c r="D729" s="114" t="s">
        <v>208</v>
      </c>
      <c r="E729" s="185">
        <f t="shared" si="10"/>
        <v>7</v>
      </c>
      <c r="F729" s="142">
        <v>3</v>
      </c>
      <c r="G729" s="142">
        <v>3</v>
      </c>
      <c r="H729" s="142">
        <v>2</v>
      </c>
      <c r="I729" s="142">
        <v>3</v>
      </c>
      <c r="J729" s="142">
        <v>2</v>
      </c>
      <c r="K729" s="142">
        <v>3</v>
      </c>
      <c r="L729" s="142">
        <v>4</v>
      </c>
      <c r="M729" s="142">
        <v>3</v>
      </c>
      <c r="N729" s="142">
        <v>4</v>
      </c>
      <c r="O729" s="142">
        <v>4</v>
      </c>
      <c r="P729" s="142">
        <v>0</v>
      </c>
      <c r="Q729" s="290">
        <v>9.5</v>
      </c>
      <c r="R729" s="290">
        <v>9.5</v>
      </c>
      <c r="S729" s="292">
        <v>9.5</v>
      </c>
      <c r="T729" s="290">
        <v>-1E-4</v>
      </c>
      <c r="U729" s="292">
        <v>13.6</v>
      </c>
      <c r="V729" s="290">
        <v>-1E-4</v>
      </c>
      <c r="W729" s="292">
        <v>11.26</v>
      </c>
      <c r="X729" s="290">
        <v>-1E-4</v>
      </c>
      <c r="Y729" s="292">
        <v>34.36</v>
      </c>
      <c r="Z729" s="291">
        <v>2</v>
      </c>
      <c r="AB729" s="142">
        <v>3</v>
      </c>
      <c r="AC729" s="142">
        <v>3</v>
      </c>
      <c r="AD729" s="142">
        <v>3</v>
      </c>
      <c r="AE729" s="142">
        <v>4</v>
      </c>
      <c r="AF729" s="142">
        <v>2</v>
      </c>
      <c r="AG729" s="142">
        <v>3</v>
      </c>
      <c r="AH729" s="142">
        <v>3</v>
      </c>
      <c r="AI729" s="142">
        <v>4</v>
      </c>
      <c r="AJ729" s="142">
        <v>4</v>
      </c>
      <c r="AK729" s="142">
        <v>3</v>
      </c>
      <c r="AL729" s="142">
        <v>0</v>
      </c>
      <c r="AM729" s="290">
        <v>9.1</v>
      </c>
      <c r="AN729" s="290">
        <v>9.1</v>
      </c>
      <c r="AO729" s="292">
        <v>9.1</v>
      </c>
      <c r="AP729" s="290">
        <v>5.7</v>
      </c>
      <c r="AQ729" s="292">
        <v>13.7</v>
      </c>
      <c r="AR729" s="290">
        <v>-1E-4</v>
      </c>
      <c r="AS729" s="292">
        <v>11.6</v>
      </c>
      <c r="AT729" s="290">
        <v>-1E-4</v>
      </c>
      <c r="AU729" s="292">
        <v>40.1</v>
      </c>
      <c r="AW729" s="293">
        <v>74.459999999999994</v>
      </c>
      <c r="AX729" s="291">
        <v>2</v>
      </c>
      <c r="BK729" s="290"/>
      <c r="BL729" s="290"/>
      <c r="BM729" s="292"/>
      <c r="BN729" s="290"/>
      <c r="BO729" s="292"/>
      <c r="BP729" s="290"/>
      <c r="BQ729" s="292"/>
      <c r="BR729" s="290"/>
      <c r="BS729" s="292"/>
      <c r="BU729" s="292">
        <v>74.459999999999994</v>
      </c>
      <c r="BV729" s="291">
        <v>2</v>
      </c>
      <c r="BX729" s="291">
        <v>-1</v>
      </c>
      <c r="CH729" s="291">
        <v>-1</v>
      </c>
      <c r="CI729" s="117">
        <v>0</v>
      </c>
      <c r="CJ729" s="81">
        <v>-1</v>
      </c>
      <c r="CK729" s="81">
        <v>0</v>
      </c>
      <c r="CL729" s="81">
        <v>-1</v>
      </c>
      <c r="CM729" s="81">
        <v>0</v>
      </c>
      <c r="CN729" s="117">
        <v>0</v>
      </c>
      <c r="CR729" s="291"/>
      <c r="DB729" s="291"/>
      <c r="DH729" s="79" t="s">
        <v>208</v>
      </c>
      <c r="DJ729" s="79" t="s">
        <v>427</v>
      </c>
      <c r="DK729" s="79" t="s">
        <v>474</v>
      </c>
      <c r="DL729" s="83" t="s">
        <v>503</v>
      </c>
      <c r="DM729" s="84" t="s">
        <v>525</v>
      </c>
      <c r="DN729" s="84" t="s">
        <v>503</v>
      </c>
      <c r="DO729" s="83" t="s">
        <v>503</v>
      </c>
    </row>
    <row r="730" spans="1:121" x14ac:dyDescent="0.25">
      <c r="B730" s="291">
        <v>-1</v>
      </c>
      <c r="E730" s="185">
        <f t="shared" si="10"/>
        <v>0</v>
      </c>
      <c r="F730" s="142">
        <v>3</v>
      </c>
      <c r="G730" s="142">
        <v>4</v>
      </c>
      <c r="H730" s="142">
        <v>3</v>
      </c>
      <c r="I730" s="142">
        <v>4</v>
      </c>
      <c r="J730" s="142">
        <v>3</v>
      </c>
      <c r="K730" s="142">
        <v>3</v>
      </c>
      <c r="L730" s="142">
        <v>4</v>
      </c>
      <c r="M730" s="142">
        <v>3</v>
      </c>
      <c r="N730" s="142">
        <v>3</v>
      </c>
      <c r="O730" s="142">
        <v>4</v>
      </c>
      <c r="P730" s="142">
        <v>0</v>
      </c>
      <c r="Q730" s="290">
        <v>-1E-4</v>
      </c>
      <c r="R730" s="290">
        <v>-1E-4</v>
      </c>
      <c r="S730" s="292">
        <v>-1E-4</v>
      </c>
      <c r="T730" s="290">
        <v>-1E-4</v>
      </c>
      <c r="U730" s="292">
        <v>-1E-4</v>
      </c>
      <c r="V730" s="290">
        <v>-1E-4</v>
      </c>
      <c r="W730" s="292">
        <v>-1E-4</v>
      </c>
      <c r="X730" s="290">
        <v>-1E-4</v>
      </c>
      <c r="Y730" s="292">
        <v>-1E-4</v>
      </c>
      <c r="Z730" s="291">
        <v>-1E-4</v>
      </c>
      <c r="AB730" s="142">
        <v>3</v>
      </c>
      <c r="AC730" s="142">
        <v>3</v>
      </c>
      <c r="AD730" s="142">
        <v>3</v>
      </c>
      <c r="AE730" s="142">
        <v>3</v>
      </c>
      <c r="AF730" s="142">
        <v>3</v>
      </c>
      <c r="AG730" s="142">
        <v>4</v>
      </c>
      <c r="AH730" s="142">
        <v>4</v>
      </c>
      <c r="AI730" s="142">
        <v>4</v>
      </c>
      <c r="AJ730" s="142">
        <v>4</v>
      </c>
      <c r="AK730" s="142">
        <v>3</v>
      </c>
      <c r="AL730" s="142">
        <v>0</v>
      </c>
      <c r="AM730" s="290">
        <v>-1E-4</v>
      </c>
      <c r="AN730" s="290">
        <v>-1E-4</v>
      </c>
      <c r="AO730" s="292">
        <v>-1E-4</v>
      </c>
      <c r="AP730" s="290">
        <v>-1E-4</v>
      </c>
      <c r="AQ730" s="292">
        <v>-1E-4</v>
      </c>
      <c r="AR730" s="290">
        <v>-1E-4</v>
      </c>
      <c r="AS730" s="292">
        <v>-1E-4</v>
      </c>
      <c r="AT730" s="290">
        <v>-1E-4</v>
      </c>
      <c r="AU730" s="292">
        <v>-1E-4</v>
      </c>
      <c r="AW730" s="293">
        <v>-1</v>
      </c>
      <c r="AX730" s="291">
        <v>-1</v>
      </c>
      <c r="BK730" s="290"/>
      <c r="BL730" s="290"/>
      <c r="BM730" s="292"/>
      <c r="BN730" s="290"/>
      <c r="BO730" s="292"/>
      <c r="BP730" s="290"/>
      <c r="BQ730" s="292"/>
      <c r="BR730" s="290"/>
      <c r="BS730" s="292"/>
      <c r="BU730" s="292">
        <v>-1</v>
      </c>
      <c r="BV730" s="291">
        <v>-1</v>
      </c>
      <c r="BX730" s="291">
        <v>-1</v>
      </c>
      <c r="CH730" s="291">
        <v>-1</v>
      </c>
      <c r="CI730" s="117">
        <v>0</v>
      </c>
      <c r="CJ730" s="81">
        <v>-1</v>
      </c>
      <c r="CK730" s="81">
        <v>0</v>
      </c>
      <c r="CL730" s="81">
        <v>-1</v>
      </c>
      <c r="CM730" s="81">
        <v>0</v>
      </c>
      <c r="CN730" s="117">
        <v>0</v>
      </c>
      <c r="CR730" s="291"/>
      <c r="DB730" s="291"/>
    </row>
    <row r="731" spans="1:121" x14ac:dyDescent="0.25">
      <c r="B731" s="291">
        <v>-1</v>
      </c>
      <c r="E731" s="185">
        <f t="shared" si="10"/>
        <v>0</v>
      </c>
      <c r="F731" s="142">
        <v>4</v>
      </c>
      <c r="G731" s="142">
        <v>4</v>
      </c>
      <c r="H731" s="142">
        <v>2</v>
      </c>
      <c r="I731" s="142">
        <v>2</v>
      </c>
      <c r="J731" s="142">
        <v>3</v>
      </c>
      <c r="K731" s="142">
        <v>3</v>
      </c>
      <c r="L731" s="142">
        <v>4</v>
      </c>
      <c r="M731" s="142">
        <v>3</v>
      </c>
      <c r="N731" s="142">
        <v>3</v>
      </c>
      <c r="O731" s="142">
        <v>4</v>
      </c>
      <c r="P731" s="142">
        <v>0</v>
      </c>
      <c r="Q731" s="290">
        <v>-1E-4</v>
      </c>
      <c r="R731" s="290">
        <v>-1E-4</v>
      </c>
      <c r="S731" s="292">
        <v>-1E-4</v>
      </c>
      <c r="T731" s="290">
        <v>-1E-4</v>
      </c>
      <c r="U731" s="292">
        <v>-1E-4</v>
      </c>
      <c r="V731" s="290">
        <v>-1E-4</v>
      </c>
      <c r="W731" s="292">
        <v>-1E-4</v>
      </c>
      <c r="X731" s="290">
        <v>-1E-4</v>
      </c>
      <c r="Y731" s="292">
        <v>-1E-4</v>
      </c>
      <c r="Z731" s="291">
        <v>-1E-4</v>
      </c>
      <c r="AB731" s="142">
        <v>3</v>
      </c>
      <c r="AC731" s="142">
        <v>3</v>
      </c>
      <c r="AD731" s="142">
        <v>4</v>
      </c>
      <c r="AE731" s="142">
        <v>4</v>
      </c>
      <c r="AF731" s="142">
        <v>3</v>
      </c>
      <c r="AG731" s="142">
        <v>3</v>
      </c>
      <c r="AH731" s="142">
        <v>3</v>
      </c>
      <c r="AI731" s="142">
        <v>2</v>
      </c>
      <c r="AJ731" s="142">
        <v>3</v>
      </c>
      <c r="AK731" s="142">
        <v>3</v>
      </c>
      <c r="AL731" s="142">
        <v>0</v>
      </c>
      <c r="AM731" s="290">
        <v>-1E-4</v>
      </c>
      <c r="AN731" s="290">
        <v>-1E-4</v>
      </c>
      <c r="AO731" s="292">
        <v>-1E-4</v>
      </c>
      <c r="AP731" s="290">
        <v>-1E-4</v>
      </c>
      <c r="AQ731" s="292">
        <v>-1E-4</v>
      </c>
      <c r="AR731" s="290">
        <v>-1E-4</v>
      </c>
      <c r="AS731" s="292">
        <v>-1E-4</v>
      </c>
      <c r="AT731" s="290">
        <v>-1E-4</v>
      </c>
      <c r="AU731" s="292">
        <v>-1E-4</v>
      </c>
      <c r="AW731" s="293">
        <v>-1</v>
      </c>
      <c r="AX731" s="291">
        <v>-1</v>
      </c>
      <c r="BK731" s="290"/>
      <c r="BL731" s="290"/>
      <c r="BM731" s="292"/>
      <c r="BN731" s="290"/>
      <c r="BO731" s="292"/>
      <c r="BP731" s="290"/>
      <c r="BQ731" s="292"/>
      <c r="BR731" s="290"/>
      <c r="BS731" s="292"/>
      <c r="BU731" s="292">
        <v>-1</v>
      </c>
      <c r="BV731" s="291">
        <v>-1</v>
      </c>
      <c r="BX731" s="291">
        <v>-1</v>
      </c>
      <c r="CH731" s="291">
        <v>-1</v>
      </c>
      <c r="CI731" s="117">
        <v>0</v>
      </c>
      <c r="CJ731" s="81">
        <v>-1</v>
      </c>
      <c r="CK731" s="81">
        <v>0</v>
      </c>
      <c r="CL731" s="81">
        <v>-1</v>
      </c>
      <c r="CM731" s="81">
        <v>0</v>
      </c>
      <c r="CN731" s="117">
        <v>0</v>
      </c>
      <c r="CR731" s="291"/>
      <c r="DB731" s="291"/>
    </row>
    <row r="732" spans="1:121" x14ac:dyDescent="0.25">
      <c r="B732" s="291">
        <v>-1</v>
      </c>
      <c r="E732" s="185">
        <f t="shared" si="10"/>
        <v>0</v>
      </c>
      <c r="F732" s="142">
        <v>3</v>
      </c>
      <c r="G732" s="142">
        <v>3</v>
      </c>
      <c r="H732" s="142">
        <v>3</v>
      </c>
      <c r="I732" s="142">
        <v>3</v>
      </c>
      <c r="J732" s="142">
        <v>3</v>
      </c>
      <c r="K732" s="142">
        <v>3</v>
      </c>
      <c r="L732" s="142">
        <v>4</v>
      </c>
      <c r="M732" s="142">
        <v>3</v>
      </c>
      <c r="N732" s="142">
        <v>4</v>
      </c>
      <c r="O732" s="142">
        <v>3</v>
      </c>
      <c r="P732" s="142">
        <v>0</v>
      </c>
      <c r="Q732" s="290">
        <v>-1E-4</v>
      </c>
      <c r="R732" s="290">
        <v>-1E-4</v>
      </c>
      <c r="S732" s="292">
        <v>-1E-4</v>
      </c>
      <c r="T732" s="290">
        <v>-1E-4</v>
      </c>
      <c r="U732" s="292">
        <v>-1E-4</v>
      </c>
      <c r="V732" s="290">
        <v>-1E-4</v>
      </c>
      <c r="W732" s="292">
        <v>-1E-4</v>
      </c>
      <c r="X732" s="290">
        <v>-1E-4</v>
      </c>
      <c r="Y732" s="292">
        <v>-1E-4</v>
      </c>
      <c r="Z732" s="291">
        <v>-1E-4</v>
      </c>
      <c r="AB732" s="142">
        <v>2</v>
      </c>
      <c r="AC732" s="142">
        <v>3</v>
      </c>
      <c r="AD732" s="142">
        <v>4</v>
      </c>
      <c r="AE732" s="142">
        <v>3</v>
      </c>
      <c r="AF732" s="142">
        <v>3</v>
      </c>
      <c r="AG732" s="142">
        <v>3</v>
      </c>
      <c r="AH732" s="142">
        <v>3</v>
      </c>
      <c r="AI732" s="142">
        <v>3</v>
      </c>
      <c r="AJ732" s="142">
        <v>3</v>
      </c>
      <c r="AK732" s="142">
        <v>3</v>
      </c>
      <c r="AL732" s="142">
        <v>0</v>
      </c>
      <c r="AM732" s="290">
        <v>-1E-4</v>
      </c>
      <c r="AN732" s="290">
        <v>-1E-4</v>
      </c>
      <c r="AO732" s="292">
        <v>-1E-4</v>
      </c>
      <c r="AP732" s="290">
        <v>-1E-4</v>
      </c>
      <c r="AQ732" s="292">
        <v>-1E-4</v>
      </c>
      <c r="AR732" s="290">
        <v>-1E-4</v>
      </c>
      <c r="AS732" s="292">
        <v>-1E-4</v>
      </c>
      <c r="AT732" s="290">
        <v>-1E-4</v>
      </c>
      <c r="AU732" s="292">
        <v>-1E-4</v>
      </c>
      <c r="AW732" s="293">
        <v>-1</v>
      </c>
      <c r="AX732" s="291">
        <v>-1</v>
      </c>
      <c r="BK732" s="290"/>
      <c r="BL732" s="290"/>
      <c r="BM732" s="292"/>
      <c r="BN732" s="290"/>
      <c r="BO732" s="292"/>
      <c r="BP732" s="290"/>
      <c r="BQ732" s="292"/>
      <c r="BR732" s="290"/>
      <c r="BS732" s="292"/>
      <c r="BU732" s="292">
        <v>-1</v>
      </c>
      <c r="BV732" s="291">
        <v>-1</v>
      </c>
      <c r="BX732" s="291">
        <v>-1</v>
      </c>
      <c r="CH732" s="291">
        <v>-1</v>
      </c>
      <c r="CI732" s="117">
        <v>0</v>
      </c>
      <c r="CJ732" s="81">
        <v>-1</v>
      </c>
      <c r="CK732" s="81">
        <v>0</v>
      </c>
      <c r="CL732" s="81">
        <v>-1</v>
      </c>
      <c r="CM732" s="81">
        <v>0</v>
      </c>
      <c r="CN732" s="117">
        <v>0</v>
      </c>
      <c r="CR732" s="291"/>
      <c r="DB732" s="291"/>
    </row>
    <row r="733" spans="1:121" x14ac:dyDescent="0.25">
      <c r="B733" s="291">
        <v>0</v>
      </c>
      <c r="E733" s="185">
        <f t="shared" si="10"/>
        <v>0</v>
      </c>
      <c r="F733" s="142">
        <v>0</v>
      </c>
      <c r="G733" s="142">
        <v>0</v>
      </c>
      <c r="H733" s="142">
        <v>0</v>
      </c>
      <c r="I733" s="142">
        <v>0</v>
      </c>
      <c r="J733" s="142">
        <v>0</v>
      </c>
      <c r="K733" s="142">
        <v>0</v>
      </c>
      <c r="L733" s="142">
        <v>0</v>
      </c>
      <c r="M733" s="142">
        <v>0</v>
      </c>
      <c r="N733" s="142">
        <v>0</v>
      </c>
      <c r="O733" s="142">
        <v>0</v>
      </c>
      <c r="P733" s="142">
        <v>0</v>
      </c>
      <c r="Q733" s="290">
        <v>0</v>
      </c>
      <c r="R733" s="290">
        <v>0</v>
      </c>
      <c r="S733" s="292">
        <v>0</v>
      </c>
      <c r="T733" s="290">
        <v>0</v>
      </c>
      <c r="U733" s="292">
        <v>0</v>
      </c>
      <c r="V733" s="290">
        <v>0</v>
      </c>
      <c r="W733" s="292">
        <v>0</v>
      </c>
      <c r="X733" s="290">
        <v>0</v>
      </c>
      <c r="Y733" s="292">
        <v>0</v>
      </c>
      <c r="Z733" s="291">
        <v>0</v>
      </c>
      <c r="AB733" s="142">
        <v>0</v>
      </c>
      <c r="AC733" s="142">
        <v>0</v>
      </c>
      <c r="AD733" s="142">
        <v>0</v>
      </c>
      <c r="AE733" s="142">
        <v>0</v>
      </c>
      <c r="AF733" s="142">
        <v>0</v>
      </c>
      <c r="AG733" s="142">
        <v>0</v>
      </c>
      <c r="AH733" s="142">
        <v>0</v>
      </c>
      <c r="AI733" s="142">
        <v>0</v>
      </c>
      <c r="AJ733" s="142">
        <v>0</v>
      </c>
      <c r="AK733" s="142">
        <v>0</v>
      </c>
      <c r="AL733" s="142">
        <v>0</v>
      </c>
      <c r="AM733" s="290">
        <v>0</v>
      </c>
      <c r="AN733" s="290">
        <v>0</v>
      </c>
      <c r="AO733" s="292">
        <v>0</v>
      </c>
      <c r="AP733" s="290">
        <v>0</v>
      </c>
      <c r="AQ733" s="292">
        <v>0</v>
      </c>
      <c r="AR733" s="290">
        <v>0</v>
      </c>
      <c r="AS733" s="292">
        <v>0</v>
      </c>
      <c r="AT733" s="290">
        <v>0</v>
      </c>
      <c r="AU733" s="292">
        <v>0</v>
      </c>
      <c r="AW733" s="293">
        <v>0</v>
      </c>
      <c r="AX733" s="291">
        <v>0</v>
      </c>
      <c r="BK733" s="290"/>
      <c r="BL733" s="290"/>
      <c r="BM733" s="292"/>
      <c r="BN733" s="290"/>
      <c r="BO733" s="292"/>
      <c r="BP733" s="290"/>
      <c r="BQ733" s="292"/>
      <c r="BR733" s="290"/>
      <c r="BS733" s="292"/>
      <c r="BU733" s="292">
        <v>0</v>
      </c>
      <c r="BV733" s="291">
        <v>0</v>
      </c>
      <c r="BX733" s="291">
        <v>0</v>
      </c>
      <c r="CH733" s="291">
        <v>0</v>
      </c>
      <c r="CI733" s="117">
        <v>0</v>
      </c>
      <c r="CJ733" s="81">
        <v>0</v>
      </c>
      <c r="CK733" s="81">
        <v>0</v>
      </c>
      <c r="CL733" s="81">
        <v>0</v>
      </c>
      <c r="CM733" s="81">
        <v>0</v>
      </c>
      <c r="CN733" s="117">
        <v>0</v>
      </c>
      <c r="CR733" s="291"/>
      <c r="DB733" s="291"/>
    </row>
    <row r="734" spans="1:121" x14ac:dyDescent="0.25">
      <c r="A734" s="113" t="s">
        <v>200</v>
      </c>
      <c r="B734" s="291">
        <v>3</v>
      </c>
      <c r="C734" s="114" t="s">
        <v>356</v>
      </c>
      <c r="D734" s="114" t="s">
        <v>248</v>
      </c>
      <c r="E734" s="185">
        <f t="shared" si="10"/>
        <v>6</v>
      </c>
      <c r="F734" s="142">
        <v>3</v>
      </c>
      <c r="G734" s="142">
        <v>2</v>
      </c>
      <c r="H734" s="142">
        <v>3</v>
      </c>
      <c r="I734" s="142">
        <v>3</v>
      </c>
      <c r="J734" s="142">
        <v>4</v>
      </c>
      <c r="K734" s="142">
        <v>4</v>
      </c>
      <c r="L734" s="142">
        <v>4</v>
      </c>
      <c r="M734" s="142">
        <v>3</v>
      </c>
      <c r="N734" s="142">
        <v>3</v>
      </c>
      <c r="O734" s="142">
        <v>3</v>
      </c>
      <c r="P734" s="142">
        <v>0</v>
      </c>
      <c r="Q734" s="290">
        <v>9.5</v>
      </c>
      <c r="R734" s="290">
        <v>9.5</v>
      </c>
      <c r="S734" s="292">
        <v>9.5</v>
      </c>
      <c r="T734" s="290">
        <v>-1E-4</v>
      </c>
      <c r="U734" s="292">
        <v>13.7</v>
      </c>
      <c r="V734" s="290">
        <v>-1E-4</v>
      </c>
      <c r="W734" s="292">
        <v>9.59</v>
      </c>
      <c r="X734" s="290">
        <v>-1E-4</v>
      </c>
      <c r="Y734" s="292">
        <v>32.79</v>
      </c>
      <c r="Z734" s="291">
        <v>3</v>
      </c>
      <c r="AB734" s="142">
        <v>3</v>
      </c>
      <c r="AC734" s="142">
        <v>4</v>
      </c>
      <c r="AD734" s="142">
        <v>4</v>
      </c>
      <c r="AE734" s="142">
        <v>2</v>
      </c>
      <c r="AF734" s="142">
        <v>3</v>
      </c>
      <c r="AG734" s="142">
        <v>3</v>
      </c>
      <c r="AH734" s="142">
        <v>3</v>
      </c>
      <c r="AI734" s="142">
        <v>3</v>
      </c>
      <c r="AJ734" s="142">
        <v>3</v>
      </c>
      <c r="AK734" s="142">
        <v>4</v>
      </c>
      <c r="AL734" s="142">
        <v>0</v>
      </c>
      <c r="AM734" s="290">
        <v>9.5</v>
      </c>
      <c r="AN734" s="290">
        <v>9.5</v>
      </c>
      <c r="AO734" s="292">
        <v>9.5</v>
      </c>
      <c r="AP734" s="290">
        <v>6.4</v>
      </c>
      <c r="AQ734" s="292">
        <v>13.4</v>
      </c>
      <c r="AR734" s="290">
        <v>-1E-4</v>
      </c>
      <c r="AS734" s="292">
        <v>11.67</v>
      </c>
      <c r="AT734" s="290">
        <v>-1E-4</v>
      </c>
      <c r="AU734" s="292">
        <v>40.97</v>
      </c>
      <c r="AW734" s="293">
        <v>73.760000000000005</v>
      </c>
      <c r="AX734" s="291">
        <v>3</v>
      </c>
      <c r="BK734" s="290"/>
      <c r="BL734" s="290"/>
      <c r="BM734" s="292"/>
      <c r="BN734" s="290"/>
      <c r="BO734" s="292"/>
      <c r="BP734" s="290"/>
      <c r="BQ734" s="292"/>
      <c r="BR734" s="290"/>
      <c r="BS734" s="292"/>
      <c r="BU734" s="292">
        <v>73.760000000000005</v>
      </c>
      <c r="BV734" s="291">
        <v>3</v>
      </c>
      <c r="BX734" s="291">
        <v>-1</v>
      </c>
      <c r="CH734" s="291">
        <v>-1</v>
      </c>
      <c r="CI734" s="117">
        <v>0</v>
      </c>
      <c r="CJ734" s="81">
        <v>-1</v>
      </c>
      <c r="CK734" s="81">
        <v>0</v>
      </c>
      <c r="CL734" s="81">
        <v>-1</v>
      </c>
      <c r="CM734" s="81">
        <v>0</v>
      </c>
      <c r="CN734" s="117">
        <v>0</v>
      </c>
      <c r="CR734" s="291"/>
      <c r="DB734" s="291"/>
      <c r="DH734" s="79" t="s">
        <v>248</v>
      </c>
      <c r="DJ734" s="79" t="s">
        <v>427</v>
      </c>
      <c r="DK734" s="79" t="s">
        <v>474</v>
      </c>
      <c r="DL734" s="83" t="s">
        <v>503</v>
      </c>
      <c r="DM734" s="84" t="s">
        <v>525</v>
      </c>
      <c r="DN734" s="84" t="s">
        <v>505</v>
      </c>
      <c r="DO734" s="83" t="s">
        <v>503</v>
      </c>
    </row>
    <row r="735" spans="1:121" x14ac:dyDescent="0.25">
      <c r="B735" s="291">
        <v>-1</v>
      </c>
      <c r="E735" s="185">
        <f t="shared" si="10"/>
        <v>0</v>
      </c>
      <c r="F735" s="142">
        <v>4</v>
      </c>
      <c r="G735" s="142">
        <v>2</v>
      </c>
      <c r="H735" s="142">
        <v>2</v>
      </c>
      <c r="I735" s="142">
        <v>3</v>
      </c>
      <c r="J735" s="142">
        <v>3</v>
      </c>
      <c r="K735" s="142">
        <v>4</v>
      </c>
      <c r="L735" s="142">
        <v>3</v>
      </c>
      <c r="M735" s="142">
        <v>2</v>
      </c>
      <c r="N735" s="142">
        <v>2</v>
      </c>
      <c r="O735" s="142">
        <v>2</v>
      </c>
      <c r="P735" s="142">
        <v>0</v>
      </c>
      <c r="Q735" s="290">
        <v>-1E-4</v>
      </c>
      <c r="R735" s="290">
        <v>-1E-4</v>
      </c>
      <c r="S735" s="292">
        <v>-1E-4</v>
      </c>
      <c r="T735" s="290">
        <v>-1E-4</v>
      </c>
      <c r="U735" s="292">
        <v>-1E-4</v>
      </c>
      <c r="V735" s="290">
        <v>-1E-4</v>
      </c>
      <c r="W735" s="292">
        <v>-1E-4</v>
      </c>
      <c r="X735" s="290">
        <v>-1E-4</v>
      </c>
      <c r="Y735" s="292">
        <v>-1E-4</v>
      </c>
      <c r="Z735" s="291">
        <v>-1E-4</v>
      </c>
      <c r="AB735" s="142">
        <v>4</v>
      </c>
      <c r="AC735" s="142">
        <v>4</v>
      </c>
      <c r="AD735" s="142">
        <v>4</v>
      </c>
      <c r="AE735" s="142">
        <v>2</v>
      </c>
      <c r="AF735" s="142">
        <v>3</v>
      </c>
      <c r="AG735" s="142">
        <v>4</v>
      </c>
      <c r="AH735" s="142">
        <v>3</v>
      </c>
      <c r="AI735" s="142">
        <v>3</v>
      </c>
      <c r="AJ735" s="142">
        <v>3</v>
      </c>
      <c r="AK735" s="142">
        <v>4</v>
      </c>
      <c r="AL735" s="142">
        <v>0</v>
      </c>
      <c r="AM735" s="290">
        <v>-1E-4</v>
      </c>
      <c r="AN735" s="290">
        <v>-1E-4</v>
      </c>
      <c r="AO735" s="292">
        <v>-1E-4</v>
      </c>
      <c r="AP735" s="290">
        <v>-1E-4</v>
      </c>
      <c r="AQ735" s="292">
        <v>-1E-4</v>
      </c>
      <c r="AR735" s="290">
        <v>-1E-4</v>
      </c>
      <c r="AS735" s="292">
        <v>-1E-4</v>
      </c>
      <c r="AT735" s="290">
        <v>-1E-4</v>
      </c>
      <c r="AU735" s="292">
        <v>-1E-4</v>
      </c>
      <c r="AW735" s="293">
        <v>-1</v>
      </c>
      <c r="AX735" s="291">
        <v>-1</v>
      </c>
      <c r="BK735" s="290"/>
      <c r="BL735" s="290"/>
      <c r="BM735" s="292"/>
      <c r="BN735" s="290"/>
      <c r="BO735" s="292"/>
      <c r="BP735" s="290"/>
      <c r="BQ735" s="292"/>
      <c r="BR735" s="290"/>
      <c r="BS735" s="292"/>
      <c r="BU735" s="292">
        <v>-1</v>
      </c>
      <c r="BV735" s="291">
        <v>-1</v>
      </c>
      <c r="BX735" s="291">
        <v>-1</v>
      </c>
      <c r="CH735" s="291">
        <v>-1</v>
      </c>
      <c r="CI735" s="117">
        <v>0</v>
      </c>
      <c r="CJ735" s="81">
        <v>-1</v>
      </c>
      <c r="CK735" s="81">
        <v>0</v>
      </c>
      <c r="CL735" s="81">
        <v>-1</v>
      </c>
      <c r="CM735" s="81">
        <v>0</v>
      </c>
      <c r="CN735" s="117">
        <v>0</v>
      </c>
      <c r="CR735" s="291"/>
      <c r="DB735" s="291"/>
    </row>
    <row r="736" spans="1:121" x14ac:dyDescent="0.25">
      <c r="B736" s="291">
        <v>-1</v>
      </c>
      <c r="E736" s="185">
        <f t="shared" si="10"/>
        <v>0</v>
      </c>
      <c r="F736" s="142">
        <v>4</v>
      </c>
      <c r="G736" s="142">
        <v>4</v>
      </c>
      <c r="H736" s="142">
        <v>3</v>
      </c>
      <c r="I736" s="142">
        <v>3</v>
      </c>
      <c r="J736" s="142">
        <v>5</v>
      </c>
      <c r="K736" s="142">
        <v>4</v>
      </c>
      <c r="L736" s="142">
        <v>4</v>
      </c>
      <c r="M736" s="142">
        <v>3</v>
      </c>
      <c r="N736" s="142">
        <v>4</v>
      </c>
      <c r="O736" s="142">
        <v>3</v>
      </c>
      <c r="P736" s="142">
        <v>0</v>
      </c>
      <c r="Q736" s="290">
        <v>-1E-4</v>
      </c>
      <c r="R736" s="290">
        <v>-1E-4</v>
      </c>
      <c r="S736" s="292">
        <v>-1E-4</v>
      </c>
      <c r="T736" s="290">
        <v>-1E-4</v>
      </c>
      <c r="U736" s="292">
        <v>-1E-4</v>
      </c>
      <c r="V736" s="290">
        <v>-1E-4</v>
      </c>
      <c r="W736" s="292">
        <v>-1E-4</v>
      </c>
      <c r="X736" s="290">
        <v>-1E-4</v>
      </c>
      <c r="Y736" s="292">
        <v>-1E-4</v>
      </c>
      <c r="Z736" s="291">
        <v>-1E-4</v>
      </c>
      <c r="AB736" s="142">
        <v>4</v>
      </c>
      <c r="AC736" s="142">
        <v>4</v>
      </c>
      <c r="AD736" s="142">
        <v>4</v>
      </c>
      <c r="AE736" s="142">
        <v>3</v>
      </c>
      <c r="AF736" s="142">
        <v>4</v>
      </c>
      <c r="AG736" s="142">
        <v>4</v>
      </c>
      <c r="AH736" s="142">
        <v>4</v>
      </c>
      <c r="AI736" s="142">
        <v>3</v>
      </c>
      <c r="AJ736" s="142">
        <v>2</v>
      </c>
      <c r="AK736" s="142">
        <v>4</v>
      </c>
      <c r="AL736" s="142">
        <v>0</v>
      </c>
      <c r="AM736" s="290">
        <v>-1E-4</v>
      </c>
      <c r="AN736" s="290">
        <v>-1E-4</v>
      </c>
      <c r="AO736" s="292">
        <v>-1E-4</v>
      </c>
      <c r="AP736" s="290">
        <v>-1E-4</v>
      </c>
      <c r="AQ736" s="292">
        <v>-1E-4</v>
      </c>
      <c r="AR736" s="290">
        <v>-1E-4</v>
      </c>
      <c r="AS736" s="292">
        <v>-1E-4</v>
      </c>
      <c r="AT736" s="290">
        <v>-1E-4</v>
      </c>
      <c r="AU736" s="292">
        <v>-1E-4</v>
      </c>
      <c r="AW736" s="293">
        <v>-1</v>
      </c>
      <c r="AX736" s="291">
        <v>-1</v>
      </c>
      <c r="BK736" s="290"/>
      <c r="BL736" s="290"/>
      <c r="BM736" s="292"/>
      <c r="BN736" s="290"/>
      <c r="BO736" s="292"/>
      <c r="BP736" s="290"/>
      <c r="BQ736" s="292"/>
      <c r="BR736" s="290"/>
      <c r="BS736" s="292"/>
      <c r="BU736" s="292">
        <v>-1</v>
      </c>
      <c r="BV736" s="291">
        <v>-1</v>
      </c>
      <c r="BX736" s="291">
        <v>-1</v>
      </c>
      <c r="CH736" s="291">
        <v>-1</v>
      </c>
      <c r="CI736" s="117">
        <v>0</v>
      </c>
      <c r="CJ736" s="81">
        <v>-1</v>
      </c>
      <c r="CK736" s="81">
        <v>0</v>
      </c>
      <c r="CL736" s="81">
        <v>-1</v>
      </c>
      <c r="CM736" s="81">
        <v>0</v>
      </c>
      <c r="CN736" s="117">
        <v>0</v>
      </c>
      <c r="CR736" s="291"/>
      <c r="DB736" s="291"/>
    </row>
    <row r="737" spans="1:121" x14ac:dyDescent="0.25">
      <c r="B737" s="291">
        <v>-1</v>
      </c>
      <c r="E737" s="185">
        <f t="shared" si="10"/>
        <v>0</v>
      </c>
      <c r="F737" s="142">
        <v>3</v>
      </c>
      <c r="G737" s="142">
        <v>3</v>
      </c>
      <c r="H737" s="142">
        <v>3</v>
      </c>
      <c r="I737" s="142">
        <v>3</v>
      </c>
      <c r="J737" s="142">
        <v>3</v>
      </c>
      <c r="K737" s="142">
        <v>4</v>
      </c>
      <c r="L737" s="142">
        <v>3</v>
      </c>
      <c r="M737" s="142">
        <v>3</v>
      </c>
      <c r="N737" s="142">
        <v>3</v>
      </c>
      <c r="O737" s="142">
        <v>3</v>
      </c>
      <c r="P737" s="142">
        <v>0</v>
      </c>
      <c r="Q737" s="290">
        <v>-1E-4</v>
      </c>
      <c r="R737" s="290">
        <v>-1E-4</v>
      </c>
      <c r="S737" s="292">
        <v>-1E-4</v>
      </c>
      <c r="T737" s="290">
        <v>-1E-4</v>
      </c>
      <c r="U737" s="292">
        <v>-1E-4</v>
      </c>
      <c r="V737" s="290">
        <v>-1E-4</v>
      </c>
      <c r="W737" s="292">
        <v>-1E-4</v>
      </c>
      <c r="X737" s="290">
        <v>-1E-4</v>
      </c>
      <c r="Y737" s="292">
        <v>-1E-4</v>
      </c>
      <c r="Z737" s="291">
        <v>-1E-4</v>
      </c>
      <c r="AB737" s="142">
        <v>4</v>
      </c>
      <c r="AC737" s="142">
        <v>4</v>
      </c>
      <c r="AD737" s="142">
        <v>3</v>
      </c>
      <c r="AE737" s="142">
        <v>3</v>
      </c>
      <c r="AF737" s="142">
        <v>3</v>
      </c>
      <c r="AG737" s="142">
        <v>3</v>
      </c>
      <c r="AH737" s="142">
        <v>3</v>
      </c>
      <c r="AI737" s="142">
        <v>2</v>
      </c>
      <c r="AJ737" s="142">
        <v>3</v>
      </c>
      <c r="AK737" s="142">
        <v>3</v>
      </c>
      <c r="AL737" s="142">
        <v>1</v>
      </c>
      <c r="AM737" s="290">
        <v>-1E-4</v>
      </c>
      <c r="AN737" s="290">
        <v>-1E-4</v>
      </c>
      <c r="AO737" s="292">
        <v>-1E-4</v>
      </c>
      <c r="AP737" s="290">
        <v>-1E-4</v>
      </c>
      <c r="AQ737" s="292">
        <v>-1E-4</v>
      </c>
      <c r="AR737" s="290">
        <v>-1E-4</v>
      </c>
      <c r="AS737" s="292">
        <v>-1E-4</v>
      </c>
      <c r="AT737" s="290">
        <v>-1E-4</v>
      </c>
      <c r="AU737" s="292">
        <v>-1E-4</v>
      </c>
      <c r="AW737" s="293">
        <v>-1</v>
      </c>
      <c r="AX737" s="291">
        <v>-1</v>
      </c>
      <c r="BK737" s="290"/>
      <c r="BL737" s="290"/>
      <c r="BM737" s="292"/>
      <c r="BN737" s="290"/>
      <c r="BO737" s="292"/>
      <c r="BP737" s="290"/>
      <c r="BQ737" s="292"/>
      <c r="BR737" s="290"/>
      <c r="BS737" s="292"/>
      <c r="BU737" s="292">
        <v>-1</v>
      </c>
      <c r="BV737" s="291">
        <v>-1</v>
      </c>
      <c r="BX737" s="291">
        <v>-1</v>
      </c>
      <c r="CH737" s="291">
        <v>-1</v>
      </c>
      <c r="CI737" s="117">
        <v>0</v>
      </c>
      <c r="CJ737" s="81">
        <v>-1</v>
      </c>
      <c r="CK737" s="81">
        <v>0</v>
      </c>
      <c r="CL737" s="81">
        <v>-1</v>
      </c>
      <c r="CM737" s="81">
        <v>0</v>
      </c>
      <c r="CN737" s="117">
        <v>0</v>
      </c>
      <c r="CR737" s="291"/>
      <c r="DB737" s="291"/>
    </row>
    <row r="738" spans="1:121" x14ac:dyDescent="0.25">
      <c r="B738" s="291"/>
      <c r="Q738" s="290"/>
      <c r="R738" s="290"/>
      <c r="S738" s="292"/>
      <c r="T738" s="290"/>
      <c r="U738" s="292"/>
      <c r="V738" s="290"/>
      <c r="W738" s="292"/>
      <c r="X738" s="290"/>
      <c r="Y738" s="292"/>
      <c r="Z738" s="291"/>
      <c r="AM738" s="290"/>
      <c r="AN738" s="290"/>
      <c r="AO738" s="292"/>
      <c r="AP738" s="290"/>
      <c r="AQ738" s="292"/>
      <c r="AR738" s="290"/>
      <c r="AS738" s="292"/>
      <c r="AT738" s="290"/>
      <c r="AU738" s="292"/>
      <c r="AW738" s="293"/>
      <c r="AX738" s="291"/>
      <c r="BK738" s="290"/>
      <c r="BL738" s="290"/>
      <c r="BM738" s="292"/>
      <c r="BN738" s="290"/>
      <c r="BO738" s="292"/>
      <c r="BP738" s="290"/>
      <c r="BQ738" s="292"/>
      <c r="BR738" s="290"/>
      <c r="BS738" s="292"/>
      <c r="BU738" s="292"/>
      <c r="BV738" s="291"/>
      <c r="BX738" s="291"/>
      <c r="CH738" s="291"/>
      <c r="CR738" s="291"/>
      <c r="DB738" s="291"/>
    </row>
    <row r="739" spans="1:121" s="310" customFormat="1" x14ac:dyDescent="0.25">
      <c r="A739" s="297"/>
      <c r="B739" s="298">
        <v>0</v>
      </c>
      <c r="C739" s="299"/>
      <c r="D739" s="299"/>
      <c r="E739" s="300">
        <f t="shared" si="10"/>
        <v>0</v>
      </c>
      <c r="F739" s="301">
        <v>0</v>
      </c>
      <c r="G739" s="301">
        <v>0</v>
      </c>
      <c r="H739" s="301">
        <v>0</v>
      </c>
      <c r="I739" s="301">
        <v>0</v>
      </c>
      <c r="J739" s="301">
        <v>0</v>
      </c>
      <c r="K739" s="301">
        <v>0</v>
      </c>
      <c r="L739" s="301">
        <v>0</v>
      </c>
      <c r="M739" s="301">
        <v>0</v>
      </c>
      <c r="N739" s="301">
        <v>0</v>
      </c>
      <c r="O739" s="301">
        <v>0</v>
      </c>
      <c r="P739" s="301">
        <v>0</v>
      </c>
      <c r="Q739" s="302">
        <v>0</v>
      </c>
      <c r="R739" s="302">
        <v>0</v>
      </c>
      <c r="S739" s="303">
        <v>0</v>
      </c>
      <c r="T739" s="302">
        <v>0</v>
      </c>
      <c r="U739" s="303">
        <v>0</v>
      </c>
      <c r="V739" s="302">
        <v>0</v>
      </c>
      <c r="W739" s="303">
        <v>0</v>
      </c>
      <c r="X739" s="302">
        <v>0</v>
      </c>
      <c r="Y739" s="303">
        <v>0</v>
      </c>
      <c r="Z739" s="298">
        <v>0</v>
      </c>
      <c r="AA739" s="304"/>
      <c r="AB739" s="301">
        <v>0</v>
      </c>
      <c r="AC739" s="301">
        <v>0</v>
      </c>
      <c r="AD739" s="301">
        <v>0</v>
      </c>
      <c r="AE739" s="301">
        <v>0</v>
      </c>
      <c r="AF739" s="301">
        <v>0</v>
      </c>
      <c r="AG739" s="301">
        <v>0</v>
      </c>
      <c r="AH739" s="301">
        <v>0</v>
      </c>
      <c r="AI739" s="301">
        <v>0</v>
      </c>
      <c r="AJ739" s="301">
        <v>0</v>
      </c>
      <c r="AK739" s="301">
        <v>0</v>
      </c>
      <c r="AL739" s="301">
        <v>0</v>
      </c>
      <c r="AM739" s="302">
        <v>0</v>
      </c>
      <c r="AN739" s="302">
        <v>0</v>
      </c>
      <c r="AO739" s="303">
        <v>0</v>
      </c>
      <c r="AP739" s="302">
        <v>0</v>
      </c>
      <c r="AQ739" s="303">
        <v>0</v>
      </c>
      <c r="AR739" s="302">
        <v>0</v>
      </c>
      <c r="AS739" s="303">
        <v>0</v>
      </c>
      <c r="AT739" s="302">
        <v>0</v>
      </c>
      <c r="AU739" s="303">
        <v>0</v>
      </c>
      <c r="AV739" s="304"/>
      <c r="AW739" s="305">
        <v>0</v>
      </c>
      <c r="AX739" s="298">
        <v>0</v>
      </c>
      <c r="AY739" s="306"/>
      <c r="AZ739" s="301"/>
      <c r="BA739" s="301"/>
      <c r="BB739" s="301"/>
      <c r="BC739" s="301"/>
      <c r="BD739" s="301"/>
      <c r="BE739" s="301"/>
      <c r="BF739" s="301"/>
      <c r="BG739" s="301"/>
      <c r="BH739" s="301"/>
      <c r="BI739" s="301"/>
      <c r="BJ739" s="301"/>
      <c r="BK739" s="302"/>
      <c r="BL739" s="302"/>
      <c r="BM739" s="303"/>
      <c r="BN739" s="302"/>
      <c r="BO739" s="303"/>
      <c r="BP739" s="302"/>
      <c r="BQ739" s="303"/>
      <c r="BR739" s="302"/>
      <c r="BS739" s="303"/>
      <c r="BT739" s="306"/>
      <c r="BU739" s="303">
        <v>0</v>
      </c>
      <c r="BV739" s="298">
        <v>0</v>
      </c>
      <c r="BW739" s="306"/>
      <c r="BX739" s="298">
        <v>0</v>
      </c>
      <c r="BY739" s="307"/>
      <c r="BZ739" s="308"/>
      <c r="CA739" s="308"/>
      <c r="CB739" s="308"/>
      <c r="CC739" s="308"/>
      <c r="CD739" s="309"/>
      <c r="CG739" s="307"/>
      <c r="CH739" s="298">
        <v>0</v>
      </c>
      <c r="CI739" s="309">
        <v>0</v>
      </c>
      <c r="CJ739" s="308">
        <v>0</v>
      </c>
      <c r="CK739" s="308">
        <v>0</v>
      </c>
      <c r="CL739" s="308">
        <v>0</v>
      </c>
      <c r="CM739" s="308">
        <v>0</v>
      </c>
      <c r="CN739" s="309">
        <v>0</v>
      </c>
      <c r="CQ739" s="307"/>
      <c r="CR739" s="298"/>
      <c r="CS739" s="309"/>
      <c r="CT739" s="308"/>
      <c r="CU739" s="308"/>
      <c r="CV739" s="308"/>
      <c r="CW739" s="308"/>
      <c r="CX739" s="309"/>
      <c r="DA739" s="307"/>
      <c r="DB739" s="298"/>
      <c r="DC739" s="306"/>
      <c r="DI739" s="311"/>
      <c r="DL739" s="307"/>
      <c r="DM739" s="312"/>
      <c r="DN739" s="312"/>
      <c r="DO739" s="307"/>
      <c r="DP739" s="313"/>
      <c r="DQ739" s="311"/>
    </row>
    <row r="740" spans="1:121" x14ac:dyDescent="0.25">
      <c r="A740" s="113" t="s">
        <v>201</v>
      </c>
      <c r="B740" s="291">
        <v>1</v>
      </c>
      <c r="C740" s="114" t="s">
        <v>357</v>
      </c>
      <c r="D740" s="114" t="s">
        <v>248</v>
      </c>
      <c r="E740" s="185">
        <f t="shared" si="10"/>
        <v>8</v>
      </c>
      <c r="F740" s="142">
        <v>2</v>
      </c>
      <c r="G740" s="142">
        <v>3</v>
      </c>
      <c r="H740" s="142">
        <v>1</v>
      </c>
      <c r="I740" s="142">
        <v>1</v>
      </c>
      <c r="J740" s="142">
        <v>2</v>
      </c>
      <c r="K740" s="142">
        <v>2</v>
      </c>
      <c r="L740" s="142">
        <v>1</v>
      </c>
      <c r="M740" s="142">
        <v>3</v>
      </c>
      <c r="N740" s="142">
        <v>3</v>
      </c>
      <c r="O740" s="142">
        <v>2</v>
      </c>
      <c r="P740" s="142">
        <v>0</v>
      </c>
      <c r="Q740" s="290">
        <v>9.4</v>
      </c>
      <c r="R740" s="290">
        <v>9.4</v>
      </c>
      <c r="S740" s="292">
        <v>9.4</v>
      </c>
      <c r="T740" s="290">
        <v>-1E-4</v>
      </c>
      <c r="U740" s="292">
        <v>16</v>
      </c>
      <c r="V740" s="290">
        <v>-1E-4</v>
      </c>
      <c r="W740" s="292">
        <v>12.43</v>
      </c>
      <c r="X740" s="290">
        <v>-1E-4</v>
      </c>
      <c r="Y740" s="292">
        <v>37.83</v>
      </c>
      <c r="Z740" s="291">
        <v>3</v>
      </c>
      <c r="AB740" s="142">
        <v>4</v>
      </c>
      <c r="AC740" s="142">
        <v>3</v>
      </c>
      <c r="AD740" s="142">
        <v>2</v>
      </c>
      <c r="AE740" s="142">
        <v>3</v>
      </c>
      <c r="AF740" s="142">
        <v>3</v>
      </c>
      <c r="AG740" s="142">
        <v>3</v>
      </c>
      <c r="AH740" s="142">
        <v>3</v>
      </c>
      <c r="AI740" s="142">
        <v>3</v>
      </c>
      <c r="AJ740" s="142">
        <v>3</v>
      </c>
      <c r="AK740" s="142">
        <v>3</v>
      </c>
      <c r="AL740" s="142">
        <v>1</v>
      </c>
      <c r="AM740" s="290">
        <v>10</v>
      </c>
      <c r="AN740" s="290">
        <v>10</v>
      </c>
      <c r="AO740" s="292">
        <v>10</v>
      </c>
      <c r="AP740" s="290">
        <v>6.2</v>
      </c>
      <c r="AQ740" s="292">
        <v>14.5</v>
      </c>
      <c r="AR740" s="290">
        <v>-1E-4</v>
      </c>
      <c r="AS740" s="292">
        <v>12.55</v>
      </c>
      <c r="AT740" s="290">
        <v>-1E-4</v>
      </c>
      <c r="AU740" s="292">
        <v>43.25</v>
      </c>
      <c r="AW740" s="293">
        <v>81.08</v>
      </c>
      <c r="AX740" s="291">
        <v>1</v>
      </c>
      <c r="BK740" s="290"/>
      <c r="BL740" s="290"/>
      <c r="BM740" s="292"/>
      <c r="BN740" s="290"/>
      <c r="BO740" s="292"/>
      <c r="BP740" s="290"/>
      <c r="BQ740" s="292"/>
      <c r="BR740" s="290"/>
      <c r="BS740" s="292"/>
      <c r="BU740" s="292">
        <v>81.08</v>
      </c>
      <c r="BV740" s="291">
        <v>1</v>
      </c>
      <c r="BX740" s="291">
        <v>-1</v>
      </c>
      <c r="CH740" s="291">
        <v>-1</v>
      </c>
      <c r="CI740" s="117">
        <v>0</v>
      </c>
      <c r="CJ740" s="81">
        <v>-1</v>
      </c>
      <c r="CK740" s="81">
        <v>0</v>
      </c>
      <c r="CL740" s="81">
        <v>-1</v>
      </c>
      <c r="CM740" s="81">
        <v>0</v>
      </c>
      <c r="CN740" s="117">
        <v>0</v>
      </c>
      <c r="CR740" s="291"/>
      <c r="DB740" s="291"/>
      <c r="DH740" s="79" t="s">
        <v>248</v>
      </c>
      <c r="DJ740" s="79" t="s">
        <v>428</v>
      </c>
      <c r="DK740" s="79" t="s">
        <v>475</v>
      </c>
      <c r="DL740" s="83" t="s">
        <v>503</v>
      </c>
      <c r="DM740" s="84" t="s">
        <v>525</v>
      </c>
      <c r="DN740" s="84" t="s">
        <v>505</v>
      </c>
      <c r="DO740" s="83" t="s">
        <v>503</v>
      </c>
    </row>
    <row r="741" spans="1:121" x14ac:dyDescent="0.25">
      <c r="B741" s="291">
        <v>-1</v>
      </c>
      <c r="E741" s="185">
        <f t="shared" si="10"/>
        <v>0</v>
      </c>
      <c r="F741" s="142">
        <v>2</v>
      </c>
      <c r="G741" s="142">
        <v>3</v>
      </c>
      <c r="H741" s="142">
        <v>1</v>
      </c>
      <c r="I741" s="142">
        <v>2</v>
      </c>
      <c r="J741" s="142">
        <v>2</v>
      </c>
      <c r="K741" s="142">
        <v>1</v>
      </c>
      <c r="L741" s="142">
        <v>2</v>
      </c>
      <c r="M741" s="142">
        <v>3</v>
      </c>
      <c r="N741" s="142">
        <v>3</v>
      </c>
      <c r="O741" s="142">
        <v>3</v>
      </c>
      <c r="P741" s="142">
        <v>0</v>
      </c>
      <c r="Q741" s="290">
        <v>-1E-4</v>
      </c>
      <c r="R741" s="290">
        <v>-1E-4</v>
      </c>
      <c r="S741" s="292">
        <v>-1E-4</v>
      </c>
      <c r="T741" s="290">
        <v>-1E-4</v>
      </c>
      <c r="U741" s="292">
        <v>-1E-4</v>
      </c>
      <c r="V741" s="290">
        <v>-1E-4</v>
      </c>
      <c r="W741" s="292">
        <v>-1E-4</v>
      </c>
      <c r="X741" s="290">
        <v>-1E-4</v>
      </c>
      <c r="Y741" s="292">
        <v>-1E-4</v>
      </c>
      <c r="Z741" s="291">
        <v>-1E-4</v>
      </c>
      <c r="AB741" s="142">
        <v>4</v>
      </c>
      <c r="AC741" s="142">
        <v>2</v>
      </c>
      <c r="AD741" s="142">
        <v>3</v>
      </c>
      <c r="AE741" s="142">
        <v>3</v>
      </c>
      <c r="AF741" s="142">
        <v>2</v>
      </c>
      <c r="AG741" s="142">
        <v>2</v>
      </c>
      <c r="AH741" s="142">
        <v>2</v>
      </c>
      <c r="AI741" s="142">
        <v>3</v>
      </c>
      <c r="AJ741" s="142">
        <v>2</v>
      </c>
      <c r="AK741" s="142">
        <v>3</v>
      </c>
      <c r="AL741" s="142">
        <v>0</v>
      </c>
      <c r="AM741" s="290">
        <v>-1E-4</v>
      </c>
      <c r="AN741" s="290">
        <v>-1E-4</v>
      </c>
      <c r="AO741" s="292">
        <v>-1E-4</v>
      </c>
      <c r="AP741" s="290">
        <v>-1E-4</v>
      </c>
      <c r="AQ741" s="292">
        <v>-1E-4</v>
      </c>
      <c r="AR741" s="290">
        <v>-1E-4</v>
      </c>
      <c r="AS741" s="292">
        <v>-1E-4</v>
      </c>
      <c r="AT741" s="290">
        <v>-1E-4</v>
      </c>
      <c r="AU741" s="292">
        <v>-1E-4</v>
      </c>
      <c r="AW741" s="293">
        <v>-1</v>
      </c>
      <c r="AX741" s="291">
        <v>-1</v>
      </c>
      <c r="BK741" s="290"/>
      <c r="BL741" s="290"/>
      <c r="BM741" s="292"/>
      <c r="BN741" s="290"/>
      <c r="BO741" s="292"/>
      <c r="BP741" s="290"/>
      <c r="BQ741" s="292"/>
      <c r="BR741" s="290"/>
      <c r="BS741" s="292"/>
      <c r="BU741" s="292">
        <v>-1</v>
      </c>
      <c r="BV741" s="291">
        <v>-1</v>
      </c>
      <c r="BX741" s="291">
        <v>-1</v>
      </c>
      <c r="CH741" s="291">
        <v>-1</v>
      </c>
      <c r="CI741" s="117">
        <v>0</v>
      </c>
      <c r="CJ741" s="81">
        <v>-1</v>
      </c>
      <c r="CK741" s="81">
        <v>0</v>
      </c>
      <c r="CL741" s="81">
        <v>-1</v>
      </c>
      <c r="CM741" s="81">
        <v>0</v>
      </c>
      <c r="CN741" s="117">
        <v>0</v>
      </c>
      <c r="CR741" s="291"/>
      <c r="DB741" s="291"/>
    </row>
    <row r="742" spans="1:121" x14ac:dyDescent="0.25">
      <c r="B742" s="291">
        <v>-1</v>
      </c>
      <c r="E742" s="185">
        <f t="shared" si="10"/>
        <v>0</v>
      </c>
      <c r="F742" s="142">
        <v>3</v>
      </c>
      <c r="G742" s="142">
        <v>2</v>
      </c>
      <c r="H742" s="142">
        <v>1</v>
      </c>
      <c r="I742" s="142">
        <v>2</v>
      </c>
      <c r="J742" s="142">
        <v>2</v>
      </c>
      <c r="K742" s="142">
        <v>0</v>
      </c>
      <c r="L742" s="142">
        <v>2</v>
      </c>
      <c r="M742" s="142">
        <v>3</v>
      </c>
      <c r="N742" s="142">
        <v>2</v>
      </c>
      <c r="O742" s="142">
        <v>2</v>
      </c>
      <c r="P742" s="142">
        <v>1</v>
      </c>
      <c r="Q742" s="290">
        <v>-1E-4</v>
      </c>
      <c r="R742" s="290">
        <v>-1E-4</v>
      </c>
      <c r="S742" s="292">
        <v>-1E-4</v>
      </c>
      <c r="T742" s="290">
        <v>-1E-4</v>
      </c>
      <c r="U742" s="292">
        <v>-1E-4</v>
      </c>
      <c r="V742" s="290">
        <v>-1E-4</v>
      </c>
      <c r="W742" s="292">
        <v>-1E-4</v>
      </c>
      <c r="X742" s="290">
        <v>-1E-4</v>
      </c>
      <c r="Y742" s="292">
        <v>-1E-4</v>
      </c>
      <c r="Z742" s="291">
        <v>-1E-4</v>
      </c>
      <c r="AB742" s="142">
        <v>4</v>
      </c>
      <c r="AC742" s="142">
        <v>3</v>
      </c>
      <c r="AD742" s="142">
        <v>4</v>
      </c>
      <c r="AE742" s="142">
        <v>3</v>
      </c>
      <c r="AF742" s="142">
        <v>2</v>
      </c>
      <c r="AG742" s="142">
        <v>2</v>
      </c>
      <c r="AH742" s="142">
        <v>2</v>
      </c>
      <c r="AI742" s="142">
        <v>3</v>
      </c>
      <c r="AJ742" s="142">
        <v>3</v>
      </c>
      <c r="AK742" s="142">
        <v>3</v>
      </c>
      <c r="AL742" s="142">
        <v>0</v>
      </c>
      <c r="AM742" s="290">
        <v>-1E-4</v>
      </c>
      <c r="AN742" s="290">
        <v>-1E-4</v>
      </c>
      <c r="AO742" s="292">
        <v>-1E-4</v>
      </c>
      <c r="AP742" s="290">
        <v>-1E-4</v>
      </c>
      <c r="AQ742" s="292">
        <v>-1E-4</v>
      </c>
      <c r="AR742" s="290">
        <v>-1E-4</v>
      </c>
      <c r="AS742" s="292">
        <v>-1E-4</v>
      </c>
      <c r="AT742" s="290">
        <v>-1E-4</v>
      </c>
      <c r="AU742" s="292">
        <v>-1E-4</v>
      </c>
      <c r="AW742" s="293">
        <v>-1</v>
      </c>
      <c r="AX742" s="291">
        <v>-1</v>
      </c>
      <c r="BK742" s="290"/>
      <c r="BL742" s="290"/>
      <c r="BM742" s="292"/>
      <c r="BN742" s="290"/>
      <c r="BO742" s="292"/>
      <c r="BP742" s="290"/>
      <c r="BQ742" s="292"/>
      <c r="BR742" s="290"/>
      <c r="BS742" s="292"/>
      <c r="BU742" s="292">
        <v>-1</v>
      </c>
      <c r="BV742" s="291">
        <v>-1</v>
      </c>
      <c r="BX742" s="291">
        <v>-1</v>
      </c>
      <c r="CH742" s="291">
        <v>-1</v>
      </c>
      <c r="CI742" s="117">
        <v>0</v>
      </c>
      <c r="CJ742" s="81">
        <v>-1</v>
      </c>
      <c r="CK742" s="81">
        <v>0</v>
      </c>
      <c r="CL742" s="81">
        <v>-1</v>
      </c>
      <c r="CM742" s="81">
        <v>0</v>
      </c>
      <c r="CN742" s="117">
        <v>0</v>
      </c>
      <c r="CR742" s="291"/>
      <c r="DB742" s="291"/>
    </row>
    <row r="743" spans="1:121" x14ac:dyDescent="0.25">
      <c r="B743" s="291">
        <v>-1</v>
      </c>
      <c r="E743" s="185">
        <f t="shared" si="10"/>
        <v>0</v>
      </c>
      <c r="F743" s="142">
        <v>2</v>
      </c>
      <c r="G743" s="142">
        <v>2</v>
      </c>
      <c r="H743" s="142">
        <v>1</v>
      </c>
      <c r="I743" s="142">
        <v>2</v>
      </c>
      <c r="J743" s="142">
        <v>2</v>
      </c>
      <c r="K743" s="142">
        <v>2</v>
      </c>
      <c r="L743" s="142">
        <v>2</v>
      </c>
      <c r="M743" s="142">
        <v>3</v>
      </c>
      <c r="N743" s="142">
        <v>2</v>
      </c>
      <c r="O743" s="142">
        <v>2</v>
      </c>
      <c r="P743" s="142">
        <v>0</v>
      </c>
      <c r="Q743" s="290">
        <v>-1E-4</v>
      </c>
      <c r="R743" s="290">
        <v>-1E-4</v>
      </c>
      <c r="S743" s="292">
        <v>-1E-4</v>
      </c>
      <c r="T743" s="290">
        <v>-1E-4</v>
      </c>
      <c r="U743" s="292">
        <v>-1E-4</v>
      </c>
      <c r="V743" s="290">
        <v>-1E-4</v>
      </c>
      <c r="W743" s="292">
        <v>-1E-4</v>
      </c>
      <c r="X743" s="290">
        <v>-1E-4</v>
      </c>
      <c r="Y743" s="292">
        <v>-1E-4</v>
      </c>
      <c r="Z743" s="291">
        <v>-1E-4</v>
      </c>
      <c r="AB743" s="142">
        <v>3</v>
      </c>
      <c r="AC743" s="142">
        <v>2</v>
      </c>
      <c r="AD743" s="142">
        <v>3</v>
      </c>
      <c r="AE743" s="142">
        <v>3</v>
      </c>
      <c r="AF743" s="142">
        <v>2</v>
      </c>
      <c r="AG743" s="142">
        <v>3</v>
      </c>
      <c r="AH743" s="142">
        <v>2</v>
      </c>
      <c r="AI743" s="142">
        <v>2</v>
      </c>
      <c r="AJ743" s="142">
        <v>3</v>
      </c>
      <c r="AK743" s="142">
        <v>3</v>
      </c>
      <c r="AL743" s="142">
        <v>0</v>
      </c>
      <c r="AM743" s="290">
        <v>-1E-4</v>
      </c>
      <c r="AN743" s="290">
        <v>-1E-4</v>
      </c>
      <c r="AO743" s="292">
        <v>-1E-4</v>
      </c>
      <c r="AP743" s="290">
        <v>-1E-4</v>
      </c>
      <c r="AQ743" s="292">
        <v>-1E-4</v>
      </c>
      <c r="AR743" s="290">
        <v>-1E-4</v>
      </c>
      <c r="AS743" s="292">
        <v>-1E-4</v>
      </c>
      <c r="AT743" s="290">
        <v>-1E-4</v>
      </c>
      <c r="AU743" s="292">
        <v>-1E-4</v>
      </c>
      <c r="AW743" s="293">
        <v>-1</v>
      </c>
      <c r="AX743" s="291">
        <v>-1</v>
      </c>
      <c r="BK743" s="290"/>
      <c r="BL743" s="290"/>
      <c r="BM743" s="292"/>
      <c r="BN743" s="290"/>
      <c r="BO743" s="292"/>
      <c r="BP743" s="290"/>
      <c r="BQ743" s="292"/>
      <c r="BR743" s="290"/>
      <c r="BS743" s="292"/>
      <c r="BU743" s="292">
        <v>-1</v>
      </c>
      <c r="BV743" s="291">
        <v>-1</v>
      </c>
      <c r="BX743" s="291">
        <v>-1</v>
      </c>
      <c r="CH743" s="291">
        <v>-1</v>
      </c>
      <c r="CI743" s="117">
        <v>0</v>
      </c>
      <c r="CJ743" s="81">
        <v>-1</v>
      </c>
      <c r="CK743" s="81">
        <v>0</v>
      </c>
      <c r="CL743" s="81">
        <v>-1</v>
      </c>
      <c r="CM743" s="81">
        <v>0</v>
      </c>
      <c r="CN743" s="117">
        <v>0</v>
      </c>
      <c r="CR743" s="291"/>
      <c r="DB743" s="291"/>
    </row>
    <row r="744" spans="1:121" x14ac:dyDescent="0.25">
      <c r="B744" s="291">
        <v>0</v>
      </c>
      <c r="E744" s="185">
        <f t="shared" si="10"/>
        <v>0</v>
      </c>
      <c r="F744" s="142">
        <v>0</v>
      </c>
      <c r="G744" s="142">
        <v>0</v>
      </c>
      <c r="H744" s="142">
        <v>0</v>
      </c>
      <c r="I744" s="142">
        <v>0</v>
      </c>
      <c r="J744" s="142">
        <v>0</v>
      </c>
      <c r="K744" s="142">
        <v>0</v>
      </c>
      <c r="L744" s="142">
        <v>0</v>
      </c>
      <c r="M744" s="142">
        <v>0</v>
      </c>
      <c r="N744" s="142">
        <v>0</v>
      </c>
      <c r="O744" s="142">
        <v>0</v>
      </c>
      <c r="P744" s="142">
        <v>0</v>
      </c>
      <c r="Q744" s="290">
        <v>0</v>
      </c>
      <c r="R744" s="290">
        <v>0</v>
      </c>
      <c r="S744" s="292">
        <v>0</v>
      </c>
      <c r="T744" s="290">
        <v>0</v>
      </c>
      <c r="U744" s="292">
        <v>0</v>
      </c>
      <c r="V744" s="290">
        <v>0</v>
      </c>
      <c r="W744" s="292">
        <v>0</v>
      </c>
      <c r="X744" s="290">
        <v>0</v>
      </c>
      <c r="Y744" s="292">
        <v>0</v>
      </c>
      <c r="Z744" s="291">
        <v>0</v>
      </c>
      <c r="AB744" s="142">
        <v>0</v>
      </c>
      <c r="AC744" s="142">
        <v>0</v>
      </c>
      <c r="AD744" s="142">
        <v>0</v>
      </c>
      <c r="AE744" s="142">
        <v>0</v>
      </c>
      <c r="AF744" s="142">
        <v>0</v>
      </c>
      <c r="AG744" s="142">
        <v>0</v>
      </c>
      <c r="AH744" s="142">
        <v>0</v>
      </c>
      <c r="AI744" s="142">
        <v>0</v>
      </c>
      <c r="AJ744" s="142">
        <v>0</v>
      </c>
      <c r="AK744" s="142">
        <v>0</v>
      </c>
      <c r="AL744" s="142">
        <v>0</v>
      </c>
      <c r="AM744" s="290">
        <v>0</v>
      </c>
      <c r="AN744" s="290">
        <v>0</v>
      </c>
      <c r="AO744" s="292">
        <v>0</v>
      </c>
      <c r="AP744" s="290">
        <v>0</v>
      </c>
      <c r="AQ744" s="292">
        <v>0</v>
      </c>
      <c r="AR744" s="290">
        <v>0</v>
      </c>
      <c r="AS744" s="292">
        <v>0</v>
      </c>
      <c r="AT744" s="290">
        <v>0</v>
      </c>
      <c r="AU744" s="292">
        <v>0</v>
      </c>
      <c r="AW744" s="293">
        <v>0</v>
      </c>
      <c r="AX744" s="291">
        <v>0</v>
      </c>
      <c r="BK744" s="290"/>
      <c r="BL744" s="290"/>
      <c r="BM744" s="292"/>
      <c r="BN744" s="290"/>
      <c r="BO744" s="292"/>
      <c r="BP744" s="290"/>
      <c r="BQ744" s="292"/>
      <c r="BR744" s="290"/>
      <c r="BS744" s="292"/>
      <c r="BU744" s="292">
        <v>0</v>
      </c>
      <c r="BV744" s="291">
        <v>0</v>
      </c>
      <c r="BX744" s="291">
        <v>0</v>
      </c>
      <c r="CH744" s="291">
        <v>0</v>
      </c>
      <c r="CI744" s="117">
        <v>0</v>
      </c>
      <c r="CJ744" s="81">
        <v>0</v>
      </c>
      <c r="CK744" s="81">
        <v>0</v>
      </c>
      <c r="CL744" s="81">
        <v>0</v>
      </c>
      <c r="CM744" s="81">
        <v>0</v>
      </c>
      <c r="CN744" s="117">
        <v>0</v>
      </c>
      <c r="CR744" s="291"/>
      <c r="DB744" s="291"/>
    </row>
    <row r="745" spans="1:121" x14ac:dyDescent="0.25">
      <c r="A745" s="113" t="s">
        <v>201</v>
      </c>
      <c r="B745" s="291">
        <v>2</v>
      </c>
      <c r="C745" s="114" t="s">
        <v>358</v>
      </c>
      <c r="D745" s="114" t="s">
        <v>208</v>
      </c>
      <c r="E745" s="185">
        <f t="shared" si="10"/>
        <v>7</v>
      </c>
      <c r="F745" s="142">
        <v>2</v>
      </c>
      <c r="G745" s="142">
        <v>3</v>
      </c>
      <c r="H745" s="142">
        <v>3</v>
      </c>
      <c r="I745" s="142">
        <v>3</v>
      </c>
      <c r="J745" s="142">
        <v>2</v>
      </c>
      <c r="K745" s="142">
        <v>3</v>
      </c>
      <c r="L745" s="142">
        <v>4</v>
      </c>
      <c r="M745" s="142">
        <v>2</v>
      </c>
      <c r="N745" s="142">
        <v>3</v>
      </c>
      <c r="O745" s="142">
        <v>4</v>
      </c>
      <c r="P745" s="142">
        <v>0</v>
      </c>
      <c r="Q745" s="290">
        <v>9.1</v>
      </c>
      <c r="R745" s="290">
        <v>9.1</v>
      </c>
      <c r="S745" s="292">
        <v>9.1</v>
      </c>
      <c r="T745" s="290">
        <v>-1E-4</v>
      </c>
      <c r="U745" s="292">
        <v>13.7</v>
      </c>
      <c r="V745" s="290">
        <v>-1E-4</v>
      </c>
      <c r="W745" s="292">
        <v>12.05</v>
      </c>
      <c r="X745" s="290">
        <v>-1E-4</v>
      </c>
      <c r="Y745" s="292">
        <v>34.85</v>
      </c>
      <c r="Z745" s="291">
        <v>4</v>
      </c>
      <c r="AB745" s="142">
        <v>3</v>
      </c>
      <c r="AC745" s="142">
        <v>3</v>
      </c>
      <c r="AD745" s="142">
        <v>4</v>
      </c>
      <c r="AE745" s="142">
        <v>3</v>
      </c>
      <c r="AF745" s="142">
        <v>4</v>
      </c>
      <c r="AG745" s="142">
        <v>4</v>
      </c>
      <c r="AH745" s="142">
        <v>3</v>
      </c>
      <c r="AI745" s="142">
        <v>4</v>
      </c>
      <c r="AJ745" s="142">
        <v>4</v>
      </c>
      <c r="AK745" s="142">
        <v>4</v>
      </c>
      <c r="AL745" s="142">
        <v>0</v>
      </c>
      <c r="AM745" s="290">
        <v>9.1999999999999993</v>
      </c>
      <c r="AN745" s="290">
        <v>9.1999999999999993</v>
      </c>
      <c r="AO745" s="292">
        <v>9.1999999999999993</v>
      </c>
      <c r="AP745" s="290">
        <v>6.2</v>
      </c>
      <c r="AQ745" s="292">
        <v>13.2</v>
      </c>
      <c r="AR745" s="290">
        <v>-1E-4</v>
      </c>
      <c r="AS745" s="292">
        <v>12.42</v>
      </c>
      <c r="AT745" s="290">
        <v>-1E-4</v>
      </c>
      <c r="AU745" s="292">
        <v>41.02</v>
      </c>
      <c r="AW745" s="293">
        <v>75.87</v>
      </c>
      <c r="AX745" s="291">
        <v>2</v>
      </c>
      <c r="BK745" s="290"/>
      <c r="BL745" s="290"/>
      <c r="BM745" s="292"/>
      <c r="BN745" s="290"/>
      <c r="BO745" s="292"/>
      <c r="BP745" s="290"/>
      <c r="BQ745" s="292"/>
      <c r="BR745" s="290"/>
      <c r="BS745" s="292"/>
      <c r="BU745" s="292">
        <v>75.87</v>
      </c>
      <c r="BV745" s="291">
        <v>2</v>
      </c>
      <c r="BX745" s="291">
        <v>-1</v>
      </c>
      <c r="CH745" s="291">
        <v>-1</v>
      </c>
      <c r="CI745" s="117">
        <v>0</v>
      </c>
      <c r="CJ745" s="81">
        <v>-1</v>
      </c>
      <c r="CK745" s="81">
        <v>0</v>
      </c>
      <c r="CL745" s="81">
        <v>-1</v>
      </c>
      <c r="CM745" s="81">
        <v>0</v>
      </c>
      <c r="CN745" s="117">
        <v>0</v>
      </c>
      <c r="CR745" s="291"/>
      <c r="DB745" s="291"/>
      <c r="DH745" s="79" t="s">
        <v>208</v>
      </c>
      <c r="DJ745" s="79" t="s">
        <v>428</v>
      </c>
      <c r="DK745" s="79" t="s">
        <v>475</v>
      </c>
      <c r="DL745" s="83" t="s">
        <v>503</v>
      </c>
      <c r="DM745" s="84" t="s">
        <v>525</v>
      </c>
      <c r="DN745" s="84" t="s">
        <v>119</v>
      </c>
      <c r="DO745" s="83" t="s">
        <v>503</v>
      </c>
    </row>
    <row r="746" spans="1:121" x14ac:dyDescent="0.25">
      <c r="B746" s="291">
        <v>-1</v>
      </c>
      <c r="E746" s="185">
        <f t="shared" si="10"/>
        <v>0</v>
      </c>
      <c r="F746" s="142">
        <v>2</v>
      </c>
      <c r="G746" s="142">
        <v>3</v>
      </c>
      <c r="H746" s="142">
        <v>3</v>
      </c>
      <c r="I746" s="142">
        <v>3</v>
      </c>
      <c r="J746" s="142">
        <v>4</v>
      </c>
      <c r="K746" s="142">
        <v>4</v>
      </c>
      <c r="L746" s="142">
        <v>4</v>
      </c>
      <c r="M746" s="142">
        <v>2</v>
      </c>
      <c r="N746" s="142">
        <v>3</v>
      </c>
      <c r="O746" s="142">
        <v>4</v>
      </c>
      <c r="P746" s="142">
        <v>0</v>
      </c>
      <c r="Q746" s="290">
        <v>-1E-4</v>
      </c>
      <c r="R746" s="290">
        <v>-1E-4</v>
      </c>
      <c r="S746" s="292">
        <v>-1E-4</v>
      </c>
      <c r="T746" s="290">
        <v>-1E-4</v>
      </c>
      <c r="U746" s="292">
        <v>-1E-4</v>
      </c>
      <c r="V746" s="290">
        <v>-1E-4</v>
      </c>
      <c r="W746" s="292">
        <v>-1E-4</v>
      </c>
      <c r="X746" s="290">
        <v>-1E-4</v>
      </c>
      <c r="Y746" s="292">
        <v>-1E-4</v>
      </c>
      <c r="Z746" s="291">
        <v>-1E-4</v>
      </c>
      <c r="AB746" s="142">
        <v>4</v>
      </c>
      <c r="AC746" s="142">
        <v>2</v>
      </c>
      <c r="AD746" s="142">
        <v>4</v>
      </c>
      <c r="AE746" s="142">
        <v>2</v>
      </c>
      <c r="AF746" s="142">
        <v>3</v>
      </c>
      <c r="AG746" s="142">
        <v>3</v>
      </c>
      <c r="AH746" s="142">
        <v>3</v>
      </c>
      <c r="AI746" s="142">
        <v>3</v>
      </c>
      <c r="AJ746" s="142">
        <v>4</v>
      </c>
      <c r="AK746" s="142">
        <v>4</v>
      </c>
      <c r="AL746" s="142">
        <v>0</v>
      </c>
      <c r="AM746" s="290">
        <v>-1E-4</v>
      </c>
      <c r="AN746" s="290">
        <v>-1E-4</v>
      </c>
      <c r="AO746" s="292">
        <v>-1E-4</v>
      </c>
      <c r="AP746" s="290">
        <v>-1E-4</v>
      </c>
      <c r="AQ746" s="292">
        <v>-1E-4</v>
      </c>
      <c r="AR746" s="290">
        <v>-1E-4</v>
      </c>
      <c r="AS746" s="292">
        <v>-1E-4</v>
      </c>
      <c r="AT746" s="290">
        <v>-1E-4</v>
      </c>
      <c r="AU746" s="292">
        <v>-1E-4</v>
      </c>
      <c r="AW746" s="293">
        <v>-1</v>
      </c>
      <c r="AX746" s="291">
        <v>-1</v>
      </c>
      <c r="BK746" s="290"/>
      <c r="BL746" s="290"/>
      <c r="BM746" s="292"/>
      <c r="BN746" s="290"/>
      <c r="BO746" s="292"/>
      <c r="BP746" s="290"/>
      <c r="BQ746" s="292"/>
      <c r="BR746" s="290"/>
      <c r="BS746" s="292"/>
      <c r="BU746" s="292">
        <v>-1</v>
      </c>
      <c r="BV746" s="291">
        <v>-1</v>
      </c>
      <c r="BX746" s="291">
        <v>-1</v>
      </c>
      <c r="CH746" s="291">
        <v>-1</v>
      </c>
      <c r="CI746" s="117">
        <v>0</v>
      </c>
      <c r="CJ746" s="81">
        <v>-1</v>
      </c>
      <c r="CK746" s="81">
        <v>0</v>
      </c>
      <c r="CL746" s="81">
        <v>-1</v>
      </c>
      <c r="CM746" s="81">
        <v>0</v>
      </c>
      <c r="CN746" s="117">
        <v>0</v>
      </c>
      <c r="CR746" s="291"/>
      <c r="DB746" s="291"/>
    </row>
    <row r="747" spans="1:121" x14ac:dyDescent="0.25">
      <c r="B747" s="291">
        <v>-1</v>
      </c>
      <c r="E747" s="185">
        <f t="shared" si="10"/>
        <v>0</v>
      </c>
      <c r="F747" s="142">
        <v>3</v>
      </c>
      <c r="G747" s="142">
        <v>3</v>
      </c>
      <c r="H747" s="142">
        <v>3</v>
      </c>
      <c r="I747" s="142">
        <v>2</v>
      </c>
      <c r="J747" s="142">
        <v>3</v>
      </c>
      <c r="K747" s="142">
        <v>3</v>
      </c>
      <c r="L747" s="142">
        <v>4</v>
      </c>
      <c r="M747" s="142">
        <v>3</v>
      </c>
      <c r="N747" s="142">
        <v>3</v>
      </c>
      <c r="O747" s="142">
        <v>4</v>
      </c>
      <c r="P747" s="142">
        <v>0</v>
      </c>
      <c r="Q747" s="290">
        <v>-1E-4</v>
      </c>
      <c r="R747" s="290">
        <v>-1E-4</v>
      </c>
      <c r="S747" s="292">
        <v>-1E-4</v>
      </c>
      <c r="T747" s="290">
        <v>-1E-4</v>
      </c>
      <c r="U747" s="292">
        <v>-1E-4</v>
      </c>
      <c r="V747" s="290">
        <v>-1E-4</v>
      </c>
      <c r="W747" s="292">
        <v>-1E-4</v>
      </c>
      <c r="X747" s="290">
        <v>-1E-4</v>
      </c>
      <c r="Y747" s="292">
        <v>-1E-4</v>
      </c>
      <c r="Z747" s="291">
        <v>-1E-4</v>
      </c>
      <c r="AB747" s="142">
        <v>4</v>
      </c>
      <c r="AC747" s="142">
        <v>4</v>
      </c>
      <c r="AD747" s="142">
        <v>4</v>
      </c>
      <c r="AE747" s="142">
        <v>3</v>
      </c>
      <c r="AF747" s="142">
        <v>4</v>
      </c>
      <c r="AG747" s="142">
        <v>3</v>
      </c>
      <c r="AH747" s="142">
        <v>2</v>
      </c>
      <c r="AI747" s="142">
        <v>3</v>
      </c>
      <c r="AJ747" s="142">
        <v>4</v>
      </c>
      <c r="AK747" s="142">
        <v>4</v>
      </c>
      <c r="AL747" s="142">
        <v>0</v>
      </c>
      <c r="AM747" s="290">
        <v>-1E-4</v>
      </c>
      <c r="AN747" s="290">
        <v>-1E-4</v>
      </c>
      <c r="AO747" s="292">
        <v>-1E-4</v>
      </c>
      <c r="AP747" s="290">
        <v>-1E-4</v>
      </c>
      <c r="AQ747" s="292">
        <v>-1E-4</v>
      </c>
      <c r="AR747" s="290">
        <v>-1E-4</v>
      </c>
      <c r="AS747" s="292">
        <v>-1E-4</v>
      </c>
      <c r="AT747" s="290">
        <v>-1E-4</v>
      </c>
      <c r="AU747" s="292">
        <v>-1E-4</v>
      </c>
      <c r="AW747" s="293">
        <v>-1</v>
      </c>
      <c r="AX747" s="291">
        <v>-1</v>
      </c>
      <c r="BK747" s="290"/>
      <c r="BL747" s="290"/>
      <c r="BM747" s="292"/>
      <c r="BN747" s="290"/>
      <c r="BO747" s="292"/>
      <c r="BP747" s="290"/>
      <c r="BQ747" s="292"/>
      <c r="BR747" s="290"/>
      <c r="BS747" s="292"/>
      <c r="BU747" s="292">
        <v>-1</v>
      </c>
      <c r="BV747" s="291">
        <v>-1</v>
      </c>
      <c r="BX747" s="291">
        <v>-1</v>
      </c>
      <c r="CH747" s="291">
        <v>-1</v>
      </c>
      <c r="CI747" s="117">
        <v>0</v>
      </c>
      <c r="CJ747" s="81">
        <v>-1</v>
      </c>
      <c r="CK747" s="81">
        <v>0</v>
      </c>
      <c r="CL747" s="81">
        <v>-1</v>
      </c>
      <c r="CM747" s="81">
        <v>0</v>
      </c>
      <c r="CN747" s="117">
        <v>0</v>
      </c>
      <c r="CR747" s="291"/>
      <c r="DB747" s="291"/>
    </row>
    <row r="748" spans="1:121" x14ac:dyDescent="0.25">
      <c r="B748" s="291">
        <v>-1</v>
      </c>
      <c r="E748" s="185">
        <f t="shared" si="10"/>
        <v>0</v>
      </c>
      <c r="F748" s="142">
        <v>3</v>
      </c>
      <c r="G748" s="142">
        <v>3</v>
      </c>
      <c r="H748" s="142">
        <v>3</v>
      </c>
      <c r="I748" s="142">
        <v>3</v>
      </c>
      <c r="J748" s="142">
        <v>3</v>
      </c>
      <c r="K748" s="142">
        <v>3</v>
      </c>
      <c r="L748" s="142">
        <v>4</v>
      </c>
      <c r="M748" s="142">
        <v>4</v>
      </c>
      <c r="N748" s="142">
        <v>3</v>
      </c>
      <c r="O748" s="142">
        <v>3</v>
      </c>
      <c r="P748" s="142">
        <v>0</v>
      </c>
      <c r="Q748" s="290">
        <v>-1E-4</v>
      </c>
      <c r="R748" s="290">
        <v>-1E-4</v>
      </c>
      <c r="S748" s="292">
        <v>-1E-4</v>
      </c>
      <c r="T748" s="290">
        <v>-1E-4</v>
      </c>
      <c r="U748" s="292">
        <v>-1E-4</v>
      </c>
      <c r="V748" s="290">
        <v>-1E-4</v>
      </c>
      <c r="W748" s="292">
        <v>-1E-4</v>
      </c>
      <c r="X748" s="290">
        <v>-1E-4</v>
      </c>
      <c r="Y748" s="292">
        <v>-1E-4</v>
      </c>
      <c r="Z748" s="291">
        <v>-1E-4</v>
      </c>
      <c r="AB748" s="142">
        <v>3</v>
      </c>
      <c r="AC748" s="142">
        <v>3</v>
      </c>
      <c r="AD748" s="142">
        <v>4</v>
      </c>
      <c r="AE748" s="142">
        <v>4</v>
      </c>
      <c r="AF748" s="142">
        <v>3</v>
      </c>
      <c r="AG748" s="142">
        <v>3</v>
      </c>
      <c r="AH748" s="142">
        <v>3</v>
      </c>
      <c r="AI748" s="142">
        <v>4</v>
      </c>
      <c r="AJ748" s="142">
        <v>3</v>
      </c>
      <c r="AK748" s="142">
        <v>3</v>
      </c>
      <c r="AL748" s="142">
        <v>0</v>
      </c>
      <c r="AM748" s="290">
        <v>-1E-4</v>
      </c>
      <c r="AN748" s="290">
        <v>-1E-4</v>
      </c>
      <c r="AO748" s="292">
        <v>-1E-4</v>
      </c>
      <c r="AP748" s="290">
        <v>-1E-4</v>
      </c>
      <c r="AQ748" s="292">
        <v>-1E-4</v>
      </c>
      <c r="AR748" s="290">
        <v>-1E-4</v>
      </c>
      <c r="AS748" s="292">
        <v>-1E-4</v>
      </c>
      <c r="AT748" s="290">
        <v>-1E-4</v>
      </c>
      <c r="AU748" s="292">
        <v>-1E-4</v>
      </c>
      <c r="AW748" s="293">
        <v>-1</v>
      </c>
      <c r="AX748" s="291">
        <v>-1</v>
      </c>
      <c r="BK748" s="290"/>
      <c r="BL748" s="290"/>
      <c r="BM748" s="292"/>
      <c r="BN748" s="290"/>
      <c r="BO748" s="292"/>
      <c r="BP748" s="290"/>
      <c r="BQ748" s="292"/>
      <c r="BR748" s="290"/>
      <c r="BS748" s="292"/>
      <c r="BU748" s="292">
        <v>-1</v>
      </c>
      <c r="BV748" s="291">
        <v>-1</v>
      </c>
      <c r="BX748" s="291">
        <v>-1</v>
      </c>
      <c r="CH748" s="291">
        <v>-1</v>
      </c>
      <c r="CI748" s="117">
        <v>0</v>
      </c>
      <c r="CJ748" s="81">
        <v>-1</v>
      </c>
      <c r="CK748" s="81">
        <v>0</v>
      </c>
      <c r="CL748" s="81">
        <v>-1</v>
      </c>
      <c r="CM748" s="81">
        <v>0</v>
      </c>
      <c r="CN748" s="117">
        <v>0</v>
      </c>
      <c r="CR748" s="291"/>
      <c r="DB748" s="291"/>
    </row>
    <row r="749" spans="1:121" x14ac:dyDescent="0.25">
      <c r="B749" s="291">
        <v>0</v>
      </c>
      <c r="E749" s="185">
        <f t="shared" si="10"/>
        <v>0</v>
      </c>
      <c r="F749" s="142">
        <v>0</v>
      </c>
      <c r="G749" s="142">
        <v>0</v>
      </c>
      <c r="H749" s="142">
        <v>0</v>
      </c>
      <c r="I749" s="142">
        <v>0</v>
      </c>
      <c r="J749" s="142">
        <v>0</v>
      </c>
      <c r="K749" s="142">
        <v>0</v>
      </c>
      <c r="L749" s="142">
        <v>0</v>
      </c>
      <c r="M749" s="142">
        <v>0</v>
      </c>
      <c r="N749" s="142">
        <v>0</v>
      </c>
      <c r="O749" s="142">
        <v>0</v>
      </c>
      <c r="P749" s="142">
        <v>0</v>
      </c>
      <c r="Q749" s="290">
        <v>0</v>
      </c>
      <c r="R749" s="290">
        <v>0</v>
      </c>
      <c r="S749" s="292">
        <v>0</v>
      </c>
      <c r="T749" s="290">
        <v>0</v>
      </c>
      <c r="U749" s="292">
        <v>0</v>
      </c>
      <c r="V749" s="290">
        <v>0</v>
      </c>
      <c r="W749" s="292">
        <v>0</v>
      </c>
      <c r="X749" s="290">
        <v>0</v>
      </c>
      <c r="Y749" s="292">
        <v>0</v>
      </c>
      <c r="Z749" s="291">
        <v>0</v>
      </c>
      <c r="AB749" s="142">
        <v>0</v>
      </c>
      <c r="AC749" s="142">
        <v>0</v>
      </c>
      <c r="AD749" s="142">
        <v>0</v>
      </c>
      <c r="AE749" s="142">
        <v>0</v>
      </c>
      <c r="AF749" s="142">
        <v>0</v>
      </c>
      <c r="AG749" s="142">
        <v>0</v>
      </c>
      <c r="AH749" s="142">
        <v>0</v>
      </c>
      <c r="AI749" s="142">
        <v>0</v>
      </c>
      <c r="AJ749" s="142">
        <v>0</v>
      </c>
      <c r="AK749" s="142">
        <v>0</v>
      </c>
      <c r="AL749" s="142">
        <v>0</v>
      </c>
      <c r="AM749" s="290">
        <v>0</v>
      </c>
      <c r="AN749" s="290">
        <v>0</v>
      </c>
      <c r="AO749" s="292">
        <v>0</v>
      </c>
      <c r="AP749" s="290">
        <v>0</v>
      </c>
      <c r="AQ749" s="292">
        <v>0</v>
      </c>
      <c r="AR749" s="290">
        <v>0</v>
      </c>
      <c r="AS749" s="292">
        <v>0</v>
      </c>
      <c r="AT749" s="290">
        <v>0</v>
      </c>
      <c r="AU749" s="292">
        <v>0</v>
      </c>
      <c r="AW749" s="293">
        <v>0</v>
      </c>
      <c r="AX749" s="291">
        <v>0</v>
      </c>
      <c r="BK749" s="290"/>
      <c r="BL749" s="290"/>
      <c r="BM749" s="292"/>
      <c r="BN749" s="290"/>
      <c r="BO749" s="292"/>
      <c r="BP749" s="290"/>
      <c r="BQ749" s="292"/>
      <c r="BR749" s="290"/>
      <c r="BS749" s="292"/>
      <c r="BU749" s="292">
        <v>0</v>
      </c>
      <c r="BV749" s="291">
        <v>0</v>
      </c>
      <c r="BX749" s="291">
        <v>0</v>
      </c>
      <c r="CH749" s="291">
        <v>0</v>
      </c>
      <c r="CI749" s="117">
        <v>0</v>
      </c>
      <c r="CJ749" s="81">
        <v>0</v>
      </c>
      <c r="CK749" s="81">
        <v>0</v>
      </c>
      <c r="CL749" s="81">
        <v>0</v>
      </c>
      <c r="CM749" s="81">
        <v>0</v>
      </c>
      <c r="CN749" s="117">
        <v>0</v>
      </c>
      <c r="CR749" s="291"/>
      <c r="DB749" s="291"/>
    </row>
    <row r="750" spans="1:121" x14ac:dyDescent="0.25">
      <c r="A750" s="113" t="s">
        <v>201</v>
      </c>
      <c r="B750" s="291">
        <v>3</v>
      </c>
      <c r="C750" s="114" t="s">
        <v>359</v>
      </c>
      <c r="D750" s="114" t="s">
        <v>273</v>
      </c>
      <c r="E750" s="185">
        <f t="shared" si="10"/>
        <v>6</v>
      </c>
      <c r="F750" s="142">
        <v>3</v>
      </c>
      <c r="G750" s="142">
        <v>2</v>
      </c>
      <c r="H750" s="142">
        <v>1</v>
      </c>
      <c r="I750" s="142">
        <v>2</v>
      </c>
      <c r="J750" s="142">
        <v>3</v>
      </c>
      <c r="K750" s="142">
        <v>1</v>
      </c>
      <c r="L750" s="142">
        <v>2</v>
      </c>
      <c r="M750" s="142">
        <v>3</v>
      </c>
      <c r="N750" s="142">
        <v>2</v>
      </c>
      <c r="O750" s="142">
        <v>2</v>
      </c>
      <c r="P750" s="142">
        <v>0</v>
      </c>
      <c r="Q750" s="290">
        <v>9.6999999999999993</v>
      </c>
      <c r="R750" s="290">
        <v>9.6999999999999993</v>
      </c>
      <c r="S750" s="292">
        <v>9.6999999999999993</v>
      </c>
      <c r="T750" s="290">
        <v>-1E-4</v>
      </c>
      <c r="U750" s="292">
        <v>15.6</v>
      </c>
      <c r="V750" s="290">
        <v>-1E-4</v>
      </c>
      <c r="W750" s="292">
        <v>12.77</v>
      </c>
      <c r="X750" s="290">
        <v>-1E-4</v>
      </c>
      <c r="Y750" s="292">
        <v>38.07</v>
      </c>
      <c r="Z750" s="291">
        <v>2</v>
      </c>
      <c r="AB750" s="142">
        <v>3</v>
      </c>
      <c r="AC750" s="142">
        <v>3</v>
      </c>
      <c r="AD750" s="142">
        <v>-1</v>
      </c>
      <c r="AE750" s="142">
        <v>-1</v>
      </c>
      <c r="AF750" s="142">
        <v>-1</v>
      </c>
      <c r="AG750" s="142">
        <v>-1</v>
      </c>
      <c r="AH750" s="142">
        <v>-1</v>
      </c>
      <c r="AI750" s="142">
        <v>-1</v>
      </c>
      <c r="AJ750" s="142">
        <v>-1</v>
      </c>
      <c r="AK750" s="142">
        <v>-1</v>
      </c>
      <c r="AL750" s="142">
        <v>0</v>
      </c>
      <c r="AM750" s="290">
        <v>2</v>
      </c>
      <c r="AN750" s="290">
        <v>2</v>
      </c>
      <c r="AO750" s="292">
        <v>2</v>
      </c>
      <c r="AP750" s="290">
        <v>2.6</v>
      </c>
      <c r="AQ750" s="292">
        <v>2.8</v>
      </c>
      <c r="AR750" s="290">
        <v>-1E-4</v>
      </c>
      <c r="AS750" s="292">
        <v>1.76</v>
      </c>
      <c r="AT750" s="290">
        <v>-1E-4</v>
      </c>
      <c r="AU750" s="292">
        <v>9.16</v>
      </c>
      <c r="AW750" s="293">
        <v>47.23</v>
      </c>
      <c r="AX750" s="291">
        <v>3</v>
      </c>
      <c r="BK750" s="290"/>
      <c r="BL750" s="290"/>
      <c r="BM750" s="292"/>
      <c r="BN750" s="290"/>
      <c r="BO750" s="292"/>
      <c r="BP750" s="290"/>
      <c r="BQ750" s="292"/>
      <c r="BR750" s="290"/>
      <c r="BS750" s="292"/>
      <c r="BU750" s="292">
        <v>47.23</v>
      </c>
      <c r="BV750" s="291">
        <v>3</v>
      </c>
      <c r="BX750" s="291">
        <v>-1</v>
      </c>
      <c r="CH750" s="291">
        <v>-1</v>
      </c>
      <c r="CI750" s="117">
        <v>0</v>
      </c>
      <c r="CJ750" s="81">
        <v>2</v>
      </c>
      <c r="CK750" s="81">
        <v>0</v>
      </c>
      <c r="CL750" s="81">
        <v>-1</v>
      </c>
      <c r="CM750" s="81">
        <v>0</v>
      </c>
      <c r="CN750" s="117">
        <v>0</v>
      </c>
      <c r="CR750" s="291"/>
      <c r="DB750" s="291"/>
      <c r="DH750" s="79" t="s">
        <v>273</v>
      </c>
      <c r="DJ750" s="79" t="s">
        <v>428</v>
      </c>
      <c r="DK750" s="79" t="s">
        <v>475</v>
      </c>
      <c r="DL750" s="83" t="s">
        <v>503</v>
      </c>
      <c r="DM750" s="84" t="s">
        <v>525</v>
      </c>
      <c r="DN750" s="84" t="s">
        <v>503</v>
      </c>
      <c r="DO750" s="83" t="s">
        <v>503</v>
      </c>
    </row>
    <row r="751" spans="1:121" x14ac:dyDescent="0.25">
      <c r="B751" s="291">
        <v>-1</v>
      </c>
      <c r="E751" s="185">
        <f t="shared" si="10"/>
        <v>0</v>
      </c>
      <c r="F751" s="142">
        <v>3</v>
      </c>
      <c r="G751" s="142">
        <v>2</v>
      </c>
      <c r="H751" s="142">
        <v>2</v>
      </c>
      <c r="I751" s="142">
        <v>2</v>
      </c>
      <c r="J751" s="142">
        <v>3</v>
      </c>
      <c r="K751" s="142">
        <v>2</v>
      </c>
      <c r="L751" s="142">
        <v>2</v>
      </c>
      <c r="M751" s="142">
        <v>2</v>
      </c>
      <c r="N751" s="142">
        <v>3</v>
      </c>
      <c r="O751" s="142">
        <v>2</v>
      </c>
      <c r="P751" s="142">
        <v>0</v>
      </c>
      <c r="Q751" s="290">
        <v>-1E-4</v>
      </c>
      <c r="R751" s="290">
        <v>-1E-4</v>
      </c>
      <c r="S751" s="292">
        <v>-1E-4</v>
      </c>
      <c r="T751" s="290">
        <v>-1E-4</v>
      </c>
      <c r="U751" s="292">
        <v>-1E-4</v>
      </c>
      <c r="V751" s="290">
        <v>-1E-4</v>
      </c>
      <c r="W751" s="292">
        <v>-1E-4</v>
      </c>
      <c r="X751" s="290">
        <v>-1E-4</v>
      </c>
      <c r="Y751" s="292">
        <v>-1E-4</v>
      </c>
      <c r="Z751" s="291">
        <v>-1E-4</v>
      </c>
      <c r="AB751" s="142">
        <v>3</v>
      </c>
      <c r="AC751" s="142">
        <v>3</v>
      </c>
      <c r="AD751" s="142">
        <v>-1</v>
      </c>
      <c r="AE751" s="142">
        <v>-1</v>
      </c>
      <c r="AF751" s="142">
        <v>-1</v>
      </c>
      <c r="AG751" s="142">
        <v>-1</v>
      </c>
      <c r="AH751" s="142">
        <v>-1</v>
      </c>
      <c r="AI751" s="142">
        <v>-1</v>
      </c>
      <c r="AJ751" s="142">
        <v>-1</v>
      </c>
      <c r="AK751" s="142">
        <v>-1</v>
      </c>
      <c r="AL751" s="142">
        <v>0</v>
      </c>
      <c r="AM751" s="290">
        <v>-1E-4</v>
      </c>
      <c r="AN751" s="290">
        <v>-1E-4</v>
      </c>
      <c r="AO751" s="292">
        <v>-1E-4</v>
      </c>
      <c r="AP751" s="290">
        <v>-1E-4</v>
      </c>
      <c r="AQ751" s="292">
        <v>-1E-4</v>
      </c>
      <c r="AR751" s="290">
        <v>-1E-4</v>
      </c>
      <c r="AS751" s="292">
        <v>-1E-4</v>
      </c>
      <c r="AT751" s="290">
        <v>-1E-4</v>
      </c>
      <c r="AU751" s="292">
        <v>-1E-4</v>
      </c>
      <c r="AW751" s="293">
        <v>-1</v>
      </c>
      <c r="AX751" s="291">
        <v>-1</v>
      </c>
      <c r="BK751" s="290"/>
      <c r="BL751" s="290"/>
      <c r="BM751" s="292"/>
      <c r="BN751" s="290"/>
      <c r="BO751" s="292"/>
      <c r="BP751" s="290"/>
      <c r="BQ751" s="292"/>
      <c r="BR751" s="290"/>
      <c r="BS751" s="292"/>
      <c r="BU751" s="292">
        <v>-1</v>
      </c>
      <c r="BV751" s="291">
        <v>-1</v>
      </c>
      <c r="BX751" s="291">
        <v>-1</v>
      </c>
      <c r="CH751" s="291">
        <v>-1</v>
      </c>
      <c r="CI751" s="117">
        <v>0</v>
      </c>
      <c r="CJ751" s="81">
        <v>-1</v>
      </c>
      <c r="CK751" s="81">
        <v>0</v>
      </c>
      <c r="CL751" s="81">
        <v>-1</v>
      </c>
      <c r="CM751" s="81">
        <v>0</v>
      </c>
      <c r="CN751" s="117">
        <v>0</v>
      </c>
      <c r="CR751" s="291"/>
      <c r="DB751" s="291"/>
    </row>
    <row r="752" spans="1:121" x14ac:dyDescent="0.25">
      <c r="B752" s="291">
        <v>-1</v>
      </c>
      <c r="E752" s="185">
        <f t="shared" si="10"/>
        <v>0</v>
      </c>
      <c r="F752" s="142">
        <v>3</v>
      </c>
      <c r="G752" s="142">
        <v>2</v>
      </c>
      <c r="H752" s="142">
        <v>1</v>
      </c>
      <c r="I752" s="142">
        <v>2</v>
      </c>
      <c r="J752" s="142">
        <v>4</v>
      </c>
      <c r="K752" s="142">
        <v>2</v>
      </c>
      <c r="L752" s="142">
        <v>3</v>
      </c>
      <c r="M752" s="142">
        <v>2</v>
      </c>
      <c r="N752" s="142">
        <v>3</v>
      </c>
      <c r="O752" s="142">
        <v>2</v>
      </c>
      <c r="P752" s="142">
        <v>0</v>
      </c>
      <c r="Q752" s="290">
        <v>-1E-4</v>
      </c>
      <c r="R752" s="290">
        <v>-1E-4</v>
      </c>
      <c r="S752" s="292">
        <v>-1E-4</v>
      </c>
      <c r="T752" s="290">
        <v>-1E-4</v>
      </c>
      <c r="U752" s="292">
        <v>-1E-4</v>
      </c>
      <c r="V752" s="290">
        <v>-1E-4</v>
      </c>
      <c r="W752" s="292">
        <v>-1E-4</v>
      </c>
      <c r="X752" s="290">
        <v>-1E-4</v>
      </c>
      <c r="Y752" s="292">
        <v>-1E-4</v>
      </c>
      <c r="Z752" s="291">
        <v>-1E-4</v>
      </c>
      <c r="AB752" s="142">
        <v>4</v>
      </c>
      <c r="AC752" s="142">
        <v>4</v>
      </c>
      <c r="AD752" s="142">
        <v>-1</v>
      </c>
      <c r="AE752" s="142">
        <v>-1</v>
      </c>
      <c r="AF752" s="142">
        <v>-1</v>
      </c>
      <c r="AG752" s="142">
        <v>-1</v>
      </c>
      <c r="AH752" s="142">
        <v>-1</v>
      </c>
      <c r="AI752" s="142">
        <v>-1</v>
      </c>
      <c r="AJ752" s="142">
        <v>-1</v>
      </c>
      <c r="AK752" s="142">
        <v>-1</v>
      </c>
      <c r="AL752" s="142">
        <v>0</v>
      </c>
      <c r="AM752" s="290">
        <v>-1E-4</v>
      </c>
      <c r="AN752" s="290">
        <v>-1E-4</v>
      </c>
      <c r="AO752" s="292">
        <v>-1E-4</v>
      </c>
      <c r="AP752" s="290">
        <v>-1E-4</v>
      </c>
      <c r="AQ752" s="292">
        <v>-1E-4</v>
      </c>
      <c r="AR752" s="290">
        <v>-1E-4</v>
      </c>
      <c r="AS752" s="292">
        <v>-1E-4</v>
      </c>
      <c r="AT752" s="290">
        <v>-1E-4</v>
      </c>
      <c r="AU752" s="292">
        <v>-1E-4</v>
      </c>
      <c r="AW752" s="293">
        <v>-1</v>
      </c>
      <c r="AX752" s="291">
        <v>-1</v>
      </c>
      <c r="BK752" s="290"/>
      <c r="BL752" s="290"/>
      <c r="BM752" s="292"/>
      <c r="BN752" s="290"/>
      <c r="BO752" s="292"/>
      <c r="BP752" s="290"/>
      <c r="BQ752" s="292"/>
      <c r="BR752" s="290"/>
      <c r="BS752" s="292"/>
      <c r="BU752" s="292">
        <v>-1</v>
      </c>
      <c r="BV752" s="291">
        <v>-1</v>
      </c>
      <c r="BX752" s="291">
        <v>-1</v>
      </c>
      <c r="CH752" s="291">
        <v>-1</v>
      </c>
      <c r="CI752" s="117">
        <v>0</v>
      </c>
      <c r="CJ752" s="81">
        <v>-1</v>
      </c>
      <c r="CK752" s="81">
        <v>0</v>
      </c>
      <c r="CL752" s="81">
        <v>-1</v>
      </c>
      <c r="CM752" s="81">
        <v>0</v>
      </c>
      <c r="CN752" s="117">
        <v>0</v>
      </c>
      <c r="CR752" s="291"/>
      <c r="DB752" s="291"/>
    </row>
    <row r="753" spans="1:119" x14ac:dyDescent="0.25">
      <c r="B753" s="291">
        <v>-1</v>
      </c>
      <c r="E753" s="185">
        <f t="shared" si="10"/>
        <v>0</v>
      </c>
      <c r="F753" s="142">
        <v>2</v>
      </c>
      <c r="G753" s="142">
        <v>2</v>
      </c>
      <c r="H753" s="142">
        <v>1</v>
      </c>
      <c r="I753" s="142">
        <v>1</v>
      </c>
      <c r="J753" s="142">
        <v>2</v>
      </c>
      <c r="K753" s="142">
        <v>2</v>
      </c>
      <c r="L753" s="142">
        <v>3</v>
      </c>
      <c r="M753" s="142">
        <v>2</v>
      </c>
      <c r="N753" s="142">
        <v>2</v>
      </c>
      <c r="O753" s="142">
        <v>2</v>
      </c>
      <c r="P753" s="142">
        <v>0</v>
      </c>
      <c r="Q753" s="290">
        <v>-1E-4</v>
      </c>
      <c r="R753" s="290">
        <v>-1E-4</v>
      </c>
      <c r="S753" s="292">
        <v>-1E-4</v>
      </c>
      <c r="T753" s="290">
        <v>-1E-4</v>
      </c>
      <c r="U753" s="292">
        <v>-1E-4</v>
      </c>
      <c r="V753" s="290">
        <v>-1E-4</v>
      </c>
      <c r="W753" s="292">
        <v>-1E-4</v>
      </c>
      <c r="X753" s="290">
        <v>-1E-4</v>
      </c>
      <c r="Y753" s="292">
        <v>-1E-4</v>
      </c>
      <c r="Z753" s="291">
        <v>-1E-4</v>
      </c>
      <c r="AB753" s="142">
        <v>3</v>
      </c>
      <c r="AC753" s="142">
        <v>3</v>
      </c>
      <c r="AD753" s="142">
        <v>-1</v>
      </c>
      <c r="AE753" s="142">
        <v>-1</v>
      </c>
      <c r="AF753" s="142">
        <v>-1</v>
      </c>
      <c r="AG753" s="142">
        <v>-1</v>
      </c>
      <c r="AH753" s="142">
        <v>-1</v>
      </c>
      <c r="AI753" s="142">
        <v>-1</v>
      </c>
      <c r="AJ753" s="142">
        <v>-1</v>
      </c>
      <c r="AK753" s="142">
        <v>-1</v>
      </c>
      <c r="AL753" s="142">
        <v>0</v>
      </c>
      <c r="AM753" s="290">
        <v>-1E-4</v>
      </c>
      <c r="AN753" s="290">
        <v>-1E-4</v>
      </c>
      <c r="AO753" s="292">
        <v>-1E-4</v>
      </c>
      <c r="AP753" s="290">
        <v>-1E-4</v>
      </c>
      <c r="AQ753" s="292">
        <v>-1E-4</v>
      </c>
      <c r="AR753" s="290">
        <v>-1E-4</v>
      </c>
      <c r="AS753" s="292">
        <v>-1E-4</v>
      </c>
      <c r="AT753" s="290">
        <v>-1E-4</v>
      </c>
      <c r="AU753" s="292">
        <v>-1E-4</v>
      </c>
      <c r="AW753" s="293">
        <v>-1</v>
      </c>
      <c r="AX753" s="291">
        <v>-1</v>
      </c>
      <c r="BK753" s="290"/>
      <c r="BL753" s="290"/>
      <c r="BM753" s="292"/>
      <c r="BN753" s="290"/>
      <c r="BO753" s="292"/>
      <c r="BP753" s="290"/>
      <c r="BQ753" s="292"/>
      <c r="BR753" s="290"/>
      <c r="BS753" s="292"/>
      <c r="BU753" s="292">
        <v>-1</v>
      </c>
      <c r="BV753" s="291">
        <v>-1</v>
      </c>
      <c r="BX753" s="291">
        <v>-1</v>
      </c>
      <c r="CH753" s="291">
        <v>-1</v>
      </c>
      <c r="CI753" s="117">
        <v>0</v>
      </c>
      <c r="CJ753" s="81">
        <v>-1</v>
      </c>
      <c r="CK753" s="81">
        <v>0</v>
      </c>
      <c r="CL753" s="81">
        <v>-1</v>
      </c>
      <c r="CM753" s="81">
        <v>0</v>
      </c>
      <c r="CN753" s="117">
        <v>0</v>
      </c>
      <c r="CR753" s="291"/>
      <c r="DB753" s="291"/>
    </row>
    <row r="754" spans="1:119" x14ac:dyDescent="0.25">
      <c r="B754" s="291">
        <v>0</v>
      </c>
      <c r="E754" s="185">
        <f t="shared" si="10"/>
        <v>0</v>
      </c>
      <c r="F754" s="142">
        <v>0</v>
      </c>
      <c r="G754" s="142">
        <v>0</v>
      </c>
      <c r="H754" s="142">
        <v>0</v>
      </c>
      <c r="I754" s="142">
        <v>0</v>
      </c>
      <c r="J754" s="142">
        <v>0</v>
      </c>
      <c r="K754" s="142">
        <v>0</v>
      </c>
      <c r="L754" s="142">
        <v>0</v>
      </c>
      <c r="M754" s="142">
        <v>0</v>
      </c>
      <c r="N754" s="142">
        <v>0</v>
      </c>
      <c r="O754" s="142">
        <v>0</v>
      </c>
      <c r="P754" s="142">
        <v>0</v>
      </c>
      <c r="Q754" s="290">
        <v>0</v>
      </c>
      <c r="R754" s="290">
        <v>0</v>
      </c>
      <c r="S754" s="292">
        <v>0</v>
      </c>
      <c r="T754" s="290">
        <v>0</v>
      </c>
      <c r="U754" s="292">
        <v>0</v>
      </c>
      <c r="V754" s="290">
        <v>0</v>
      </c>
      <c r="W754" s="292">
        <v>0</v>
      </c>
      <c r="X754" s="290">
        <v>0</v>
      </c>
      <c r="Y754" s="292">
        <v>0</v>
      </c>
      <c r="Z754" s="291">
        <v>0</v>
      </c>
      <c r="AB754" s="142">
        <v>0</v>
      </c>
      <c r="AC754" s="142">
        <v>0</v>
      </c>
      <c r="AD754" s="142">
        <v>0</v>
      </c>
      <c r="AE754" s="142">
        <v>0</v>
      </c>
      <c r="AF754" s="142">
        <v>0</v>
      </c>
      <c r="AG754" s="142">
        <v>0</v>
      </c>
      <c r="AH754" s="142">
        <v>0</v>
      </c>
      <c r="AI754" s="142">
        <v>0</v>
      </c>
      <c r="AJ754" s="142">
        <v>0</v>
      </c>
      <c r="AK754" s="142">
        <v>0</v>
      </c>
      <c r="AL754" s="142">
        <v>0</v>
      </c>
      <c r="AM754" s="290">
        <v>0</v>
      </c>
      <c r="AN754" s="290">
        <v>0</v>
      </c>
      <c r="AO754" s="292">
        <v>0</v>
      </c>
      <c r="AP754" s="290">
        <v>0</v>
      </c>
      <c r="AQ754" s="292">
        <v>0</v>
      </c>
      <c r="AR754" s="290">
        <v>0</v>
      </c>
      <c r="AS754" s="292">
        <v>0</v>
      </c>
      <c r="AT754" s="290">
        <v>0</v>
      </c>
      <c r="AU754" s="292">
        <v>0</v>
      </c>
      <c r="AW754" s="293">
        <v>0</v>
      </c>
      <c r="AX754" s="291">
        <v>0</v>
      </c>
      <c r="BK754" s="290"/>
      <c r="BL754" s="290"/>
      <c r="BM754" s="292"/>
      <c r="BN754" s="290"/>
      <c r="BO754" s="292"/>
      <c r="BP754" s="290"/>
      <c r="BQ754" s="292"/>
      <c r="BR754" s="290"/>
      <c r="BS754" s="292"/>
      <c r="BU754" s="292">
        <v>0</v>
      </c>
      <c r="BV754" s="291">
        <v>0</v>
      </c>
      <c r="BX754" s="291">
        <v>0</v>
      </c>
      <c r="CH754" s="291">
        <v>0</v>
      </c>
      <c r="CI754" s="117">
        <v>0</v>
      </c>
      <c r="CJ754" s="81">
        <v>0</v>
      </c>
      <c r="CK754" s="81">
        <v>0</v>
      </c>
      <c r="CL754" s="81">
        <v>0</v>
      </c>
      <c r="CM754" s="81">
        <v>0</v>
      </c>
      <c r="CN754" s="117">
        <v>0</v>
      </c>
      <c r="CR754" s="291"/>
      <c r="DB754" s="291"/>
    </row>
    <row r="755" spans="1:119" x14ac:dyDescent="0.25">
      <c r="A755" s="113" t="s">
        <v>201</v>
      </c>
      <c r="B755" s="291">
        <v>4</v>
      </c>
      <c r="C755" s="114" t="s">
        <v>360</v>
      </c>
      <c r="D755" s="114" t="s">
        <v>273</v>
      </c>
      <c r="E755" s="185">
        <f t="shared" si="10"/>
        <v>5</v>
      </c>
      <c r="F755" s="142">
        <v>3</v>
      </c>
      <c r="G755" s="142">
        <v>2</v>
      </c>
      <c r="H755" s="142">
        <v>1</v>
      </c>
      <c r="I755" s="142">
        <v>1</v>
      </c>
      <c r="J755" s="142">
        <v>3</v>
      </c>
      <c r="K755" s="142">
        <v>1</v>
      </c>
      <c r="L755" s="142">
        <v>3</v>
      </c>
      <c r="M755" s="142">
        <v>2</v>
      </c>
      <c r="N755" s="142">
        <v>3</v>
      </c>
      <c r="O755" s="142">
        <v>2</v>
      </c>
      <c r="P755" s="142">
        <v>0</v>
      </c>
      <c r="Q755" s="290">
        <v>9.1999999999999993</v>
      </c>
      <c r="R755" s="290">
        <v>9.1999999999999993</v>
      </c>
      <c r="S755" s="292">
        <v>9.1999999999999993</v>
      </c>
      <c r="T755" s="290">
        <v>-1E-4</v>
      </c>
      <c r="U755" s="292">
        <v>16</v>
      </c>
      <c r="V755" s="290">
        <v>-1E-4</v>
      </c>
      <c r="W755" s="292">
        <v>13.05</v>
      </c>
      <c r="X755" s="290">
        <v>-1E-4</v>
      </c>
      <c r="Y755" s="292">
        <v>38.25</v>
      </c>
      <c r="Z755" s="291">
        <v>1</v>
      </c>
      <c r="AB755" s="142">
        <v>3</v>
      </c>
      <c r="AC755" s="142">
        <v>-1</v>
      </c>
      <c r="AD755" s="142">
        <v>-1</v>
      </c>
      <c r="AE755" s="142">
        <v>-1</v>
      </c>
      <c r="AF755" s="142">
        <v>-1</v>
      </c>
      <c r="AG755" s="142">
        <v>-1</v>
      </c>
      <c r="AH755" s="142">
        <v>-1</v>
      </c>
      <c r="AI755" s="142">
        <v>-1</v>
      </c>
      <c r="AJ755" s="142">
        <v>-1</v>
      </c>
      <c r="AK755" s="142">
        <v>-1</v>
      </c>
      <c r="AL755" s="142">
        <v>0</v>
      </c>
      <c r="AM755" s="290">
        <v>0.9</v>
      </c>
      <c r="AN755" s="290">
        <v>0.9</v>
      </c>
      <c r="AO755" s="292">
        <v>0.9</v>
      </c>
      <c r="AP755" s="290">
        <v>1.3</v>
      </c>
      <c r="AQ755" s="292">
        <v>1.4</v>
      </c>
      <c r="AR755" s="290">
        <v>-1E-4</v>
      </c>
      <c r="AS755" s="292">
        <v>1.35</v>
      </c>
      <c r="AT755" s="290">
        <v>-1E-4</v>
      </c>
      <c r="AU755" s="292">
        <v>4.95</v>
      </c>
      <c r="AW755" s="293">
        <v>43.2</v>
      </c>
      <c r="AX755" s="291">
        <v>4</v>
      </c>
      <c r="BK755" s="290"/>
      <c r="BL755" s="290"/>
      <c r="BM755" s="292"/>
      <c r="BN755" s="290"/>
      <c r="BO755" s="292"/>
      <c r="BP755" s="290"/>
      <c r="BQ755" s="292"/>
      <c r="BR755" s="290"/>
      <c r="BS755" s="292"/>
      <c r="BU755" s="292">
        <v>43.2</v>
      </c>
      <c r="BV755" s="291">
        <v>4</v>
      </c>
      <c r="BX755" s="291">
        <v>-1</v>
      </c>
      <c r="CH755" s="291">
        <v>-1</v>
      </c>
      <c r="CI755" s="117">
        <v>0</v>
      </c>
      <c r="CJ755" s="81">
        <v>1</v>
      </c>
      <c r="CK755" s="81">
        <v>0</v>
      </c>
      <c r="CL755" s="81">
        <v>-1</v>
      </c>
      <c r="CM755" s="81">
        <v>0</v>
      </c>
      <c r="CN755" s="117">
        <v>0</v>
      </c>
      <c r="CR755" s="291"/>
      <c r="DB755" s="291"/>
      <c r="DH755" s="79" t="s">
        <v>273</v>
      </c>
      <c r="DJ755" s="79" t="s">
        <v>428</v>
      </c>
      <c r="DK755" s="79" t="s">
        <v>475</v>
      </c>
      <c r="DL755" s="83" t="s">
        <v>503</v>
      </c>
      <c r="DM755" s="84" t="s">
        <v>525</v>
      </c>
      <c r="DN755" s="84" t="s">
        <v>504</v>
      </c>
      <c r="DO755" s="83" t="s">
        <v>503</v>
      </c>
    </row>
    <row r="756" spans="1:119" x14ac:dyDescent="0.25">
      <c r="B756" s="291">
        <v>-1</v>
      </c>
      <c r="E756" s="185">
        <f t="shared" ref="E756:E819" si="11">IF(AND($B756&lt;9,$B756&gt;0),9-$B756,0)</f>
        <v>0</v>
      </c>
      <c r="F756" s="142">
        <v>2</v>
      </c>
      <c r="G756" s="142">
        <v>2</v>
      </c>
      <c r="H756" s="142">
        <v>1</v>
      </c>
      <c r="I756" s="142">
        <v>2</v>
      </c>
      <c r="J756" s="142">
        <v>3</v>
      </c>
      <c r="K756" s="142">
        <v>2</v>
      </c>
      <c r="L756" s="142">
        <v>2</v>
      </c>
      <c r="M756" s="142">
        <v>2</v>
      </c>
      <c r="N756" s="142">
        <v>2</v>
      </c>
      <c r="O756" s="142">
        <v>1</v>
      </c>
      <c r="P756" s="142">
        <v>0</v>
      </c>
      <c r="Q756" s="290">
        <v>-1E-4</v>
      </c>
      <c r="R756" s="290">
        <v>-1E-4</v>
      </c>
      <c r="S756" s="292">
        <v>-1E-4</v>
      </c>
      <c r="T756" s="290">
        <v>-1E-4</v>
      </c>
      <c r="U756" s="292">
        <v>-1E-4</v>
      </c>
      <c r="V756" s="290">
        <v>-1E-4</v>
      </c>
      <c r="W756" s="292">
        <v>-1E-4</v>
      </c>
      <c r="X756" s="290">
        <v>-1E-4</v>
      </c>
      <c r="Y756" s="292">
        <v>-1E-4</v>
      </c>
      <c r="Z756" s="291">
        <v>-1E-4</v>
      </c>
      <c r="AB756" s="142">
        <v>3</v>
      </c>
      <c r="AC756" s="142">
        <v>-1</v>
      </c>
      <c r="AD756" s="142">
        <v>-1</v>
      </c>
      <c r="AE756" s="142">
        <v>-1</v>
      </c>
      <c r="AF756" s="142">
        <v>-1</v>
      </c>
      <c r="AG756" s="142">
        <v>-1</v>
      </c>
      <c r="AH756" s="142">
        <v>-1</v>
      </c>
      <c r="AI756" s="142">
        <v>-1</v>
      </c>
      <c r="AJ756" s="142">
        <v>-1</v>
      </c>
      <c r="AK756" s="142">
        <v>-1</v>
      </c>
      <c r="AL756" s="142">
        <v>0</v>
      </c>
      <c r="AM756" s="290">
        <v>-1E-4</v>
      </c>
      <c r="AN756" s="290">
        <v>-1E-4</v>
      </c>
      <c r="AO756" s="292">
        <v>-1E-4</v>
      </c>
      <c r="AP756" s="290">
        <v>-1E-4</v>
      </c>
      <c r="AQ756" s="292">
        <v>-1E-4</v>
      </c>
      <c r="AR756" s="290">
        <v>-1E-4</v>
      </c>
      <c r="AS756" s="292">
        <v>-1E-4</v>
      </c>
      <c r="AT756" s="290">
        <v>-1E-4</v>
      </c>
      <c r="AU756" s="292">
        <v>-1E-4</v>
      </c>
      <c r="AW756" s="293">
        <v>-1</v>
      </c>
      <c r="AX756" s="291">
        <v>-1</v>
      </c>
      <c r="BK756" s="290"/>
      <c r="BL756" s="290"/>
      <c r="BM756" s="292"/>
      <c r="BN756" s="290"/>
      <c r="BO756" s="292"/>
      <c r="BP756" s="290"/>
      <c r="BQ756" s="292"/>
      <c r="BR756" s="290"/>
      <c r="BS756" s="292"/>
      <c r="BU756" s="292">
        <v>-1</v>
      </c>
      <c r="BV756" s="291">
        <v>-1</v>
      </c>
      <c r="BX756" s="291">
        <v>-1</v>
      </c>
      <c r="CH756" s="291">
        <v>-1</v>
      </c>
      <c r="CI756" s="117">
        <v>0</v>
      </c>
      <c r="CJ756" s="81">
        <v>-1</v>
      </c>
      <c r="CK756" s="81">
        <v>0</v>
      </c>
      <c r="CL756" s="81">
        <v>-1</v>
      </c>
      <c r="CM756" s="81">
        <v>0</v>
      </c>
      <c r="CN756" s="117">
        <v>0</v>
      </c>
      <c r="CR756" s="291"/>
      <c r="DB756" s="291"/>
    </row>
    <row r="757" spans="1:119" x14ac:dyDescent="0.25">
      <c r="B757" s="291">
        <v>-1</v>
      </c>
      <c r="E757" s="185">
        <f t="shared" si="11"/>
        <v>0</v>
      </c>
      <c r="F757" s="142">
        <v>3</v>
      </c>
      <c r="G757" s="142">
        <v>2</v>
      </c>
      <c r="H757" s="142">
        <v>2</v>
      </c>
      <c r="I757" s="142">
        <v>2</v>
      </c>
      <c r="J757" s="142">
        <v>3</v>
      </c>
      <c r="K757" s="142">
        <v>1</v>
      </c>
      <c r="L757" s="142">
        <v>2</v>
      </c>
      <c r="M757" s="142">
        <v>2</v>
      </c>
      <c r="N757" s="142">
        <v>3</v>
      </c>
      <c r="O757" s="142">
        <v>2</v>
      </c>
      <c r="P757" s="142">
        <v>0</v>
      </c>
      <c r="Q757" s="290">
        <v>-1E-4</v>
      </c>
      <c r="R757" s="290">
        <v>-1E-4</v>
      </c>
      <c r="S757" s="292">
        <v>-1E-4</v>
      </c>
      <c r="T757" s="290">
        <v>-1E-4</v>
      </c>
      <c r="U757" s="292">
        <v>-1E-4</v>
      </c>
      <c r="V757" s="290">
        <v>-1E-4</v>
      </c>
      <c r="W757" s="292">
        <v>-1E-4</v>
      </c>
      <c r="X757" s="290">
        <v>-1E-4</v>
      </c>
      <c r="Y757" s="292">
        <v>-1E-4</v>
      </c>
      <c r="Z757" s="291">
        <v>-1E-4</v>
      </c>
      <c r="AB757" s="142">
        <v>4</v>
      </c>
      <c r="AC757" s="142">
        <v>-1</v>
      </c>
      <c r="AD757" s="142">
        <v>-1</v>
      </c>
      <c r="AE757" s="142">
        <v>-1</v>
      </c>
      <c r="AF757" s="142">
        <v>-1</v>
      </c>
      <c r="AG757" s="142">
        <v>-1</v>
      </c>
      <c r="AH757" s="142">
        <v>-1</v>
      </c>
      <c r="AI757" s="142">
        <v>-1</v>
      </c>
      <c r="AJ757" s="142">
        <v>-1</v>
      </c>
      <c r="AK757" s="142">
        <v>-1</v>
      </c>
      <c r="AL757" s="142">
        <v>0</v>
      </c>
      <c r="AM757" s="290">
        <v>-1E-4</v>
      </c>
      <c r="AN757" s="290">
        <v>-1E-4</v>
      </c>
      <c r="AO757" s="292">
        <v>-1E-4</v>
      </c>
      <c r="AP757" s="290">
        <v>-1E-4</v>
      </c>
      <c r="AQ757" s="292">
        <v>-1E-4</v>
      </c>
      <c r="AR757" s="290">
        <v>-1E-4</v>
      </c>
      <c r="AS757" s="292">
        <v>-1E-4</v>
      </c>
      <c r="AT757" s="290">
        <v>-1E-4</v>
      </c>
      <c r="AU757" s="292">
        <v>-1E-4</v>
      </c>
      <c r="AW757" s="293">
        <v>-1</v>
      </c>
      <c r="AX757" s="291">
        <v>-1</v>
      </c>
      <c r="BK757" s="290"/>
      <c r="BL757" s="290"/>
      <c r="BM757" s="292"/>
      <c r="BN757" s="290"/>
      <c r="BO757" s="292"/>
      <c r="BP757" s="290"/>
      <c r="BQ757" s="292"/>
      <c r="BR757" s="290"/>
      <c r="BS757" s="292"/>
      <c r="BU757" s="292">
        <v>-1</v>
      </c>
      <c r="BV757" s="291">
        <v>-1</v>
      </c>
      <c r="BX757" s="291">
        <v>-1</v>
      </c>
      <c r="CH757" s="291">
        <v>-1</v>
      </c>
      <c r="CI757" s="117">
        <v>0</v>
      </c>
      <c r="CJ757" s="81">
        <v>-1</v>
      </c>
      <c r="CK757" s="81">
        <v>0</v>
      </c>
      <c r="CL757" s="81">
        <v>-1</v>
      </c>
      <c r="CM757" s="81">
        <v>0</v>
      </c>
      <c r="CN757" s="117">
        <v>0</v>
      </c>
      <c r="CR757" s="291"/>
      <c r="DB757" s="291"/>
    </row>
    <row r="758" spans="1:119" x14ac:dyDescent="0.25">
      <c r="B758" s="291">
        <v>-1</v>
      </c>
      <c r="E758" s="185">
        <f t="shared" si="11"/>
        <v>0</v>
      </c>
      <c r="F758" s="142">
        <v>2</v>
      </c>
      <c r="G758" s="142">
        <v>2</v>
      </c>
      <c r="H758" s="142">
        <v>1</v>
      </c>
      <c r="I758" s="142">
        <v>2</v>
      </c>
      <c r="J758" s="142">
        <v>2</v>
      </c>
      <c r="K758" s="142">
        <v>2</v>
      </c>
      <c r="L758" s="142">
        <v>3</v>
      </c>
      <c r="M758" s="142">
        <v>2</v>
      </c>
      <c r="N758" s="142">
        <v>2</v>
      </c>
      <c r="O758" s="142">
        <v>1</v>
      </c>
      <c r="P758" s="142">
        <v>0</v>
      </c>
      <c r="Q758" s="290">
        <v>-1E-4</v>
      </c>
      <c r="R758" s="290">
        <v>-1E-4</v>
      </c>
      <c r="S758" s="292">
        <v>-1E-4</v>
      </c>
      <c r="T758" s="290">
        <v>-1E-4</v>
      </c>
      <c r="U758" s="292">
        <v>-1E-4</v>
      </c>
      <c r="V758" s="290">
        <v>-1E-4</v>
      </c>
      <c r="W758" s="292">
        <v>-1E-4</v>
      </c>
      <c r="X758" s="290">
        <v>-1E-4</v>
      </c>
      <c r="Y758" s="292">
        <v>-1E-4</v>
      </c>
      <c r="Z758" s="291">
        <v>-1E-4</v>
      </c>
      <c r="AB758" s="142">
        <v>3</v>
      </c>
      <c r="AC758" s="142">
        <v>-1</v>
      </c>
      <c r="AD758" s="142">
        <v>-1</v>
      </c>
      <c r="AE758" s="142">
        <v>-1</v>
      </c>
      <c r="AF758" s="142">
        <v>-1</v>
      </c>
      <c r="AG758" s="142">
        <v>-1</v>
      </c>
      <c r="AH758" s="142">
        <v>-1</v>
      </c>
      <c r="AI758" s="142">
        <v>-1</v>
      </c>
      <c r="AJ758" s="142">
        <v>-1</v>
      </c>
      <c r="AK758" s="142">
        <v>-1</v>
      </c>
      <c r="AL758" s="142">
        <v>0</v>
      </c>
      <c r="AM758" s="290">
        <v>-1E-4</v>
      </c>
      <c r="AN758" s="290">
        <v>-1E-4</v>
      </c>
      <c r="AO758" s="292">
        <v>-1E-4</v>
      </c>
      <c r="AP758" s="290">
        <v>-1E-4</v>
      </c>
      <c r="AQ758" s="292">
        <v>-1E-4</v>
      </c>
      <c r="AR758" s="290">
        <v>-1E-4</v>
      </c>
      <c r="AS758" s="292">
        <v>-1E-4</v>
      </c>
      <c r="AT758" s="290">
        <v>-1E-4</v>
      </c>
      <c r="AU758" s="292">
        <v>-1E-4</v>
      </c>
      <c r="AW758" s="293">
        <v>-1</v>
      </c>
      <c r="AX758" s="291">
        <v>-1</v>
      </c>
      <c r="BK758" s="290"/>
      <c r="BL758" s="290"/>
      <c r="BM758" s="292"/>
      <c r="BN758" s="290"/>
      <c r="BO758" s="292"/>
      <c r="BP758" s="290"/>
      <c r="BQ758" s="292"/>
      <c r="BR758" s="290"/>
      <c r="BS758" s="292"/>
      <c r="BU758" s="292">
        <v>-1</v>
      </c>
      <c r="BV758" s="291">
        <v>-1</v>
      </c>
      <c r="BX758" s="291">
        <v>-1</v>
      </c>
      <c r="CH758" s="291">
        <v>-1</v>
      </c>
      <c r="CI758" s="117">
        <v>0</v>
      </c>
      <c r="CJ758" s="81">
        <v>-1</v>
      </c>
      <c r="CK758" s="81">
        <v>0</v>
      </c>
      <c r="CL758" s="81">
        <v>-1</v>
      </c>
      <c r="CM758" s="81">
        <v>0</v>
      </c>
      <c r="CN758" s="117">
        <v>0</v>
      </c>
      <c r="CR758" s="291"/>
      <c r="DB758" s="291"/>
    </row>
    <row r="759" spans="1:119" x14ac:dyDescent="0.25">
      <c r="B759" s="291">
        <v>0</v>
      </c>
      <c r="E759" s="185">
        <f t="shared" si="11"/>
        <v>0</v>
      </c>
      <c r="F759" s="142">
        <v>0</v>
      </c>
      <c r="G759" s="142">
        <v>0</v>
      </c>
      <c r="H759" s="142">
        <v>0</v>
      </c>
      <c r="I759" s="142">
        <v>0</v>
      </c>
      <c r="J759" s="142">
        <v>0</v>
      </c>
      <c r="K759" s="142">
        <v>0</v>
      </c>
      <c r="L759" s="142">
        <v>0</v>
      </c>
      <c r="M759" s="142">
        <v>0</v>
      </c>
      <c r="N759" s="142">
        <v>0</v>
      </c>
      <c r="O759" s="142">
        <v>0</v>
      </c>
      <c r="P759" s="142">
        <v>0</v>
      </c>
      <c r="Q759" s="290">
        <v>0</v>
      </c>
      <c r="R759" s="290">
        <v>0</v>
      </c>
      <c r="S759" s="292">
        <v>0</v>
      </c>
      <c r="T759" s="290">
        <v>0</v>
      </c>
      <c r="U759" s="292">
        <v>0</v>
      </c>
      <c r="V759" s="290">
        <v>0</v>
      </c>
      <c r="W759" s="292">
        <v>0</v>
      </c>
      <c r="X759" s="290">
        <v>0</v>
      </c>
      <c r="Y759" s="292">
        <v>0</v>
      </c>
      <c r="Z759" s="291">
        <v>0</v>
      </c>
      <c r="AB759" s="142">
        <v>0</v>
      </c>
      <c r="AC759" s="142">
        <v>0</v>
      </c>
      <c r="AD759" s="142">
        <v>0</v>
      </c>
      <c r="AE759" s="142">
        <v>0</v>
      </c>
      <c r="AF759" s="142">
        <v>0</v>
      </c>
      <c r="AG759" s="142">
        <v>0</v>
      </c>
      <c r="AH759" s="142">
        <v>0</v>
      </c>
      <c r="AI759" s="142">
        <v>0</v>
      </c>
      <c r="AJ759" s="142">
        <v>0</v>
      </c>
      <c r="AK759" s="142">
        <v>0</v>
      </c>
      <c r="AL759" s="142">
        <v>0</v>
      </c>
      <c r="AM759" s="290">
        <v>0</v>
      </c>
      <c r="AN759" s="290">
        <v>0</v>
      </c>
      <c r="AO759" s="292">
        <v>0</v>
      </c>
      <c r="AP759" s="290">
        <v>0</v>
      </c>
      <c r="AQ759" s="292">
        <v>0</v>
      </c>
      <c r="AR759" s="290">
        <v>0</v>
      </c>
      <c r="AS759" s="292">
        <v>0</v>
      </c>
      <c r="AT759" s="290">
        <v>0</v>
      </c>
      <c r="AU759" s="292">
        <v>0</v>
      </c>
      <c r="AW759" s="293">
        <v>0</v>
      </c>
      <c r="AX759" s="291">
        <v>0</v>
      </c>
      <c r="BK759" s="290"/>
      <c r="BL759" s="290"/>
      <c r="BM759" s="292"/>
      <c r="BN759" s="290"/>
      <c r="BO759" s="292"/>
      <c r="BP759" s="290"/>
      <c r="BQ759" s="292"/>
      <c r="BR759" s="290"/>
      <c r="BS759" s="292"/>
      <c r="BU759" s="292">
        <v>0</v>
      </c>
      <c r="BV759" s="291">
        <v>0</v>
      </c>
      <c r="BX759" s="291">
        <v>0</v>
      </c>
      <c r="CH759" s="291">
        <v>0</v>
      </c>
      <c r="CI759" s="117">
        <v>0</v>
      </c>
      <c r="CJ759" s="81">
        <v>0</v>
      </c>
      <c r="CK759" s="81">
        <v>0</v>
      </c>
      <c r="CL759" s="81">
        <v>0</v>
      </c>
      <c r="CM759" s="81">
        <v>0</v>
      </c>
      <c r="CN759" s="117">
        <v>0</v>
      </c>
      <c r="CR759" s="291"/>
      <c r="DB759" s="291"/>
    </row>
    <row r="760" spans="1:119" x14ac:dyDescent="0.25">
      <c r="A760" s="113" t="s">
        <v>201</v>
      </c>
      <c r="B760" s="291">
        <v>0</v>
      </c>
      <c r="C760" s="114" t="s">
        <v>361</v>
      </c>
      <c r="D760" s="114" t="s">
        <v>248</v>
      </c>
      <c r="E760" s="185">
        <f t="shared" si="11"/>
        <v>0</v>
      </c>
      <c r="F760" s="142">
        <v>0</v>
      </c>
      <c r="G760" s="142">
        <v>0</v>
      </c>
      <c r="H760" s="142">
        <v>0</v>
      </c>
      <c r="I760" s="142">
        <v>0</v>
      </c>
      <c r="J760" s="142">
        <v>0</v>
      </c>
      <c r="K760" s="142">
        <v>0</v>
      </c>
      <c r="L760" s="142">
        <v>0</v>
      </c>
      <c r="M760" s="142">
        <v>0</v>
      </c>
      <c r="N760" s="142">
        <v>0</v>
      </c>
      <c r="O760" s="142">
        <v>0</v>
      </c>
      <c r="P760" s="142">
        <v>0</v>
      </c>
      <c r="Q760" s="290">
        <v>-1E-4</v>
      </c>
      <c r="R760" s="290">
        <v>-1E-4</v>
      </c>
      <c r="S760" s="292">
        <v>-1E-4</v>
      </c>
      <c r="T760" s="290">
        <v>-1E-4</v>
      </c>
      <c r="U760" s="292">
        <v>0</v>
      </c>
      <c r="V760" s="290">
        <v>-1E-4</v>
      </c>
      <c r="W760" s="292">
        <v>-1E-4</v>
      </c>
      <c r="X760" s="290">
        <v>-1E-4</v>
      </c>
      <c r="Y760" s="292">
        <v>0</v>
      </c>
      <c r="Z760" s="291">
        <v>0</v>
      </c>
      <c r="AB760" s="142">
        <v>0</v>
      </c>
      <c r="AC760" s="142">
        <v>0</v>
      </c>
      <c r="AD760" s="142">
        <v>0</v>
      </c>
      <c r="AE760" s="142">
        <v>0</v>
      </c>
      <c r="AF760" s="142">
        <v>0</v>
      </c>
      <c r="AG760" s="142">
        <v>0</v>
      </c>
      <c r="AH760" s="142">
        <v>0</v>
      </c>
      <c r="AI760" s="142">
        <v>0</v>
      </c>
      <c r="AJ760" s="142">
        <v>0</v>
      </c>
      <c r="AK760" s="142">
        <v>0</v>
      </c>
      <c r="AL760" s="142">
        <v>0</v>
      </c>
      <c r="AM760" s="290">
        <v>-1E-4</v>
      </c>
      <c r="AN760" s="290">
        <v>-1E-4</v>
      </c>
      <c r="AO760" s="292">
        <v>-1E-4</v>
      </c>
      <c r="AP760" s="290">
        <v>-1E-4</v>
      </c>
      <c r="AQ760" s="292">
        <v>0</v>
      </c>
      <c r="AR760" s="290">
        <v>-1E-4</v>
      </c>
      <c r="AS760" s="292">
        <v>-1E-4</v>
      </c>
      <c r="AT760" s="290">
        <v>-1E-4</v>
      </c>
      <c r="AU760" s="292">
        <v>0</v>
      </c>
      <c r="AW760" s="293">
        <v>0</v>
      </c>
      <c r="AX760" s="291">
        <v>0</v>
      </c>
      <c r="BK760" s="290"/>
      <c r="BL760" s="290"/>
      <c r="BM760" s="292"/>
      <c r="BN760" s="290"/>
      <c r="BO760" s="292"/>
      <c r="BP760" s="290"/>
      <c r="BQ760" s="292"/>
      <c r="BR760" s="290"/>
      <c r="BS760" s="292"/>
      <c r="BU760" s="292">
        <v>0</v>
      </c>
      <c r="BV760" s="291">
        <v>0</v>
      </c>
      <c r="BX760" s="291">
        <v>-1</v>
      </c>
      <c r="CH760" s="291">
        <v>-1</v>
      </c>
      <c r="CI760" s="117">
        <v>0</v>
      </c>
      <c r="CJ760" s="81">
        <v>-1</v>
      </c>
      <c r="CK760" s="81">
        <v>0</v>
      </c>
      <c r="CL760" s="81">
        <v>-1</v>
      </c>
      <c r="CM760" s="81">
        <v>0</v>
      </c>
      <c r="CN760" s="117">
        <v>0</v>
      </c>
      <c r="CR760" s="291"/>
      <c r="DB760" s="291"/>
      <c r="DF760" s="79" t="s">
        <v>369</v>
      </c>
      <c r="DH760" s="79" t="s">
        <v>248</v>
      </c>
      <c r="DJ760" s="79" t="s">
        <v>428</v>
      </c>
      <c r="DK760" s="79" t="s">
        <v>475</v>
      </c>
      <c r="DL760" s="83" t="s">
        <v>503</v>
      </c>
      <c r="DM760" s="84" t="s">
        <v>525</v>
      </c>
      <c r="DN760" s="84" t="s">
        <v>127</v>
      </c>
      <c r="DO760" s="83" t="s">
        <v>522</v>
      </c>
    </row>
    <row r="761" spans="1:119" x14ac:dyDescent="0.25">
      <c r="B761" s="291">
        <v>0</v>
      </c>
      <c r="E761" s="185">
        <f t="shared" si="11"/>
        <v>0</v>
      </c>
      <c r="F761" s="142">
        <v>0</v>
      </c>
      <c r="G761" s="142">
        <v>0</v>
      </c>
      <c r="H761" s="142">
        <v>0</v>
      </c>
      <c r="I761" s="142">
        <v>0</v>
      </c>
      <c r="J761" s="142">
        <v>0</v>
      </c>
      <c r="K761" s="142">
        <v>0</v>
      </c>
      <c r="L761" s="142">
        <v>0</v>
      </c>
      <c r="M761" s="142">
        <v>0</v>
      </c>
      <c r="N761" s="142">
        <v>0</v>
      </c>
      <c r="O761" s="142">
        <v>0</v>
      </c>
      <c r="P761" s="142">
        <v>0</v>
      </c>
      <c r="Q761" s="290">
        <v>0</v>
      </c>
      <c r="R761" s="290">
        <v>0</v>
      </c>
      <c r="S761" s="292">
        <v>0</v>
      </c>
      <c r="T761" s="290">
        <v>0</v>
      </c>
      <c r="U761" s="292">
        <v>0</v>
      </c>
      <c r="V761" s="290">
        <v>0</v>
      </c>
      <c r="W761" s="292">
        <v>0</v>
      </c>
      <c r="X761" s="290">
        <v>0</v>
      </c>
      <c r="Y761" s="292">
        <v>0</v>
      </c>
      <c r="Z761" s="291">
        <v>0</v>
      </c>
      <c r="AB761" s="142">
        <v>0</v>
      </c>
      <c r="AC761" s="142">
        <v>0</v>
      </c>
      <c r="AD761" s="142">
        <v>0</v>
      </c>
      <c r="AE761" s="142">
        <v>0</v>
      </c>
      <c r="AF761" s="142">
        <v>0</v>
      </c>
      <c r="AG761" s="142">
        <v>0</v>
      </c>
      <c r="AH761" s="142">
        <v>0</v>
      </c>
      <c r="AI761" s="142">
        <v>0</v>
      </c>
      <c r="AJ761" s="142">
        <v>0</v>
      </c>
      <c r="AK761" s="142">
        <v>0</v>
      </c>
      <c r="AL761" s="142">
        <v>0</v>
      </c>
      <c r="AM761" s="290">
        <v>0</v>
      </c>
      <c r="AN761" s="290">
        <v>0</v>
      </c>
      <c r="AO761" s="292">
        <v>0</v>
      </c>
      <c r="AP761" s="290">
        <v>0</v>
      </c>
      <c r="AQ761" s="292">
        <v>0</v>
      </c>
      <c r="AR761" s="290">
        <v>0</v>
      </c>
      <c r="AS761" s="292">
        <v>0</v>
      </c>
      <c r="AT761" s="290">
        <v>0</v>
      </c>
      <c r="AU761" s="292">
        <v>0</v>
      </c>
      <c r="AW761" s="293">
        <v>0</v>
      </c>
      <c r="AX761" s="291">
        <v>0</v>
      </c>
      <c r="BK761" s="290"/>
      <c r="BL761" s="290"/>
      <c r="BM761" s="292"/>
      <c r="BN761" s="290"/>
      <c r="BO761" s="292"/>
      <c r="BP761" s="290"/>
      <c r="BQ761" s="292"/>
      <c r="BR761" s="290"/>
      <c r="BS761" s="292"/>
      <c r="BU761" s="292">
        <v>0</v>
      </c>
      <c r="BV761" s="291">
        <v>0</v>
      </c>
      <c r="BX761" s="291">
        <v>0</v>
      </c>
      <c r="CH761" s="291">
        <v>0</v>
      </c>
      <c r="CI761" s="117">
        <v>0</v>
      </c>
      <c r="CJ761" s="81">
        <v>0</v>
      </c>
      <c r="CK761" s="81">
        <v>0</v>
      </c>
      <c r="CL761" s="81">
        <v>0</v>
      </c>
      <c r="CM761" s="81">
        <v>0</v>
      </c>
      <c r="CN761" s="117">
        <v>0</v>
      </c>
      <c r="CR761" s="291"/>
      <c r="DB761" s="291"/>
    </row>
    <row r="762" spans="1:119" x14ac:dyDescent="0.25">
      <c r="E762" s="185">
        <f t="shared" si="11"/>
        <v>0</v>
      </c>
    </row>
    <row r="763" spans="1:119" x14ac:dyDescent="0.25">
      <c r="E763" s="185">
        <f t="shared" si="11"/>
        <v>0</v>
      </c>
    </row>
    <row r="764" spans="1:119" x14ac:dyDescent="0.25">
      <c r="E764" s="185">
        <f t="shared" si="11"/>
        <v>0</v>
      </c>
    </row>
    <row r="765" spans="1:119" x14ac:dyDescent="0.25">
      <c r="E765" s="185">
        <f t="shared" si="11"/>
        <v>0</v>
      </c>
    </row>
    <row r="766" spans="1:119" x14ac:dyDescent="0.25">
      <c r="E766" s="185">
        <f t="shared" si="11"/>
        <v>0</v>
      </c>
    </row>
    <row r="767" spans="1:119" x14ac:dyDescent="0.25">
      <c r="E767" s="185">
        <f t="shared" si="11"/>
        <v>0</v>
      </c>
    </row>
    <row r="768" spans="1:119" x14ac:dyDescent="0.25">
      <c r="E768" s="185">
        <f t="shared" si="11"/>
        <v>0</v>
      </c>
    </row>
    <row r="769" spans="5:5" x14ac:dyDescent="0.25">
      <c r="E769" s="185">
        <f t="shared" si="11"/>
        <v>0</v>
      </c>
    </row>
    <row r="770" spans="5:5" x14ac:dyDescent="0.25">
      <c r="E770" s="185">
        <f t="shared" si="11"/>
        <v>0</v>
      </c>
    </row>
    <row r="771" spans="5:5" x14ac:dyDescent="0.25">
      <c r="E771" s="185">
        <f t="shared" si="11"/>
        <v>0</v>
      </c>
    </row>
    <row r="772" spans="5:5" x14ac:dyDescent="0.25">
      <c r="E772" s="185">
        <f t="shared" si="11"/>
        <v>0</v>
      </c>
    </row>
    <row r="773" spans="5:5" x14ac:dyDescent="0.25">
      <c r="E773" s="185">
        <f t="shared" si="11"/>
        <v>0</v>
      </c>
    </row>
    <row r="774" spans="5:5" x14ac:dyDescent="0.25">
      <c r="E774" s="185">
        <f t="shared" si="11"/>
        <v>0</v>
      </c>
    </row>
    <row r="775" spans="5:5" x14ac:dyDescent="0.25">
      <c r="E775" s="185">
        <f t="shared" si="11"/>
        <v>0</v>
      </c>
    </row>
    <row r="776" spans="5:5" x14ac:dyDescent="0.25">
      <c r="E776" s="185">
        <f t="shared" si="11"/>
        <v>0</v>
      </c>
    </row>
    <row r="777" spans="5:5" x14ac:dyDescent="0.25">
      <c r="E777" s="185">
        <f t="shared" si="11"/>
        <v>0</v>
      </c>
    </row>
    <row r="778" spans="5:5" x14ac:dyDescent="0.25">
      <c r="E778" s="185">
        <f t="shared" si="11"/>
        <v>0</v>
      </c>
    </row>
    <row r="779" spans="5:5" x14ac:dyDescent="0.25">
      <c r="E779" s="185">
        <f t="shared" si="11"/>
        <v>0</v>
      </c>
    </row>
    <row r="780" spans="5:5" x14ac:dyDescent="0.25">
      <c r="E780" s="185">
        <f t="shared" si="11"/>
        <v>0</v>
      </c>
    </row>
    <row r="781" spans="5:5" x14ac:dyDescent="0.25">
      <c r="E781" s="185">
        <f t="shared" si="11"/>
        <v>0</v>
      </c>
    </row>
    <row r="782" spans="5:5" x14ac:dyDescent="0.25">
      <c r="E782" s="185">
        <f t="shared" si="11"/>
        <v>0</v>
      </c>
    </row>
    <row r="783" spans="5:5" x14ac:dyDescent="0.25">
      <c r="E783" s="185">
        <f t="shared" si="11"/>
        <v>0</v>
      </c>
    </row>
    <row r="784" spans="5:5" x14ac:dyDescent="0.25">
      <c r="E784" s="185">
        <f t="shared" si="11"/>
        <v>0</v>
      </c>
    </row>
    <row r="785" spans="5:5" x14ac:dyDescent="0.25">
      <c r="E785" s="185">
        <f t="shared" si="11"/>
        <v>0</v>
      </c>
    </row>
    <row r="786" spans="5:5" x14ac:dyDescent="0.25">
      <c r="E786" s="185">
        <f t="shared" si="11"/>
        <v>0</v>
      </c>
    </row>
    <row r="787" spans="5:5" x14ac:dyDescent="0.25">
      <c r="E787" s="185">
        <f t="shared" si="11"/>
        <v>0</v>
      </c>
    </row>
    <row r="788" spans="5:5" x14ac:dyDescent="0.25">
      <c r="E788" s="185">
        <f t="shared" si="11"/>
        <v>0</v>
      </c>
    </row>
    <row r="789" spans="5:5" x14ac:dyDescent="0.25">
      <c r="E789" s="185">
        <f t="shared" si="11"/>
        <v>0</v>
      </c>
    </row>
    <row r="790" spans="5:5" x14ac:dyDescent="0.25">
      <c r="E790" s="185">
        <f t="shared" si="11"/>
        <v>0</v>
      </c>
    </row>
    <row r="791" spans="5:5" x14ac:dyDescent="0.25">
      <c r="E791" s="185">
        <f t="shared" si="11"/>
        <v>0</v>
      </c>
    </row>
    <row r="792" spans="5:5" x14ac:dyDescent="0.25">
      <c r="E792" s="185">
        <f t="shared" si="11"/>
        <v>0</v>
      </c>
    </row>
    <row r="793" spans="5:5" x14ac:dyDescent="0.25">
      <c r="E793" s="185">
        <f t="shared" si="11"/>
        <v>0</v>
      </c>
    </row>
    <row r="794" spans="5:5" x14ac:dyDescent="0.25">
      <c r="E794" s="185">
        <f t="shared" si="11"/>
        <v>0</v>
      </c>
    </row>
    <row r="795" spans="5:5" x14ac:dyDescent="0.25">
      <c r="E795" s="185">
        <f t="shared" si="11"/>
        <v>0</v>
      </c>
    </row>
    <row r="796" spans="5:5" x14ac:dyDescent="0.25">
      <c r="E796" s="185">
        <f t="shared" si="11"/>
        <v>0</v>
      </c>
    </row>
    <row r="797" spans="5:5" x14ac:dyDescent="0.25">
      <c r="E797" s="185">
        <f t="shared" si="11"/>
        <v>0</v>
      </c>
    </row>
    <row r="798" spans="5:5" x14ac:dyDescent="0.25">
      <c r="E798" s="185">
        <f t="shared" si="11"/>
        <v>0</v>
      </c>
    </row>
    <row r="799" spans="5:5" x14ac:dyDescent="0.25">
      <c r="E799" s="185">
        <f t="shared" si="11"/>
        <v>0</v>
      </c>
    </row>
    <row r="800" spans="5:5" x14ac:dyDescent="0.25">
      <c r="E800" s="185">
        <f t="shared" si="11"/>
        <v>0</v>
      </c>
    </row>
    <row r="801" spans="5:5" x14ac:dyDescent="0.25">
      <c r="E801" s="185">
        <f t="shared" si="11"/>
        <v>0</v>
      </c>
    </row>
    <row r="802" spans="5:5" x14ac:dyDescent="0.25">
      <c r="E802" s="185">
        <f t="shared" si="11"/>
        <v>0</v>
      </c>
    </row>
    <row r="803" spans="5:5" x14ac:dyDescent="0.25">
      <c r="E803" s="185">
        <f t="shared" si="11"/>
        <v>0</v>
      </c>
    </row>
    <row r="804" spans="5:5" x14ac:dyDescent="0.25">
      <c r="E804" s="185">
        <f t="shared" si="11"/>
        <v>0</v>
      </c>
    </row>
    <row r="805" spans="5:5" x14ac:dyDescent="0.25">
      <c r="E805" s="185">
        <f t="shared" si="11"/>
        <v>0</v>
      </c>
    </row>
    <row r="806" spans="5:5" x14ac:dyDescent="0.25">
      <c r="E806" s="185">
        <f t="shared" si="11"/>
        <v>0</v>
      </c>
    </row>
    <row r="807" spans="5:5" x14ac:dyDescent="0.25">
      <c r="E807" s="185">
        <f t="shared" si="11"/>
        <v>0</v>
      </c>
    </row>
    <row r="808" spans="5:5" x14ac:dyDescent="0.25">
      <c r="E808" s="185">
        <f t="shared" si="11"/>
        <v>0</v>
      </c>
    </row>
    <row r="809" spans="5:5" x14ac:dyDescent="0.25">
      <c r="E809" s="185">
        <f t="shared" si="11"/>
        <v>0</v>
      </c>
    </row>
    <row r="810" spans="5:5" x14ac:dyDescent="0.25">
      <c r="E810" s="185">
        <f t="shared" si="11"/>
        <v>0</v>
      </c>
    </row>
    <row r="811" spans="5:5" x14ac:dyDescent="0.25">
      <c r="E811" s="185">
        <f t="shared" si="11"/>
        <v>0</v>
      </c>
    </row>
    <row r="812" spans="5:5" x14ac:dyDescent="0.25">
      <c r="E812" s="185">
        <f t="shared" si="11"/>
        <v>0</v>
      </c>
    </row>
    <row r="813" spans="5:5" x14ac:dyDescent="0.25">
      <c r="E813" s="185">
        <f t="shared" si="11"/>
        <v>0</v>
      </c>
    </row>
    <row r="814" spans="5:5" x14ac:dyDescent="0.25">
      <c r="E814" s="185">
        <f t="shared" si="11"/>
        <v>0</v>
      </c>
    </row>
    <row r="815" spans="5:5" x14ac:dyDescent="0.25">
      <c r="E815" s="185">
        <f t="shared" si="11"/>
        <v>0</v>
      </c>
    </row>
    <row r="816" spans="5:5" x14ac:dyDescent="0.25">
      <c r="E816" s="185">
        <f t="shared" si="11"/>
        <v>0</v>
      </c>
    </row>
    <row r="817" spans="5:5" x14ac:dyDescent="0.25">
      <c r="E817" s="185">
        <f t="shared" si="11"/>
        <v>0</v>
      </c>
    </row>
    <row r="818" spans="5:5" x14ac:dyDescent="0.25">
      <c r="E818" s="185">
        <f t="shared" si="11"/>
        <v>0</v>
      </c>
    </row>
    <row r="819" spans="5:5" x14ac:dyDescent="0.25">
      <c r="E819" s="185">
        <f t="shared" si="11"/>
        <v>0</v>
      </c>
    </row>
    <row r="820" spans="5:5" x14ac:dyDescent="0.25">
      <c r="E820" s="185">
        <f t="shared" ref="E820:E875" si="12">IF(AND($B820&lt;9,$B820&gt;0),9-$B820,0)</f>
        <v>0</v>
      </c>
    </row>
    <row r="821" spans="5:5" x14ac:dyDescent="0.25">
      <c r="E821" s="185">
        <f t="shared" si="12"/>
        <v>0</v>
      </c>
    </row>
    <row r="822" spans="5:5" x14ac:dyDescent="0.25">
      <c r="E822" s="185">
        <f t="shared" si="12"/>
        <v>0</v>
      </c>
    </row>
    <row r="823" spans="5:5" x14ac:dyDescent="0.25">
      <c r="E823" s="185">
        <f t="shared" si="12"/>
        <v>0</v>
      </c>
    </row>
    <row r="824" spans="5:5" x14ac:dyDescent="0.25">
      <c r="E824" s="185">
        <f t="shared" si="12"/>
        <v>0</v>
      </c>
    </row>
    <row r="825" spans="5:5" x14ac:dyDescent="0.25">
      <c r="E825" s="185">
        <f t="shared" si="12"/>
        <v>0</v>
      </c>
    </row>
    <row r="826" spans="5:5" x14ac:dyDescent="0.25">
      <c r="E826" s="185">
        <f t="shared" si="12"/>
        <v>0</v>
      </c>
    </row>
    <row r="827" spans="5:5" x14ac:dyDescent="0.25">
      <c r="E827" s="185">
        <f t="shared" si="12"/>
        <v>0</v>
      </c>
    </row>
    <row r="828" spans="5:5" x14ac:dyDescent="0.25">
      <c r="E828" s="185">
        <f t="shared" si="12"/>
        <v>0</v>
      </c>
    </row>
    <row r="829" spans="5:5" x14ac:dyDescent="0.25">
      <c r="E829" s="185">
        <f t="shared" si="12"/>
        <v>0</v>
      </c>
    </row>
    <row r="830" spans="5:5" x14ac:dyDescent="0.25">
      <c r="E830" s="185">
        <f t="shared" si="12"/>
        <v>0</v>
      </c>
    </row>
    <row r="831" spans="5:5" x14ac:dyDescent="0.25">
      <c r="E831" s="185">
        <f t="shared" si="12"/>
        <v>0</v>
      </c>
    </row>
    <row r="832" spans="5:5" x14ac:dyDescent="0.25">
      <c r="E832" s="185">
        <f t="shared" si="12"/>
        <v>0</v>
      </c>
    </row>
    <row r="833" spans="5:5" x14ac:dyDescent="0.25">
      <c r="E833" s="185">
        <f t="shared" si="12"/>
        <v>0</v>
      </c>
    </row>
    <row r="834" spans="5:5" x14ac:dyDescent="0.25">
      <c r="E834" s="185">
        <f t="shared" si="12"/>
        <v>0</v>
      </c>
    </row>
    <row r="835" spans="5:5" x14ac:dyDescent="0.25">
      <c r="E835" s="185">
        <f t="shared" si="12"/>
        <v>0</v>
      </c>
    </row>
    <row r="836" spans="5:5" x14ac:dyDescent="0.25">
      <c r="E836" s="185">
        <f t="shared" si="12"/>
        <v>0</v>
      </c>
    </row>
    <row r="837" spans="5:5" x14ac:dyDescent="0.25">
      <c r="E837" s="185">
        <f t="shared" si="12"/>
        <v>0</v>
      </c>
    </row>
    <row r="838" spans="5:5" x14ac:dyDescent="0.25">
      <c r="E838" s="185">
        <f t="shared" si="12"/>
        <v>0</v>
      </c>
    </row>
    <row r="839" spans="5:5" x14ac:dyDescent="0.25">
      <c r="E839" s="185">
        <f t="shared" si="12"/>
        <v>0</v>
      </c>
    </row>
    <row r="840" spans="5:5" x14ac:dyDescent="0.25">
      <c r="E840" s="185">
        <f t="shared" si="12"/>
        <v>0</v>
      </c>
    </row>
    <row r="841" spans="5:5" x14ac:dyDescent="0.25">
      <c r="E841" s="185">
        <f t="shared" si="12"/>
        <v>0</v>
      </c>
    </row>
    <row r="842" spans="5:5" x14ac:dyDescent="0.25">
      <c r="E842" s="185">
        <f t="shared" si="12"/>
        <v>0</v>
      </c>
    </row>
    <row r="843" spans="5:5" x14ac:dyDescent="0.25">
      <c r="E843" s="185">
        <f t="shared" si="12"/>
        <v>0</v>
      </c>
    </row>
    <row r="844" spans="5:5" x14ac:dyDescent="0.25">
      <c r="E844" s="185">
        <f t="shared" si="12"/>
        <v>0</v>
      </c>
    </row>
    <row r="845" spans="5:5" x14ac:dyDescent="0.25">
      <c r="E845" s="185">
        <f t="shared" si="12"/>
        <v>0</v>
      </c>
    </row>
    <row r="846" spans="5:5" x14ac:dyDescent="0.25">
      <c r="E846" s="185">
        <f t="shared" si="12"/>
        <v>0</v>
      </c>
    </row>
    <row r="847" spans="5:5" x14ac:dyDescent="0.25">
      <c r="E847" s="185">
        <f t="shared" si="12"/>
        <v>0</v>
      </c>
    </row>
    <row r="848" spans="5:5" x14ac:dyDescent="0.25">
      <c r="E848" s="185">
        <f t="shared" si="12"/>
        <v>0</v>
      </c>
    </row>
    <row r="849" spans="5:5" x14ac:dyDescent="0.25">
      <c r="E849" s="185">
        <f t="shared" si="12"/>
        <v>0</v>
      </c>
    </row>
    <row r="850" spans="5:5" x14ac:dyDescent="0.25">
      <c r="E850" s="185">
        <f t="shared" si="12"/>
        <v>0</v>
      </c>
    </row>
    <row r="851" spans="5:5" x14ac:dyDescent="0.25">
      <c r="E851" s="185">
        <f t="shared" si="12"/>
        <v>0</v>
      </c>
    </row>
    <row r="852" spans="5:5" x14ac:dyDescent="0.25">
      <c r="E852" s="185">
        <f t="shared" si="12"/>
        <v>0</v>
      </c>
    </row>
    <row r="853" spans="5:5" x14ac:dyDescent="0.25">
      <c r="E853" s="185">
        <f t="shared" si="12"/>
        <v>0</v>
      </c>
    </row>
    <row r="854" spans="5:5" x14ac:dyDescent="0.25">
      <c r="E854" s="185">
        <f t="shared" si="12"/>
        <v>0</v>
      </c>
    </row>
    <row r="855" spans="5:5" x14ac:dyDescent="0.25">
      <c r="E855" s="185">
        <f t="shared" si="12"/>
        <v>0</v>
      </c>
    </row>
    <row r="856" spans="5:5" x14ac:dyDescent="0.25">
      <c r="E856" s="185">
        <f t="shared" si="12"/>
        <v>0</v>
      </c>
    </row>
    <row r="857" spans="5:5" x14ac:dyDescent="0.25">
      <c r="E857" s="185">
        <f t="shared" si="12"/>
        <v>0</v>
      </c>
    </row>
    <row r="858" spans="5:5" x14ac:dyDescent="0.25">
      <c r="E858" s="185">
        <f t="shared" si="12"/>
        <v>0</v>
      </c>
    </row>
    <row r="859" spans="5:5" x14ac:dyDescent="0.25">
      <c r="E859" s="185">
        <f t="shared" si="12"/>
        <v>0</v>
      </c>
    </row>
    <row r="860" spans="5:5" x14ac:dyDescent="0.25">
      <c r="E860" s="185">
        <f t="shared" si="12"/>
        <v>0</v>
      </c>
    </row>
    <row r="861" spans="5:5" x14ac:dyDescent="0.25">
      <c r="E861" s="185">
        <f t="shared" si="12"/>
        <v>0</v>
      </c>
    </row>
    <row r="862" spans="5:5" x14ac:dyDescent="0.25">
      <c r="E862" s="185">
        <f t="shared" si="12"/>
        <v>0</v>
      </c>
    </row>
    <row r="863" spans="5:5" x14ac:dyDescent="0.25">
      <c r="E863" s="185">
        <f t="shared" si="12"/>
        <v>0</v>
      </c>
    </row>
    <row r="864" spans="5:5" x14ac:dyDescent="0.25">
      <c r="E864" s="185">
        <f t="shared" si="12"/>
        <v>0</v>
      </c>
    </row>
    <row r="865" spans="5:5" x14ac:dyDescent="0.25">
      <c r="E865" s="185">
        <f t="shared" si="12"/>
        <v>0</v>
      </c>
    </row>
    <row r="866" spans="5:5" x14ac:dyDescent="0.25">
      <c r="E866" s="185">
        <f t="shared" si="12"/>
        <v>0</v>
      </c>
    </row>
    <row r="867" spans="5:5" x14ac:dyDescent="0.25">
      <c r="E867" s="185">
        <f t="shared" si="12"/>
        <v>0</v>
      </c>
    </row>
    <row r="868" spans="5:5" x14ac:dyDescent="0.25">
      <c r="E868" s="185">
        <f t="shared" si="12"/>
        <v>0</v>
      </c>
    </row>
    <row r="869" spans="5:5" x14ac:dyDescent="0.25">
      <c r="E869" s="185">
        <f t="shared" si="12"/>
        <v>0</v>
      </c>
    </row>
    <row r="870" spans="5:5" x14ac:dyDescent="0.25">
      <c r="E870" s="185">
        <f t="shared" si="12"/>
        <v>0</v>
      </c>
    </row>
    <row r="871" spans="5:5" x14ac:dyDescent="0.25">
      <c r="E871" s="185">
        <f t="shared" si="12"/>
        <v>0</v>
      </c>
    </row>
    <row r="872" spans="5:5" x14ac:dyDescent="0.25">
      <c r="E872" s="185">
        <f t="shared" si="12"/>
        <v>0</v>
      </c>
    </row>
    <row r="873" spans="5:5" x14ac:dyDescent="0.25">
      <c r="E873" s="185">
        <f t="shared" si="12"/>
        <v>0</v>
      </c>
    </row>
    <row r="874" spans="5:5" x14ac:dyDescent="0.25">
      <c r="E874" s="185">
        <f t="shared" si="12"/>
        <v>0</v>
      </c>
    </row>
    <row r="875" spans="5:5" x14ac:dyDescent="0.25">
      <c r="E875" s="185">
        <f t="shared" si="12"/>
        <v>0</v>
      </c>
    </row>
  </sheetData>
  <mergeCells count="20">
    <mergeCell ref="B1:M1"/>
    <mergeCell ref="CL3:CM3"/>
    <mergeCell ref="CO3:CR3"/>
    <mergeCell ref="CT3:CU3"/>
    <mergeCell ref="CV3:CW3"/>
    <mergeCell ref="BU1:BV1"/>
    <mergeCell ref="A2:B2"/>
    <mergeCell ref="CY3:DB3"/>
    <mergeCell ref="DL3:DO3"/>
    <mergeCell ref="DD2:DO2"/>
    <mergeCell ref="F3:Z3"/>
    <mergeCell ref="AW3:AX3"/>
    <mergeCell ref="BU3:BV3"/>
    <mergeCell ref="BZ3:CA3"/>
    <mergeCell ref="CB3:CC3"/>
    <mergeCell ref="CE3:CH3"/>
    <mergeCell ref="CJ3:CK3"/>
    <mergeCell ref="C2:R2"/>
    <mergeCell ref="S2:AV2"/>
    <mergeCell ref="BX2:DB2"/>
  </mergeCells>
  <conditionalFormatting sqref="A5:D535">
    <cfRule type="expression" dxfId="123" priority="1" stopIfTrue="1">
      <formula>(INDIRECT("CJ"&amp;ROW())="*")</formula>
    </cfRule>
    <cfRule type="expression" dxfId="122" priority="2" stopIfTrue="1">
      <formula>INDIRECT("CJ"&amp;ROW())="A"</formula>
    </cfRule>
    <cfRule type="expression" dxfId="121" priority="3" stopIfTrue="1">
      <formula>INDIRECT("CJ"&amp;ROW())="B"</formula>
    </cfRule>
    <cfRule type="expression" dxfId="120" priority="4" stopIfTrue="1">
      <formula>(INDIRECT("CK"&amp;ROW())="X")</formula>
    </cfRule>
    <cfRule type="expression" dxfId="119" priority="5" stopIfTrue="1">
      <formula>(INDIRECT("CL"&amp;ROW())="X")</formula>
    </cfRule>
  </conditionalFormatting>
  <conditionalFormatting sqref="AW5:AX535">
    <cfRule type="expression" dxfId="118" priority="13" stopIfTrue="1">
      <formula>(INDIRECT("CJ"&amp;ROW())="*")</formula>
    </cfRule>
    <cfRule type="expression" dxfId="117" priority="14" stopIfTrue="1">
      <formula>INDIRECT("CJ"&amp;ROW())="A"</formula>
    </cfRule>
    <cfRule type="expression" dxfId="116" priority="15" stopIfTrue="1">
      <formula>INDIRECT("CJ"&amp;ROW())="B"</formula>
    </cfRule>
    <cfRule type="expression" dxfId="115" priority="16" stopIfTrue="1">
      <formula>(INDIRECT("CK"&amp;ROW())="X")</formula>
    </cfRule>
    <cfRule type="expression" dxfId="114" priority="17" stopIfTrue="1">
      <formula>(INDIRECT("CL"&amp;ROW())="X")</formula>
    </cfRule>
  </conditionalFormatting>
  <conditionalFormatting sqref="C5">
    <cfRule type="expression" dxfId="113" priority="6" stopIfTrue="1">
      <formula>(INDIRECT("CD"&amp;ROW())="*")</formula>
    </cfRule>
    <cfRule type="expression" dxfId="112" priority="7" stopIfTrue="1">
      <formula>INDIRECT("CD"&amp;ROW())="A"</formula>
    </cfRule>
    <cfRule type="expression" dxfId="111" priority="8" stopIfTrue="1">
      <formula>INDIRECT("CD"&amp;ROW())="B"</formula>
    </cfRule>
    <cfRule type="expression" dxfId="110" priority="9" stopIfTrue="1">
      <formula>(INDIRECT("CE"&amp;ROW())="X")</formula>
    </cfRule>
    <cfRule type="expression" dxfId="109" priority="10" stopIfTrue="1">
      <formula>(INDIRECT("CF"&amp;ROW())="X")</formula>
    </cfRule>
  </conditionalFormatting>
  <conditionalFormatting sqref="BX5:BX1246">
    <cfRule type="cellIs" dxfId="108" priority="11" stopIfTrue="1" operator="lessThan">
      <formula>$BX$1</formula>
    </cfRule>
    <cfRule type="cellIs" dxfId="107" priority="12" stopIfTrue="1" operator="greaterThanOrEqual">
      <formula>$BX$1</formula>
    </cfRule>
  </conditionalFormatting>
  <pageMargins left="0.75" right="0.75" top="1" bottom="1" header="0.5" footer="0.5"/>
  <pageSetup paperSize="9" scale="61" fitToHeight="10" orientation="landscape" horizontalDpi="4294967294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23"/>
  <sheetViews>
    <sheetView zoomScale="80" zoomScaleNormal="80" workbookViewId="0">
      <selection activeCell="B1" sqref="B1:I1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194.6640625" style="18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49" t="s">
        <v>502</v>
      </c>
      <c r="C1" s="249"/>
      <c r="D1" s="249"/>
      <c r="E1" s="249"/>
      <c r="F1" s="249"/>
      <c r="G1" s="249"/>
      <c r="H1" s="249"/>
      <c r="I1" s="249"/>
      <c r="J1" s="252"/>
      <c r="K1" s="252"/>
      <c r="L1" s="252"/>
      <c r="M1" s="2"/>
      <c r="N1" s="2"/>
      <c r="O1" s="2"/>
      <c r="P1" s="2"/>
      <c r="Q1" s="3"/>
      <c r="R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248" t="s">
        <v>152</v>
      </c>
      <c r="B2" s="248"/>
      <c r="C2" s="251" t="s">
        <v>153</v>
      </c>
      <c r="D2" s="251"/>
      <c r="E2" s="251"/>
      <c r="F2" s="251"/>
      <c r="G2" s="251"/>
      <c r="H2" s="250" t="s">
        <v>154</v>
      </c>
      <c r="I2" s="250"/>
      <c r="J2" s="250"/>
      <c r="K2" s="250"/>
      <c r="L2" s="250"/>
      <c r="S2" s="30"/>
      <c r="T2" s="37"/>
      <c r="U2" s="29"/>
      <c r="W2" s="38"/>
      <c r="X2" s="38"/>
      <c r="Y2" s="38"/>
      <c r="Z2" s="38"/>
      <c r="AA2" s="38"/>
      <c r="AB2" s="38"/>
      <c r="AC2" s="39"/>
      <c r="AD2" s="39"/>
      <c r="AF2" s="39"/>
      <c r="AG2" s="36"/>
    </row>
    <row r="3" spans="1:33" s="36" customFormat="1" ht="20.25" customHeight="1" thickBot="1" x14ac:dyDescent="0.3">
      <c r="A3" s="40" t="s">
        <v>3</v>
      </c>
      <c r="B3" s="40" t="s">
        <v>4</v>
      </c>
      <c r="C3" s="40" t="s">
        <v>10</v>
      </c>
      <c r="D3" s="41" t="s">
        <v>1</v>
      </c>
      <c r="E3" s="41" t="s">
        <v>7</v>
      </c>
      <c r="F3" s="41" t="s">
        <v>2</v>
      </c>
      <c r="G3" s="41" t="s">
        <v>0</v>
      </c>
      <c r="H3" s="42" t="s">
        <v>4</v>
      </c>
      <c r="I3" s="43"/>
      <c r="J3" s="40"/>
      <c r="K3" s="43"/>
      <c r="L3" s="43"/>
      <c r="M3" s="44"/>
      <c r="N3" s="44"/>
      <c r="O3" s="44"/>
      <c r="P3" s="44"/>
      <c r="Q3" s="44"/>
      <c r="R3" s="44"/>
      <c r="S3" s="151"/>
      <c r="T3" s="246"/>
      <c r="U3" s="246"/>
      <c r="W3" s="246"/>
      <c r="X3" s="246"/>
      <c r="Y3" s="246"/>
      <c r="Z3" s="246"/>
      <c r="AA3" s="246"/>
      <c r="AB3" s="246"/>
      <c r="AC3" s="246"/>
      <c r="AD3" s="246"/>
      <c r="AF3" s="247"/>
      <c r="AG3" s="247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52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95" t="s">
        <v>167</v>
      </c>
      <c r="B5" s="8" t="s">
        <v>503</v>
      </c>
      <c r="C5" s="1" t="s">
        <v>364</v>
      </c>
      <c r="D5" s="294">
        <v>97.9</v>
      </c>
      <c r="E5" s="294">
        <v>96.22</v>
      </c>
      <c r="F5" s="294">
        <v>-1E-4</v>
      </c>
      <c r="G5" s="294">
        <v>194.12</v>
      </c>
      <c r="H5" s="15">
        <v>1</v>
      </c>
      <c r="K5" s="2"/>
      <c r="L5" s="2"/>
      <c r="M5" s="2" t="s">
        <v>225</v>
      </c>
      <c r="N5" s="2" t="s">
        <v>229</v>
      </c>
      <c r="O5" s="2" t="s">
        <v>228</v>
      </c>
      <c r="P5" s="2"/>
      <c r="Q5" s="3"/>
      <c r="R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95"/>
      <c r="D6" s="294"/>
      <c r="E6" s="294"/>
      <c r="F6" s="294"/>
      <c r="G6" s="294"/>
      <c r="K6" s="2"/>
      <c r="L6" s="2"/>
      <c r="M6" s="2"/>
      <c r="N6" s="2"/>
      <c r="O6" s="2"/>
      <c r="P6" s="2"/>
      <c r="Q6" s="3"/>
      <c r="R6" s="3"/>
      <c r="T6" s="12"/>
      <c r="U6" s="14"/>
      <c r="W6" s="2"/>
      <c r="X6" s="2"/>
      <c r="Y6" s="2"/>
      <c r="Z6" s="2"/>
      <c r="AA6" s="2"/>
      <c r="AB6" s="2"/>
      <c r="AC6" s="3"/>
      <c r="AD6" s="3"/>
      <c r="AF6" s="3"/>
      <c r="AG6" s="8"/>
    </row>
    <row r="7" spans="1:33" x14ac:dyDescent="0.25">
      <c r="A7" s="295" t="s">
        <v>177</v>
      </c>
      <c r="B7" s="8" t="s">
        <v>503</v>
      </c>
      <c r="C7" s="1" t="s">
        <v>365</v>
      </c>
      <c r="D7" s="294">
        <v>108.54</v>
      </c>
      <c r="E7" s="294">
        <v>114.44</v>
      </c>
      <c r="F7" s="294">
        <v>-1E-4</v>
      </c>
      <c r="G7" s="294">
        <v>222.98</v>
      </c>
      <c r="H7" s="15">
        <v>1</v>
      </c>
      <c r="M7" s="1" t="s">
        <v>260</v>
      </c>
      <c r="N7" s="1" t="s">
        <v>256</v>
      </c>
      <c r="O7" s="1" t="s">
        <v>264</v>
      </c>
      <c r="P7" s="1" t="s">
        <v>258</v>
      </c>
    </row>
    <row r="8" spans="1:33" x14ac:dyDescent="0.25">
      <c r="A8" s="296" t="s">
        <v>177</v>
      </c>
      <c r="B8" s="8" t="s">
        <v>504</v>
      </c>
      <c r="C8" s="1" t="s">
        <v>366</v>
      </c>
      <c r="D8" s="294">
        <v>107.41</v>
      </c>
      <c r="E8" s="294">
        <v>114.82</v>
      </c>
      <c r="F8" s="294">
        <v>-1E-4</v>
      </c>
      <c r="G8" s="294">
        <v>222.23</v>
      </c>
      <c r="H8" s="15">
        <v>2</v>
      </c>
      <c r="M8" s="1" t="s">
        <v>261</v>
      </c>
      <c r="N8" s="1" t="s">
        <v>257</v>
      </c>
      <c r="O8" s="1" t="s">
        <v>259</v>
      </c>
      <c r="P8" s="1" t="s">
        <v>269</v>
      </c>
    </row>
    <row r="9" spans="1:33" x14ac:dyDescent="0.25">
      <c r="A9" s="296" t="s">
        <v>177</v>
      </c>
      <c r="B9" s="8" t="s">
        <v>505</v>
      </c>
      <c r="C9" s="1" t="s">
        <v>367</v>
      </c>
      <c r="D9" s="294">
        <v>99.32</v>
      </c>
      <c r="E9" s="294">
        <v>110.59</v>
      </c>
      <c r="F9" s="294">
        <v>-1E-4</v>
      </c>
      <c r="G9" s="294">
        <v>209.91</v>
      </c>
      <c r="H9" s="15">
        <v>3</v>
      </c>
      <c r="M9" s="1" t="s">
        <v>265</v>
      </c>
      <c r="N9" s="1" t="s">
        <v>267</v>
      </c>
      <c r="O9" s="1" t="s">
        <v>268</v>
      </c>
      <c r="P9" s="1" t="s">
        <v>270</v>
      </c>
    </row>
    <row r="10" spans="1:33" x14ac:dyDescent="0.25">
      <c r="A10" s="296"/>
      <c r="D10" s="294"/>
      <c r="E10" s="294"/>
      <c r="F10" s="294"/>
      <c r="G10" s="294"/>
    </row>
    <row r="11" spans="1:33" x14ac:dyDescent="0.25">
      <c r="A11" s="295" t="s">
        <v>183</v>
      </c>
      <c r="B11" s="8" t="s">
        <v>503</v>
      </c>
      <c r="C11" s="1" t="s">
        <v>370</v>
      </c>
      <c r="D11" s="294">
        <v>106.21</v>
      </c>
      <c r="E11" s="294">
        <v>117.08</v>
      </c>
      <c r="F11" s="294">
        <v>-1E-4</v>
      </c>
      <c r="G11" s="294">
        <v>223.29</v>
      </c>
      <c r="H11" s="15">
        <v>1</v>
      </c>
      <c r="M11" s="1" t="s">
        <v>297</v>
      </c>
      <c r="N11" s="1" t="s">
        <v>295</v>
      </c>
      <c r="O11" s="1" t="s">
        <v>292</v>
      </c>
    </row>
    <row r="12" spans="1:33" x14ac:dyDescent="0.25">
      <c r="A12" s="295"/>
      <c r="D12" s="294"/>
      <c r="E12" s="294"/>
      <c r="F12" s="294"/>
      <c r="G12" s="294"/>
    </row>
    <row r="13" spans="1:33" x14ac:dyDescent="0.25">
      <c r="A13" s="295" t="s">
        <v>184</v>
      </c>
      <c r="B13" s="8" t="s">
        <v>503</v>
      </c>
      <c r="C13" s="1" t="s">
        <v>371</v>
      </c>
      <c r="D13" s="294">
        <v>104.79</v>
      </c>
      <c r="E13" s="294">
        <v>118.96</v>
      </c>
      <c r="F13" s="294">
        <v>-1E-4</v>
      </c>
      <c r="G13" s="294">
        <v>223.75</v>
      </c>
      <c r="H13" s="15">
        <v>1</v>
      </c>
      <c r="M13" s="1" t="s">
        <v>300</v>
      </c>
      <c r="N13" s="1" t="s">
        <v>299</v>
      </c>
      <c r="O13" s="1" t="s">
        <v>304</v>
      </c>
    </row>
    <row r="14" spans="1:33" x14ac:dyDescent="0.25">
      <c r="A14" s="295"/>
      <c r="D14" s="294"/>
      <c r="E14" s="294"/>
      <c r="F14" s="294"/>
      <c r="G14" s="294"/>
    </row>
    <row r="15" spans="1:33" x14ac:dyDescent="0.25">
      <c r="A15" s="295" t="s">
        <v>191</v>
      </c>
      <c r="B15" s="8" t="s">
        <v>503</v>
      </c>
      <c r="C15" s="1" t="s">
        <v>372</v>
      </c>
      <c r="D15" s="294">
        <v>88.89</v>
      </c>
      <c r="E15" s="294">
        <v>125.66</v>
      </c>
      <c r="F15" s="294">
        <v>-1E-4</v>
      </c>
      <c r="G15" s="294">
        <v>214.55</v>
      </c>
      <c r="H15" s="15">
        <v>1</v>
      </c>
      <c r="M15" s="1" t="s">
        <v>323</v>
      </c>
      <c r="N15" s="1" t="s">
        <v>324</v>
      </c>
      <c r="O15" s="1" t="s">
        <v>327</v>
      </c>
    </row>
    <row r="16" spans="1:33" x14ac:dyDescent="0.25">
      <c r="A16" s="295"/>
      <c r="D16" s="294"/>
      <c r="E16" s="294"/>
      <c r="F16" s="294"/>
      <c r="G16" s="294"/>
    </row>
    <row r="17" spans="1:15" x14ac:dyDescent="0.25">
      <c r="A17" s="295" t="s">
        <v>192</v>
      </c>
      <c r="B17" s="8" t="s">
        <v>503</v>
      </c>
      <c r="C17" s="1" t="s">
        <v>374</v>
      </c>
      <c r="D17" s="294">
        <v>109</v>
      </c>
      <c r="E17" s="294">
        <v>120.31</v>
      </c>
      <c r="F17" s="294">
        <v>-1E-4</v>
      </c>
      <c r="G17" s="294">
        <v>229.31</v>
      </c>
      <c r="H17" s="15">
        <v>1</v>
      </c>
      <c r="M17" s="1" t="s">
        <v>335</v>
      </c>
      <c r="N17" s="1" t="s">
        <v>338</v>
      </c>
      <c r="O17" s="1" t="s">
        <v>331</v>
      </c>
    </row>
    <row r="18" spans="1:15" x14ac:dyDescent="0.25">
      <c r="A18" s="296" t="s">
        <v>192</v>
      </c>
      <c r="B18" s="8" t="s">
        <v>504</v>
      </c>
      <c r="C18" s="1" t="s">
        <v>375</v>
      </c>
      <c r="D18" s="294">
        <v>107.55</v>
      </c>
      <c r="E18" s="294">
        <v>118.71</v>
      </c>
      <c r="F18" s="294">
        <v>-1E-4</v>
      </c>
      <c r="G18" s="294">
        <v>226.26</v>
      </c>
      <c r="H18" s="15">
        <v>2</v>
      </c>
      <c r="M18" s="1" t="s">
        <v>336</v>
      </c>
      <c r="N18" s="1" t="s">
        <v>337</v>
      </c>
      <c r="O18" s="1" t="s">
        <v>333</v>
      </c>
    </row>
    <row r="19" spans="1:15" x14ac:dyDescent="0.25">
      <c r="A19" s="296"/>
      <c r="D19" s="294"/>
      <c r="E19" s="294"/>
      <c r="F19" s="294"/>
      <c r="G19" s="294"/>
    </row>
    <row r="20" spans="1:15" x14ac:dyDescent="0.25">
      <c r="A20" s="296"/>
    </row>
    <row r="21" spans="1:15" x14ac:dyDescent="0.25">
      <c r="A21" s="296"/>
    </row>
    <row r="22" spans="1:15" x14ac:dyDescent="0.25">
      <c r="A22" s="296"/>
    </row>
    <row r="23" spans="1:15" x14ac:dyDescent="0.25">
      <c r="A23" s="296"/>
    </row>
  </sheetData>
  <mergeCells count="8">
    <mergeCell ref="W3:AD3"/>
    <mergeCell ref="AF3:AG3"/>
    <mergeCell ref="A2:B2"/>
    <mergeCell ref="B1:I1"/>
    <mergeCell ref="H2:L2"/>
    <mergeCell ref="C2:G2"/>
    <mergeCell ref="T3:U3"/>
    <mergeCell ref="J1:L1"/>
  </mergeCells>
  <phoneticPr fontId="1" type="noConversion"/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C846"/>
  <sheetViews>
    <sheetView zoomScale="80" zoomScaleNormal="80" workbookViewId="0">
      <selection activeCell="A3" sqref="A3"/>
    </sheetView>
  </sheetViews>
  <sheetFormatPr defaultColWidth="9.109375" defaultRowHeight="13.2" x14ac:dyDescent="0.25"/>
  <cols>
    <col min="1" max="1" width="30.6640625" style="5" customWidth="1"/>
    <col min="2" max="2" width="7.88671875" style="14" customWidth="1"/>
    <col min="3" max="3" width="24.6640625" style="18" customWidth="1"/>
    <col min="4" max="4" width="48.6640625" style="18" customWidth="1"/>
    <col min="5" max="5" width="1.5546875" style="185" customWidth="1"/>
    <col min="6" max="6" width="6.6640625" style="2" customWidth="1"/>
    <col min="7" max="10" width="4.6640625" style="2" customWidth="1"/>
    <col min="11" max="11" width="5.6640625" style="2" customWidth="1"/>
    <col min="12" max="14" width="6.6640625" style="3" customWidth="1"/>
    <col min="15" max="15" width="6.6640625" style="14" customWidth="1"/>
    <col min="16" max="16" width="0.88671875" style="10" customWidth="1"/>
    <col min="17" max="17" width="6.6640625" style="2" customWidth="1"/>
    <col min="18" max="21" width="4.6640625" style="2" customWidth="1"/>
    <col min="22" max="22" width="5.6640625" style="2" customWidth="1"/>
    <col min="23" max="25" width="6.6640625" style="3" customWidth="1"/>
    <col min="26" max="26" width="0.88671875" style="10" customWidth="1"/>
    <col min="27" max="27" width="8.6640625" style="12" customWidth="1"/>
    <col min="28" max="28" width="8.6640625" style="14" customWidth="1"/>
    <col min="29" max="29" width="0.88671875" style="9" customWidth="1"/>
    <col min="30" max="30" width="6.6640625" style="2" customWidth="1"/>
    <col min="31" max="34" width="4.6640625" style="2" customWidth="1"/>
    <col min="35" max="35" width="5.6640625" style="2" customWidth="1"/>
    <col min="36" max="38" width="6.6640625" style="3" customWidth="1"/>
    <col min="39" max="39" width="0.88671875" style="9" customWidth="1"/>
    <col min="40" max="40" width="6.6640625" style="2" customWidth="1"/>
    <col min="41" max="44" width="4.6640625" style="2" customWidth="1"/>
    <col min="45" max="45" width="5.6640625" style="2" customWidth="1"/>
    <col min="46" max="48" width="6.6640625" style="3" customWidth="1"/>
    <col min="49" max="49" width="1.6640625" style="9" customWidth="1"/>
    <col min="50" max="51" width="8.6640625" style="3" customWidth="1"/>
    <col min="52" max="52" width="8.6640625" style="8" customWidth="1"/>
    <col min="53" max="53" width="1.6640625" style="9" customWidth="1"/>
    <col min="54" max="54" width="7.33203125" style="8" customWidth="1"/>
    <col min="55" max="55" width="7.6640625" style="8" customWidth="1"/>
    <col min="56" max="56" width="7.33203125" style="8" customWidth="1"/>
    <col min="57" max="57" width="0.33203125" style="48" customWidth="1"/>
    <col min="58" max="58" width="7.6640625" style="8" customWidth="1"/>
    <col min="59" max="59" width="0.33203125" style="48" customWidth="1"/>
    <col min="60" max="60" width="7.6640625" style="8" customWidth="1"/>
    <col min="61" max="61" width="0.33203125" style="48" customWidth="1"/>
    <col min="62" max="62" width="7.6640625" style="8" customWidth="1"/>
    <col min="63" max="63" width="0.88671875" style="9" customWidth="1"/>
    <col min="64" max="67" width="12.6640625" style="1" customWidth="1"/>
    <col min="68" max="68" width="22.6640625" style="1" customWidth="1"/>
    <col min="69" max="69" width="0.88671875" style="55" customWidth="1"/>
    <col min="70" max="70" width="9.109375" style="1"/>
    <col min="71" max="71" width="14.6640625" style="1" customWidth="1"/>
    <col min="72" max="72" width="9.109375" style="8"/>
    <col min="73" max="73" width="9.109375" style="58"/>
    <col min="74" max="75" width="9.109375" style="8"/>
    <col min="76" max="76" width="9.109375" style="83"/>
    <col min="77" max="77" width="14.6640625" style="1" customWidth="1"/>
    <col min="78" max="78" width="9.5546875" style="1" customWidth="1"/>
    <col min="79" max="79" width="12.6640625" style="1" customWidth="1"/>
    <col min="80" max="80" width="20.6640625" style="1" customWidth="1"/>
    <col min="81" max="81" width="2.109375" style="232" bestFit="1" customWidth="1"/>
    <col min="82" max="82" width="7.6640625" style="1" customWidth="1"/>
    <col min="83" max="16384" width="9.109375" style="1"/>
  </cols>
  <sheetData>
    <row r="1" spans="1:81" ht="42" customHeight="1" x14ac:dyDescent="0.25">
      <c r="A1" s="4"/>
      <c r="B1" s="249" t="s">
        <v>526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70">
        <v>5</v>
      </c>
      <c r="P1" s="11"/>
      <c r="Z1" s="3"/>
      <c r="AC1" s="1"/>
      <c r="AM1" s="1"/>
      <c r="AW1" s="1"/>
      <c r="AX1" s="253"/>
      <c r="AY1" s="253"/>
      <c r="AZ1" s="253"/>
      <c r="BA1" s="1"/>
      <c r="BB1" s="69">
        <v>70</v>
      </c>
      <c r="BE1" s="45"/>
      <c r="BG1" s="45"/>
      <c r="BI1" s="45"/>
      <c r="BK1" s="1"/>
      <c r="BQ1" s="1"/>
      <c r="CC1" s="228"/>
    </row>
    <row r="2" spans="1:81" s="28" customFormat="1" ht="20.100000000000001" customHeight="1" x14ac:dyDescent="0.25">
      <c r="A2" s="254" t="s">
        <v>152</v>
      </c>
      <c r="B2" s="254"/>
      <c r="C2" s="251" t="s">
        <v>153</v>
      </c>
      <c r="D2" s="255"/>
      <c r="E2" s="255"/>
      <c r="F2" s="255"/>
      <c r="G2" s="255"/>
      <c r="H2" s="255"/>
      <c r="I2" s="255"/>
      <c r="J2" s="251" t="s">
        <v>154</v>
      </c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4"/>
      <c r="AB2" s="25"/>
      <c r="AC2" s="22"/>
      <c r="AD2" s="26"/>
      <c r="AE2" s="26"/>
      <c r="AF2" s="26"/>
      <c r="AG2" s="26"/>
      <c r="AH2" s="26"/>
      <c r="AI2" s="26"/>
      <c r="AJ2" s="27"/>
      <c r="AK2" s="27"/>
      <c r="AL2" s="27"/>
      <c r="AM2" s="22"/>
      <c r="AN2" s="26"/>
      <c r="AO2" s="26"/>
      <c r="AP2" s="26"/>
      <c r="AQ2" s="26"/>
      <c r="AR2" s="26"/>
      <c r="AS2" s="26"/>
      <c r="AT2" s="27"/>
      <c r="AU2" s="27"/>
      <c r="AV2" s="27"/>
      <c r="AW2" s="22"/>
      <c r="AX2" s="27"/>
      <c r="AY2" s="27"/>
      <c r="AZ2" s="23"/>
      <c r="BA2" s="22"/>
      <c r="BB2" s="22"/>
      <c r="BC2" s="23"/>
      <c r="BD2" s="256"/>
      <c r="BE2" s="256"/>
      <c r="BF2" s="256"/>
      <c r="BG2" s="256"/>
      <c r="BH2" s="256"/>
      <c r="BI2" s="256"/>
      <c r="BJ2" s="256"/>
      <c r="BK2" s="22"/>
      <c r="BL2" s="256" t="s">
        <v>33</v>
      </c>
      <c r="BM2" s="256"/>
      <c r="BN2" s="256"/>
      <c r="BO2" s="256"/>
      <c r="BP2" s="256"/>
      <c r="BQ2" s="256"/>
      <c r="BR2" s="256"/>
      <c r="BS2" s="256"/>
      <c r="BT2" s="256"/>
      <c r="BU2" s="256"/>
      <c r="BV2" s="256"/>
      <c r="BW2" s="256"/>
      <c r="BX2" s="23"/>
      <c r="BY2" s="23"/>
      <c r="BZ2" s="23"/>
      <c r="CA2" s="23"/>
      <c r="CB2" s="23"/>
      <c r="CC2" s="229"/>
    </row>
    <row r="3" spans="1:81" s="28" customFormat="1" ht="20.25" customHeight="1" x14ac:dyDescent="0.25">
      <c r="A3" s="36" t="s">
        <v>3</v>
      </c>
      <c r="B3" s="29" t="s">
        <v>4</v>
      </c>
      <c r="C3" s="30" t="s">
        <v>5</v>
      </c>
      <c r="D3" s="30" t="s">
        <v>6</v>
      </c>
      <c r="E3" s="183"/>
      <c r="F3" s="246" t="s">
        <v>75</v>
      </c>
      <c r="G3" s="246"/>
      <c r="H3" s="246"/>
      <c r="I3" s="246"/>
      <c r="J3" s="246"/>
      <c r="K3" s="246"/>
      <c r="L3" s="246"/>
      <c r="M3" s="246"/>
      <c r="N3" s="246"/>
      <c r="O3" s="246"/>
      <c r="P3" s="22"/>
      <c r="Q3" s="246" t="s">
        <v>74</v>
      </c>
      <c r="R3" s="246"/>
      <c r="S3" s="246"/>
      <c r="T3" s="246"/>
      <c r="U3" s="246"/>
      <c r="V3" s="246"/>
      <c r="W3" s="246"/>
      <c r="X3" s="246"/>
      <c r="Y3" s="246"/>
      <c r="Z3" s="31"/>
      <c r="AA3" s="246" t="s">
        <v>41</v>
      </c>
      <c r="AB3" s="246"/>
      <c r="AC3" s="22"/>
      <c r="AD3" s="246" t="s">
        <v>73</v>
      </c>
      <c r="AE3" s="246"/>
      <c r="AF3" s="246"/>
      <c r="AG3" s="246"/>
      <c r="AH3" s="246"/>
      <c r="AI3" s="246"/>
      <c r="AJ3" s="246"/>
      <c r="AK3" s="246"/>
      <c r="AL3" s="246"/>
      <c r="AM3" s="22"/>
      <c r="AN3" s="246" t="s">
        <v>72</v>
      </c>
      <c r="AO3" s="246"/>
      <c r="AP3" s="246"/>
      <c r="AQ3" s="246"/>
      <c r="AR3" s="246"/>
      <c r="AS3" s="246"/>
      <c r="AT3" s="246"/>
      <c r="AU3" s="246"/>
      <c r="AV3" s="246"/>
      <c r="AW3" s="22"/>
      <c r="AX3" s="247" t="s">
        <v>9</v>
      </c>
      <c r="AY3" s="247"/>
      <c r="AZ3" s="247"/>
      <c r="BA3" s="23"/>
      <c r="BB3" s="36" t="s">
        <v>70</v>
      </c>
      <c r="BC3" s="36" t="s">
        <v>125</v>
      </c>
      <c r="BD3" s="36" t="s">
        <v>42</v>
      </c>
      <c r="BE3" s="46"/>
      <c r="BF3" s="36" t="s">
        <v>43</v>
      </c>
      <c r="BG3" s="46"/>
      <c r="BH3" s="36" t="s">
        <v>44</v>
      </c>
      <c r="BI3" s="49"/>
      <c r="BJ3" s="36" t="s">
        <v>45</v>
      </c>
      <c r="BK3" s="22"/>
      <c r="BL3" s="36"/>
      <c r="BM3" s="36"/>
      <c r="BN3" s="36"/>
      <c r="BO3" s="36"/>
      <c r="BP3" s="54"/>
      <c r="BQ3" s="56"/>
      <c r="BR3" s="36"/>
      <c r="BS3" s="36" t="s">
        <v>3</v>
      </c>
      <c r="BT3" s="247" t="s">
        <v>39</v>
      </c>
      <c r="BU3" s="247"/>
      <c r="BV3" s="247"/>
      <c r="BW3" s="247"/>
      <c r="BX3" s="36"/>
      <c r="BY3" s="36"/>
      <c r="BZ3" s="36"/>
      <c r="CA3" s="36"/>
      <c r="CB3" s="36"/>
      <c r="CC3" s="230"/>
    </row>
    <row r="4" spans="1:81" s="7" customFormat="1" ht="21" customHeight="1" thickBot="1" x14ac:dyDescent="0.3">
      <c r="A4" s="32"/>
      <c r="B4" s="19"/>
      <c r="C4" s="20"/>
      <c r="D4" s="20"/>
      <c r="E4" s="184"/>
      <c r="F4" s="103" t="s">
        <v>76</v>
      </c>
      <c r="G4" s="103" t="s">
        <v>77</v>
      </c>
      <c r="H4" s="103" t="s">
        <v>78</v>
      </c>
      <c r="I4" s="103" t="s">
        <v>79</v>
      </c>
      <c r="J4" s="103" t="s">
        <v>80</v>
      </c>
      <c r="K4" s="104" t="s">
        <v>81</v>
      </c>
      <c r="L4" s="33" t="s">
        <v>58</v>
      </c>
      <c r="M4" s="33" t="s">
        <v>71</v>
      </c>
      <c r="N4" s="33" t="s">
        <v>0</v>
      </c>
      <c r="O4" s="19" t="s">
        <v>4</v>
      </c>
      <c r="P4" s="34"/>
      <c r="Q4" s="103" t="s">
        <v>76</v>
      </c>
      <c r="R4" s="103" t="s">
        <v>77</v>
      </c>
      <c r="S4" s="103" t="s">
        <v>78</v>
      </c>
      <c r="T4" s="103" t="s">
        <v>79</v>
      </c>
      <c r="U4" s="103" t="s">
        <v>80</v>
      </c>
      <c r="V4" s="104" t="s">
        <v>81</v>
      </c>
      <c r="W4" s="33" t="s">
        <v>58</v>
      </c>
      <c r="X4" s="33" t="s">
        <v>71</v>
      </c>
      <c r="Y4" s="33" t="s">
        <v>0</v>
      </c>
      <c r="Z4" s="35"/>
      <c r="AA4" s="33" t="s">
        <v>0</v>
      </c>
      <c r="AB4" s="19" t="s">
        <v>4</v>
      </c>
      <c r="AC4" s="34"/>
      <c r="AD4" s="103" t="s">
        <v>76</v>
      </c>
      <c r="AE4" s="103" t="s">
        <v>77</v>
      </c>
      <c r="AF4" s="103" t="s">
        <v>78</v>
      </c>
      <c r="AG4" s="103" t="s">
        <v>79</v>
      </c>
      <c r="AH4" s="103" t="s">
        <v>80</v>
      </c>
      <c r="AI4" s="104" t="s">
        <v>81</v>
      </c>
      <c r="AJ4" s="33" t="s">
        <v>58</v>
      </c>
      <c r="AK4" s="33" t="s">
        <v>71</v>
      </c>
      <c r="AL4" s="33" t="s">
        <v>0</v>
      </c>
      <c r="AM4" s="34"/>
      <c r="AN4" s="103" t="s">
        <v>76</v>
      </c>
      <c r="AO4" s="103" t="s">
        <v>77</v>
      </c>
      <c r="AP4" s="103" t="s">
        <v>78</v>
      </c>
      <c r="AQ4" s="103" t="s">
        <v>79</v>
      </c>
      <c r="AR4" s="103" t="s">
        <v>80</v>
      </c>
      <c r="AS4" s="104" t="s">
        <v>81</v>
      </c>
      <c r="AT4" s="33" t="s">
        <v>58</v>
      </c>
      <c r="AU4" s="33" t="s">
        <v>71</v>
      </c>
      <c r="AV4" s="33" t="s">
        <v>0</v>
      </c>
      <c r="AW4" s="34"/>
      <c r="AX4" s="33" t="s">
        <v>2</v>
      </c>
      <c r="AY4" s="33" t="s">
        <v>0</v>
      </c>
      <c r="AZ4" s="32" t="s">
        <v>4</v>
      </c>
      <c r="BA4" s="13"/>
      <c r="BB4" s="32" t="s">
        <v>69</v>
      </c>
      <c r="BC4" s="32" t="s">
        <v>126</v>
      </c>
      <c r="BD4" s="32" t="s">
        <v>22</v>
      </c>
      <c r="BE4" s="47"/>
      <c r="BF4" s="32" t="s">
        <v>22</v>
      </c>
      <c r="BG4" s="47"/>
      <c r="BH4" s="32" t="s">
        <v>22</v>
      </c>
      <c r="BI4" s="47"/>
      <c r="BJ4" s="32" t="s">
        <v>22</v>
      </c>
      <c r="BK4" s="13"/>
      <c r="BL4" s="32" t="s">
        <v>34</v>
      </c>
      <c r="BM4" s="32" t="s">
        <v>35</v>
      </c>
      <c r="BN4" s="32" t="s">
        <v>36</v>
      </c>
      <c r="BO4" s="32" t="s">
        <v>37</v>
      </c>
      <c r="BP4" s="32" t="s">
        <v>10</v>
      </c>
      <c r="BQ4" s="57"/>
      <c r="BR4" s="32"/>
      <c r="BS4" s="32" t="s">
        <v>24</v>
      </c>
      <c r="BT4" s="59" t="s">
        <v>38</v>
      </c>
      <c r="BU4" s="59" t="s">
        <v>13</v>
      </c>
      <c r="BV4" s="59" t="s">
        <v>40</v>
      </c>
      <c r="BW4" s="59" t="s">
        <v>107</v>
      </c>
      <c r="BX4" s="111" t="s">
        <v>120</v>
      </c>
      <c r="BY4" s="32" t="s">
        <v>137</v>
      </c>
      <c r="BZ4" s="32" t="s">
        <v>26</v>
      </c>
      <c r="CA4" s="32" t="s">
        <v>25</v>
      </c>
      <c r="CB4" s="32" t="s">
        <v>27</v>
      </c>
      <c r="CC4" s="231"/>
    </row>
    <row r="5" spans="1:81" s="346" customFormat="1" ht="13.8" thickTop="1" x14ac:dyDescent="0.25">
      <c r="A5" s="348" t="s">
        <v>527</v>
      </c>
      <c r="B5" s="349">
        <v>1</v>
      </c>
      <c r="C5" s="350" t="s">
        <v>211</v>
      </c>
      <c r="D5" s="350" t="s">
        <v>203</v>
      </c>
      <c r="E5" s="336">
        <f t="shared" ref="E5:E85" si="0">IFERROR(IF($B5&gt;0,VLOOKUP($B5,PosnPointsDMT,2,FALSE),0),0)</f>
        <v>8</v>
      </c>
      <c r="F5" s="351">
        <v>9.4</v>
      </c>
      <c r="G5" s="351">
        <v>9.4</v>
      </c>
      <c r="H5" s="351">
        <v>9.4</v>
      </c>
      <c r="I5" s="351">
        <v>9.3000000000000007</v>
      </c>
      <c r="J5" s="351">
        <v>-1E-4</v>
      </c>
      <c r="K5" s="351">
        <v>0.6</v>
      </c>
      <c r="L5" s="352">
        <v>18.8</v>
      </c>
      <c r="M5" s="351">
        <v>-1</v>
      </c>
      <c r="N5" s="352">
        <v>19.399999999999999</v>
      </c>
      <c r="O5" s="349">
        <v>1</v>
      </c>
      <c r="P5" s="353"/>
      <c r="Q5" s="351">
        <v>9.4</v>
      </c>
      <c r="R5" s="351">
        <v>9.3000000000000007</v>
      </c>
      <c r="S5" s="351">
        <v>9.4</v>
      </c>
      <c r="T5" s="351">
        <v>9.3000000000000007</v>
      </c>
      <c r="U5" s="351">
        <v>-1E-4</v>
      </c>
      <c r="V5" s="351">
        <v>0.7</v>
      </c>
      <c r="W5" s="352">
        <v>18.7</v>
      </c>
      <c r="X5" s="351">
        <v>-1</v>
      </c>
      <c r="Y5" s="352">
        <v>19.399999999999999</v>
      </c>
      <c r="Z5" s="353"/>
      <c r="AA5" s="354">
        <v>38.799999999999997</v>
      </c>
      <c r="AB5" s="349">
        <v>1</v>
      </c>
      <c r="AD5" s="351">
        <v>9.1</v>
      </c>
      <c r="AE5" s="351">
        <v>9.3000000000000007</v>
      </c>
      <c r="AF5" s="351">
        <v>9.3000000000000007</v>
      </c>
      <c r="AG5" s="351">
        <v>9.3000000000000007</v>
      </c>
      <c r="AH5" s="351">
        <v>-1E-4</v>
      </c>
      <c r="AI5" s="351">
        <v>0.8</v>
      </c>
      <c r="AJ5" s="352">
        <v>18.600000000000001</v>
      </c>
      <c r="AK5" s="351">
        <v>-1</v>
      </c>
      <c r="AL5" s="352">
        <v>19.399999999999999</v>
      </c>
      <c r="AN5" s="351">
        <v>9.1</v>
      </c>
      <c r="AO5" s="351">
        <v>9.1999999999999993</v>
      </c>
      <c r="AP5" s="351">
        <v>9.1</v>
      </c>
      <c r="AQ5" s="351">
        <v>9.1</v>
      </c>
      <c r="AR5" s="351">
        <v>-1E-4</v>
      </c>
      <c r="AS5" s="351">
        <v>0.8</v>
      </c>
      <c r="AT5" s="352">
        <v>18.2</v>
      </c>
      <c r="AU5" s="351">
        <v>0.6</v>
      </c>
      <c r="AV5" s="352">
        <v>18.399999999999999</v>
      </c>
      <c r="AX5" s="353">
        <v>76.599999999999994</v>
      </c>
      <c r="AY5" s="352">
        <v>76.599999999999994</v>
      </c>
      <c r="AZ5" s="349">
        <v>1</v>
      </c>
      <c r="BB5" s="349">
        <v>-1</v>
      </c>
      <c r="BC5" s="355"/>
      <c r="BD5" s="349">
        <v>-1</v>
      </c>
      <c r="BE5" s="356">
        <v>0</v>
      </c>
      <c r="BF5" s="349">
        <v>-1</v>
      </c>
      <c r="BG5" s="356">
        <v>0</v>
      </c>
      <c r="BH5" s="349">
        <v>-1</v>
      </c>
      <c r="BI5" s="356">
        <v>0</v>
      </c>
      <c r="BJ5" s="349">
        <v>-1</v>
      </c>
      <c r="BP5" s="346" t="s">
        <v>203</v>
      </c>
      <c r="BR5" s="346" t="s">
        <v>555</v>
      </c>
      <c r="BS5" s="346" t="s">
        <v>573</v>
      </c>
      <c r="BT5" s="355">
        <v>3</v>
      </c>
      <c r="BU5" s="357">
        <v>12.3</v>
      </c>
      <c r="BV5" s="355">
        <v>1</v>
      </c>
      <c r="BW5" s="355">
        <v>1</v>
      </c>
      <c r="BX5" s="334">
        <v>1</v>
      </c>
      <c r="BZ5" s="346" t="s">
        <v>476</v>
      </c>
      <c r="CA5" s="346" t="s">
        <v>481</v>
      </c>
      <c r="CB5" s="346" t="s">
        <v>482</v>
      </c>
      <c r="CC5" s="347"/>
    </row>
    <row r="6" spans="1:81" x14ac:dyDescent="0.25">
      <c r="B6" s="316"/>
      <c r="F6" s="315"/>
      <c r="G6" s="315"/>
      <c r="H6" s="315"/>
      <c r="I6" s="315"/>
      <c r="J6" s="315"/>
      <c r="K6" s="315"/>
      <c r="L6" s="317"/>
      <c r="M6" s="315"/>
      <c r="N6" s="317"/>
      <c r="O6" s="316"/>
      <c r="Q6" s="315"/>
      <c r="R6" s="315"/>
      <c r="S6" s="315"/>
      <c r="T6" s="315"/>
      <c r="U6" s="315"/>
      <c r="V6" s="315"/>
      <c r="W6" s="317"/>
      <c r="X6" s="315"/>
      <c r="Y6" s="317"/>
      <c r="AB6" s="316"/>
      <c r="AD6" s="315"/>
      <c r="AE6" s="315"/>
      <c r="AF6" s="315"/>
      <c r="AG6" s="315"/>
      <c r="AH6" s="315"/>
      <c r="AI6" s="315"/>
      <c r="AJ6" s="317"/>
      <c r="AK6" s="315"/>
      <c r="AL6" s="317"/>
      <c r="AN6" s="315"/>
      <c r="AO6" s="315"/>
      <c r="AP6" s="315"/>
      <c r="AQ6" s="315"/>
      <c r="AR6" s="315"/>
      <c r="AS6" s="315"/>
      <c r="AT6" s="317"/>
      <c r="AU6" s="315"/>
      <c r="AV6" s="317"/>
      <c r="AY6" s="317"/>
      <c r="AZ6" s="316"/>
      <c r="BB6" s="316"/>
      <c r="BD6" s="316"/>
      <c r="BF6" s="316"/>
      <c r="BH6" s="316"/>
      <c r="BJ6" s="316"/>
      <c r="BX6" s="291"/>
      <c r="CC6" s="233"/>
    </row>
    <row r="7" spans="1:81" ht="15" customHeight="1" x14ac:dyDescent="0.25">
      <c r="A7" s="5" t="s">
        <v>528</v>
      </c>
      <c r="B7" s="316">
        <v>1</v>
      </c>
      <c r="C7" s="18" t="s">
        <v>545</v>
      </c>
      <c r="D7" s="18" t="s">
        <v>248</v>
      </c>
      <c r="E7" s="185">
        <f t="shared" si="0"/>
        <v>8</v>
      </c>
      <c r="F7" s="315">
        <v>9.5</v>
      </c>
      <c r="G7" s="315">
        <v>9.4</v>
      </c>
      <c r="H7" s="315">
        <v>9.5</v>
      </c>
      <c r="I7" s="315">
        <v>9.5</v>
      </c>
      <c r="J7" s="315">
        <v>-1E-4</v>
      </c>
      <c r="K7" s="315">
        <v>0.2</v>
      </c>
      <c r="L7" s="317">
        <v>19</v>
      </c>
      <c r="M7" s="315">
        <v>-1</v>
      </c>
      <c r="N7" s="317">
        <v>19.2</v>
      </c>
      <c r="O7" s="316">
        <v>1</v>
      </c>
      <c r="Q7" s="315">
        <v>9.6</v>
      </c>
      <c r="R7" s="315">
        <v>9.5</v>
      </c>
      <c r="S7" s="315">
        <v>9.4</v>
      </c>
      <c r="T7" s="315">
        <v>9.5</v>
      </c>
      <c r="U7" s="315">
        <v>-1E-4</v>
      </c>
      <c r="V7" s="315">
        <v>0.3</v>
      </c>
      <c r="W7" s="317">
        <v>19</v>
      </c>
      <c r="X7" s="315">
        <v>-1</v>
      </c>
      <c r="Y7" s="317">
        <v>19.3</v>
      </c>
      <c r="AA7" s="12">
        <v>38.5</v>
      </c>
      <c r="AB7" s="316">
        <v>1</v>
      </c>
      <c r="AD7" s="315">
        <v>9.5</v>
      </c>
      <c r="AE7" s="315">
        <v>9.5</v>
      </c>
      <c r="AF7" s="315">
        <v>9.4</v>
      </c>
      <c r="AG7" s="315">
        <v>9.5</v>
      </c>
      <c r="AH7" s="315">
        <v>-1E-4</v>
      </c>
      <c r="AI7" s="315">
        <v>0.2</v>
      </c>
      <c r="AJ7" s="317">
        <v>19</v>
      </c>
      <c r="AK7" s="315">
        <v>-1</v>
      </c>
      <c r="AL7" s="317">
        <v>19.2</v>
      </c>
      <c r="AN7" s="315">
        <v>9.4</v>
      </c>
      <c r="AO7" s="315">
        <v>9.3000000000000007</v>
      </c>
      <c r="AP7" s="315">
        <v>9.3000000000000007</v>
      </c>
      <c r="AQ7" s="315">
        <v>9.4</v>
      </c>
      <c r="AR7" s="315">
        <v>-1E-4</v>
      </c>
      <c r="AS7" s="315">
        <v>0.2</v>
      </c>
      <c r="AT7" s="317">
        <v>18.7</v>
      </c>
      <c r="AU7" s="315">
        <v>-1</v>
      </c>
      <c r="AV7" s="317">
        <v>18.899999999999999</v>
      </c>
      <c r="AX7" s="3">
        <v>76.599999999999994</v>
      </c>
      <c r="AY7" s="317">
        <v>76.599999999999994</v>
      </c>
      <c r="AZ7" s="316">
        <v>1</v>
      </c>
      <c r="BB7" s="316">
        <v>-1</v>
      </c>
      <c r="BD7" s="316">
        <v>-1</v>
      </c>
      <c r="BE7" s="48">
        <v>0</v>
      </c>
      <c r="BF7" s="316">
        <v>-1</v>
      </c>
      <c r="BG7" s="48">
        <v>0</v>
      </c>
      <c r="BH7" s="316">
        <v>-1</v>
      </c>
      <c r="BI7" s="48">
        <v>0</v>
      </c>
      <c r="BJ7" s="316">
        <v>-1</v>
      </c>
      <c r="BP7" s="1" t="s">
        <v>248</v>
      </c>
      <c r="BR7" s="1" t="s">
        <v>556</v>
      </c>
      <c r="BS7" s="1" t="s">
        <v>574</v>
      </c>
      <c r="BT7" s="8">
        <v>3</v>
      </c>
      <c r="BU7" s="58">
        <v>9.3000000000000007</v>
      </c>
      <c r="BV7" s="8">
        <v>1</v>
      </c>
      <c r="BW7" s="8">
        <v>1</v>
      </c>
      <c r="BX7" s="291">
        <v>1</v>
      </c>
      <c r="BZ7" s="1" t="s">
        <v>479</v>
      </c>
      <c r="CA7" s="1" t="s">
        <v>489</v>
      </c>
      <c r="CB7" s="1" t="s">
        <v>487</v>
      </c>
      <c r="CC7" s="233"/>
    </row>
    <row r="8" spans="1:81" ht="15" customHeight="1" x14ac:dyDescent="0.25">
      <c r="B8" s="316"/>
      <c r="F8" s="315"/>
      <c r="G8" s="315"/>
      <c r="H8" s="315"/>
      <c r="I8" s="315"/>
      <c r="J8" s="315"/>
      <c r="K8" s="315"/>
      <c r="L8" s="317"/>
      <c r="M8" s="315"/>
      <c r="N8" s="317"/>
      <c r="O8" s="316"/>
      <c r="Q8" s="315"/>
      <c r="R8" s="315"/>
      <c r="S8" s="315"/>
      <c r="T8" s="315"/>
      <c r="U8" s="315"/>
      <c r="V8" s="315"/>
      <c r="W8" s="317"/>
      <c r="X8" s="315"/>
      <c r="Y8" s="317"/>
      <c r="AB8" s="316"/>
      <c r="AD8" s="315"/>
      <c r="AE8" s="315"/>
      <c r="AF8" s="315"/>
      <c r="AG8" s="315"/>
      <c r="AH8" s="315"/>
      <c r="AI8" s="315"/>
      <c r="AJ8" s="317"/>
      <c r="AK8" s="315"/>
      <c r="AL8" s="317"/>
      <c r="AN8" s="315"/>
      <c r="AO8" s="315"/>
      <c r="AP8" s="315"/>
      <c r="AQ8" s="315"/>
      <c r="AR8" s="315"/>
      <c r="AS8" s="315"/>
      <c r="AT8" s="317"/>
      <c r="AU8" s="315"/>
      <c r="AV8" s="317"/>
      <c r="AY8" s="317"/>
      <c r="AZ8" s="316"/>
      <c r="BB8" s="316"/>
      <c r="BD8" s="316"/>
      <c r="BF8" s="316"/>
      <c r="BH8" s="316"/>
      <c r="BJ8" s="316"/>
      <c r="BX8" s="291"/>
      <c r="CC8" s="233"/>
    </row>
    <row r="9" spans="1:81" x14ac:dyDescent="0.25">
      <c r="A9" s="5" t="s">
        <v>529</v>
      </c>
      <c r="B9" s="316">
        <v>1</v>
      </c>
      <c r="C9" s="18" t="s">
        <v>255</v>
      </c>
      <c r="D9" s="18" t="s">
        <v>203</v>
      </c>
      <c r="E9" s="185">
        <f t="shared" si="0"/>
        <v>8</v>
      </c>
      <c r="F9" s="315">
        <v>9.4</v>
      </c>
      <c r="G9" s="315">
        <v>9.5</v>
      </c>
      <c r="H9" s="315">
        <v>9.5</v>
      </c>
      <c r="I9" s="315">
        <v>9.5</v>
      </c>
      <c r="J9" s="315">
        <v>-1E-4</v>
      </c>
      <c r="K9" s="315">
        <v>0.5</v>
      </c>
      <c r="L9" s="317">
        <v>19</v>
      </c>
      <c r="M9" s="315">
        <v>0.2</v>
      </c>
      <c r="N9" s="317">
        <v>19.3</v>
      </c>
      <c r="O9" s="316">
        <v>1</v>
      </c>
      <c r="Q9" s="315">
        <v>9.1</v>
      </c>
      <c r="R9" s="315">
        <v>9.1</v>
      </c>
      <c r="S9" s="315">
        <v>9.1</v>
      </c>
      <c r="T9" s="315">
        <v>9.1999999999999993</v>
      </c>
      <c r="U9" s="315">
        <v>-1E-4</v>
      </c>
      <c r="V9" s="315">
        <v>0.3</v>
      </c>
      <c r="W9" s="317">
        <v>18.2</v>
      </c>
      <c r="X9" s="315">
        <v>-1</v>
      </c>
      <c r="Y9" s="317">
        <v>18.5</v>
      </c>
      <c r="AA9" s="12">
        <v>37.799999999999997</v>
      </c>
      <c r="AB9" s="316">
        <v>1</v>
      </c>
      <c r="AD9" s="315">
        <v>9.4</v>
      </c>
      <c r="AE9" s="315">
        <v>9.5</v>
      </c>
      <c r="AF9" s="315">
        <v>9.5</v>
      </c>
      <c r="AG9" s="315">
        <v>9.4</v>
      </c>
      <c r="AH9" s="315">
        <v>-1E-4</v>
      </c>
      <c r="AI9" s="315">
        <v>0.7</v>
      </c>
      <c r="AJ9" s="317">
        <v>18.899999999999999</v>
      </c>
      <c r="AK9" s="315">
        <v>-1</v>
      </c>
      <c r="AL9" s="317">
        <v>19.600000000000001</v>
      </c>
      <c r="AN9" s="315">
        <v>9.3000000000000007</v>
      </c>
      <c r="AO9" s="315">
        <v>9.3000000000000007</v>
      </c>
      <c r="AP9" s="315">
        <v>9.1999999999999993</v>
      </c>
      <c r="AQ9" s="315">
        <v>9.1999999999999993</v>
      </c>
      <c r="AR9" s="315">
        <v>-1E-4</v>
      </c>
      <c r="AS9" s="315">
        <v>0.6</v>
      </c>
      <c r="AT9" s="317">
        <v>18.5</v>
      </c>
      <c r="AU9" s="315">
        <v>-1</v>
      </c>
      <c r="AV9" s="317">
        <v>19.100000000000001</v>
      </c>
      <c r="AX9" s="3">
        <v>76.5</v>
      </c>
      <c r="AY9" s="317">
        <v>76.5</v>
      </c>
      <c r="AZ9" s="316">
        <v>1</v>
      </c>
      <c r="BB9" s="316">
        <v>-1</v>
      </c>
      <c r="BD9" s="316">
        <v>-1</v>
      </c>
      <c r="BE9" s="48">
        <v>0</v>
      </c>
      <c r="BF9" s="316">
        <v>-1</v>
      </c>
      <c r="BG9" s="48">
        <v>0</v>
      </c>
      <c r="BH9" s="316">
        <v>-1</v>
      </c>
      <c r="BI9" s="48">
        <v>0</v>
      </c>
      <c r="BJ9" s="316">
        <v>-1</v>
      </c>
      <c r="BP9" s="1" t="s">
        <v>203</v>
      </c>
      <c r="BR9" s="1" t="s">
        <v>557</v>
      </c>
      <c r="BS9" s="1" t="s">
        <v>575</v>
      </c>
      <c r="BT9" s="8">
        <v>3</v>
      </c>
      <c r="BU9" s="58">
        <v>9.3000000000000007</v>
      </c>
      <c r="BV9" s="8">
        <v>1</v>
      </c>
      <c r="BW9" s="8">
        <v>1</v>
      </c>
      <c r="BX9" s="291">
        <v>1</v>
      </c>
      <c r="BZ9" s="1" t="s">
        <v>479</v>
      </c>
      <c r="CA9" s="1" t="s">
        <v>486</v>
      </c>
      <c r="CB9" s="1" t="s">
        <v>490</v>
      </c>
      <c r="CC9" s="233"/>
    </row>
    <row r="10" spans="1:81" x14ac:dyDescent="0.25">
      <c r="B10" s="316"/>
      <c r="F10" s="315"/>
      <c r="G10" s="315"/>
      <c r="H10" s="315"/>
      <c r="I10" s="315"/>
      <c r="J10" s="315"/>
      <c r="K10" s="315"/>
      <c r="L10" s="317"/>
      <c r="M10" s="315"/>
      <c r="N10" s="317"/>
      <c r="O10" s="316"/>
      <c r="Q10" s="315"/>
      <c r="R10" s="315"/>
      <c r="S10" s="315"/>
      <c r="T10" s="315"/>
      <c r="U10" s="315"/>
      <c r="V10" s="315"/>
      <c r="W10" s="317"/>
      <c r="X10" s="315"/>
      <c r="Y10" s="317"/>
      <c r="AB10" s="316"/>
      <c r="AD10" s="315"/>
      <c r="AE10" s="315"/>
      <c r="AF10" s="315"/>
      <c r="AG10" s="315"/>
      <c r="AH10" s="315"/>
      <c r="AI10" s="315"/>
      <c r="AJ10" s="317"/>
      <c r="AK10" s="315"/>
      <c r="AL10" s="317"/>
      <c r="AN10" s="315"/>
      <c r="AO10" s="315"/>
      <c r="AP10" s="315"/>
      <c r="AQ10" s="315"/>
      <c r="AR10" s="315"/>
      <c r="AS10" s="315"/>
      <c r="AT10" s="317"/>
      <c r="AU10" s="315"/>
      <c r="AV10" s="317"/>
      <c r="AY10" s="317"/>
      <c r="AZ10" s="316"/>
      <c r="BB10" s="316"/>
      <c r="BD10" s="316"/>
      <c r="BF10" s="316"/>
      <c r="BH10" s="316"/>
      <c r="BJ10" s="316"/>
      <c r="BX10" s="291"/>
      <c r="CC10" s="233"/>
    </row>
    <row r="11" spans="1:81" x14ac:dyDescent="0.25">
      <c r="A11" s="5" t="s">
        <v>530</v>
      </c>
      <c r="B11" s="316">
        <v>1</v>
      </c>
      <c r="C11" s="18" t="s">
        <v>277</v>
      </c>
      <c r="D11" s="18" t="s">
        <v>205</v>
      </c>
      <c r="E11" s="185">
        <f t="shared" si="0"/>
        <v>8</v>
      </c>
      <c r="F11" s="315">
        <v>9.1999999999999993</v>
      </c>
      <c r="G11" s="315">
        <v>9.4</v>
      </c>
      <c r="H11" s="315">
        <v>9.4</v>
      </c>
      <c r="I11" s="315">
        <v>9.4</v>
      </c>
      <c r="J11" s="315">
        <v>-1E-4</v>
      </c>
      <c r="K11" s="315">
        <v>0.5</v>
      </c>
      <c r="L11" s="317">
        <v>18.8</v>
      </c>
      <c r="M11" s="315">
        <v>-1</v>
      </c>
      <c r="N11" s="317">
        <v>19.3</v>
      </c>
      <c r="O11" s="316">
        <v>1</v>
      </c>
      <c r="Q11" s="315">
        <v>9</v>
      </c>
      <c r="R11" s="315">
        <v>9.1999999999999993</v>
      </c>
      <c r="S11" s="315">
        <v>9.1</v>
      </c>
      <c r="T11" s="315">
        <v>9.1999999999999993</v>
      </c>
      <c r="U11" s="315">
        <v>-1E-4</v>
      </c>
      <c r="V11" s="315">
        <v>0.3</v>
      </c>
      <c r="W11" s="317">
        <v>18.3</v>
      </c>
      <c r="X11" s="315">
        <v>-1</v>
      </c>
      <c r="Y11" s="317">
        <v>18.600000000000001</v>
      </c>
      <c r="AA11" s="12">
        <v>37.9</v>
      </c>
      <c r="AB11" s="316">
        <v>1</v>
      </c>
      <c r="AD11" s="315">
        <v>9</v>
      </c>
      <c r="AE11" s="315">
        <v>9.1</v>
      </c>
      <c r="AF11" s="315">
        <v>9.3000000000000007</v>
      </c>
      <c r="AG11" s="315">
        <v>9.1999999999999993</v>
      </c>
      <c r="AH11" s="315">
        <v>-1E-4</v>
      </c>
      <c r="AI11" s="315">
        <v>0.7</v>
      </c>
      <c r="AJ11" s="317">
        <v>18.3</v>
      </c>
      <c r="AK11" s="315">
        <v>-1</v>
      </c>
      <c r="AL11" s="317">
        <v>19</v>
      </c>
      <c r="AN11" s="315">
        <v>9.1999999999999993</v>
      </c>
      <c r="AO11" s="315">
        <v>9.3000000000000007</v>
      </c>
      <c r="AP11" s="315">
        <v>9.3000000000000007</v>
      </c>
      <c r="AQ11" s="315">
        <v>9.3000000000000007</v>
      </c>
      <c r="AR11" s="315">
        <v>-1E-4</v>
      </c>
      <c r="AS11" s="315">
        <v>0.6</v>
      </c>
      <c r="AT11" s="317">
        <v>18.600000000000001</v>
      </c>
      <c r="AU11" s="315">
        <v>-1</v>
      </c>
      <c r="AV11" s="317">
        <v>19.2</v>
      </c>
      <c r="AX11" s="3">
        <v>76.099999999999994</v>
      </c>
      <c r="AY11" s="317">
        <v>76.099999999999994</v>
      </c>
      <c r="AZ11" s="316">
        <v>1</v>
      </c>
      <c r="BB11" s="316">
        <v>-1</v>
      </c>
      <c r="BD11" s="316">
        <v>-1</v>
      </c>
      <c r="BE11" s="48">
        <v>0</v>
      </c>
      <c r="BF11" s="316">
        <v>-1</v>
      </c>
      <c r="BG11" s="48">
        <v>0</v>
      </c>
      <c r="BH11" s="316">
        <v>-1</v>
      </c>
      <c r="BI11" s="48">
        <v>0</v>
      </c>
      <c r="BJ11" s="316">
        <v>-1</v>
      </c>
      <c r="BP11" s="1" t="s">
        <v>205</v>
      </c>
      <c r="BR11" s="1" t="s">
        <v>558</v>
      </c>
      <c r="BS11" s="1" t="s">
        <v>576</v>
      </c>
      <c r="BT11" s="8">
        <v>3</v>
      </c>
      <c r="BU11" s="58">
        <v>9.3000000000000007</v>
      </c>
      <c r="BV11" s="8">
        <v>3</v>
      </c>
      <c r="BW11" s="8">
        <v>1</v>
      </c>
      <c r="BX11" s="291">
        <v>1</v>
      </c>
      <c r="BZ11" s="1" t="s">
        <v>479</v>
      </c>
      <c r="CA11" s="1" t="s">
        <v>489</v>
      </c>
      <c r="CB11" s="1" t="s">
        <v>490</v>
      </c>
      <c r="CC11" s="233"/>
    </row>
    <row r="12" spans="1:81" x14ac:dyDescent="0.25">
      <c r="A12" s="5" t="s">
        <v>530</v>
      </c>
      <c r="B12" s="316">
        <v>2</v>
      </c>
      <c r="C12" s="18" t="s">
        <v>308</v>
      </c>
      <c r="D12" s="18" t="s">
        <v>205</v>
      </c>
      <c r="E12" s="185">
        <f t="shared" si="0"/>
        <v>7</v>
      </c>
      <c r="F12" s="315">
        <v>9.3000000000000007</v>
      </c>
      <c r="G12" s="315">
        <v>9.4</v>
      </c>
      <c r="H12" s="315">
        <v>9.4</v>
      </c>
      <c r="I12" s="315">
        <v>9.5</v>
      </c>
      <c r="J12" s="315">
        <v>-1E-4</v>
      </c>
      <c r="K12" s="315">
        <v>0.5</v>
      </c>
      <c r="L12" s="317">
        <v>18.8</v>
      </c>
      <c r="M12" s="315">
        <v>0.6</v>
      </c>
      <c r="N12" s="317">
        <v>18.7</v>
      </c>
      <c r="O12" s="316">
        <v>3</v>
      </c>
      <c r="Q12" s="315">
        <v>9.4</v>
      </c>
      <c r="R12" s="315">
        <v>9.3000000000000007</v>
      </c>
      <c r="S12" s="315">
        <v>9.3000000000000007</v>
      </c>
      <c r="T12" s="315">
        <v>9.3000000000000007</v>
      </c>
      <c r="U12" s="315">
        <v>-1E-4</v>
      </c>
      <c r="V12" s="315">
        <v>0.3</v>
      </c>
      <c r="W12" s="317">
        <v>18.600000000000001</v>
      </c>
      <c r="X12" s="315">
        <v>0.6</v>
      </c>
      <c r="Y12" s="317">
        <v>18.3</v>
      </c>
      <c r="AA12" s="12">
        <v>37</v>
      </c>
      <c r="AB12" s="316">
        <v>3</v>
      </c>
      <c r="AD12" s="315">
        <v>9.3000000000000007</v>
      </c>
      <c r="AE12" s="315">
        <v>9.3000000000000007</v>
      </c>
      <c r="AF12" s="315">
        <v>9.4</v>
      </c>
      <c r="AG12" s="315">
        <v>9.4</v>
      </c>
      <c r="AH12" s="315">
        <v>-1E-4</v>
      </c>
      <c r="AI12" s="315">
        <v>0.7</v>
      </c>
      <c r="AJ12" s="317">
        <v>18.7</v>
      </c>
      <c r="AK12" s="315">
        <v>-1</v>
      </c>
      <c r="AL12" s="317">
        <v>19.399999999999999</v>
      </c>
      <c r="AN12" s="315">
        <v>9.3000000000000007</v>
      </c>
      <c r="AO12" s="315">
        <v>9.4</v>
      </c>
      <c r="AP12" s="315">
        <v>9.4</v>
      </c>
      <c r="AQ12" s="315">
        <v>9.4</v>
      </c>
      <c r="AR12" s="315">
        <v>-1E-4</v>
      </c>
      <c r="AS12" s="315">
        <v>0.6</v>
      </c>
      <c r="AT12" s="317">
        <v>18.8</v>
      </c>
      <c r="AU12" s="315">
        <v>0.6</v>
      </c>
      <c r="AV12" s="317">
        <v>18.8</v>
      </c>
      <c r="AX12" s="3">
        <v>75.2</v>
      </c>
      <c r="AY12" s="317">
        <v>75.2</v>
      </c>
      <c r="AZ12" s="316">
        <v>2</v>
      </c>
      <c r="BB12" s="316">
        <v>-1</v>
      </c>
      <c r="BD12" s="316">
        <v>-1</v>
      </c>
      <c r="BE12" s="48">
        <v>0</v>
      </c>
      <c r="BF12" s="316">
        <v>-1</v>
      </c>
      <c r="BG12" s="48">
        <v>0</v>
      </c>
      <c r="BH12" s="316">
        <v>-1</v>
      </c>
      <c r="BI12" s="48">
        <v>0</v>
      </c>
      <c r="BJ12" s="316">
        <v>-1</v>
      </c>
      <c r="BP12" s="1" t="s">
        <v>205</v>
      </c>
      <c r="BR12" s="1" t="s">
        <v>558</v>
      </c>
      <c r="BS12" s="1" t="s">
        <v>576</v>
      </c>
      <c r="BT12" s="8">
        <v>3</v>
      </c>
      <c r="BU12" s="58">
        <v>9.3000000000000007</v>
      </c>
      <c r="BV12" s="8">
        <v>1</v>
      </c>
      <c r="BW12" s="8">
        <v>1</v>
      </c>
      <c r="BX12" s="291">
        <v>2</v>
      </c>
      <c r="BZ12" s="1" t="s">
        <v>479</v>
      </c>
      <c r="CA12" s="1" t="s">
        <v>489</v>
      </c>
      <c r="CB12" s="1" t="s">
        <v>490</v>
      </c>
      <c r="CC12" s="233"/>
    </row>
    <row r="13" spans="1:81" x14ac:dyDescent="0.25">
      <c r="A13" s="5" t="s">
        <v>530</v>
      </c>
      <c r="B13" s="316">
        <v>3</v>
      </c>
      <c r="C13" s="18" t="s">
        <v>546</v>
      </c>
      <c r="D13" s="18" t="s">
        <v>205</v>
      </c>
      <c r="E13" s="185">
        <f t="shared" si="0"/>
        <v>6</v>
      </c>
      <c r="F13" s="315">
        <v>9.3000000000000007</v>
      </c>
      <c r="G13" s="315">
        <v>9.3000000000000007</v>
      </c>
      <c r="H13" s="315">
        <v>9.5</v>
      </c>
      <c r="I13" s="315">
        <v>9.4</v>
      </c>
      <c r="J13" s="315">
        <v>-1E-4</v>
      </c>
      <c r="K13" s="315">
        <v>0.5</v>
      </c>
      <c r="L13" s="317">
        <v>18.7</v>
      </c>
      <c r="M13" s="315">
        <v>-1</v>
      </c>
      <c r="N13" s="317">
        <v>19.2</v>
      </c>
      <c r="O13" s="316">
        <v>2</v>
      </c>
      <c r="Q13" s="315">
        <v>9.1999999999999993</v>
      </c>
      <c r="R13" s="315">
        <v>9.1</v>
      </c>
      <c r="S13" s="315">
        <v>9.1</v>
      </c>
      <c r="T13" s="315">
        <v>9.3000000000000007</v>
      </c>
      <c r="U13" s="315">
        <v>-1E-4</v>
      </c>
      <c r="V13" s="315">
        <v>0.3</v>
      </c>
      <c r="W13" s="317">
        <v>18.3</v>
      </c>
      <c r="X13" s="315">
        <v>-1</v>
      </c>
      <c r="Y13" s="317">
        <v>18.600000000000001</v>
      </c>
      <c r="AA13" s="12">
        <v>37.799999999999997</v>
      </c>
      <c r="AB13" s="316">
        <v>2</v>
      </c>
      <c r="AD13" s="315">
        <v>9.3000000000000007</v>
      </c>
      <c r="AE13" s="315">
        <v>9.4</v>
      </c>
      <c r="AF13" s="315">
        <v>9.5</v>
      </c>
      <c r="AG13" s="315">
        <v>9.5</v>
      </c>
      <c r="AH13" s="315">
        <v>-1E-4</v>
      </c>
      <c r="AI13" s="315">
        <v>0.7</v>
      </c>
      <c r="AJ13" s="317">
        <v>18.899999999999999</v>
      </c>
      <c r="AK13" s="315">
        <v>-1</v>
      </c>
      <c r="AL13" s="317">
        <v>19.600000000000001</v>
      </c>
      <c r="AN13" s="315">
        <v>8</v>
      </c>
      <c r="AO13" s="315">
        <v>8.1999999999999993</v>
      </c>
      <c r="AP13" s="315">
        <v>8.4</v>
      </c>
      <c r="AQ13" s="315">
        <v>8.3000000000000007</v>
      </c>
      <c r="AR13" s="315">
        <v>-1E-4</v>
      </c>
      <c r="AS13" s="315">
        <v>0.6</v>
      </c>
      <c r="AT13" s="317">
        <v>16.5</v>
      </c>
      <c r="AU13" s="315">
        <v>-1</v>
      </c>
      <c r="AV13" s="317">
        <v>17.100000000000001</v>
      </c>
      <c r="AX13" s="3">
        <v>74.5</v>
      </c>
      <c r="AY13" s="317">
        <v>74.5</v>
      </c>
      <c r="AZ13" s="316">
        <v>3</v>
      </c>
      <c r="BB13" s="316">
        <v>-1</v>
      </c>
      <c r="BD13" s="316">
        <v>-1</v>
      </c>
      <c r="BE13" s="48">
        <v>0</v>
      </c>
      <c r="BF13" s="316">
        <v>-1</v>
      </c>
      <c r="BG13" s="48">
        <v>0</v>
      </c>
      <c r="BH13" s="316">
        <v>-1</v>
      </c>
      <c r="BI13" s="48">
        <v>0</v>
      </c>
      <c r="BJ13" s="316">
        <v>-1</v>
      </c>
      <c r="BP13" s="1" t="s">
        <v>205</v>
      </c>
      <c r="BR13" s="1" t="s">
        <v>558</v>
      </c>
      <c r="BS13" s="1" t="s">
        <v>576</v>
      </c>
      <c r="BT13" s="8">
        <v>3</v>
      </c>
      <c r="BU13" s="58">
        <v>9.3000000000000007</v>
      </c>
      <c r="BV13" s="8">
        <v>2</v>
      </c>
      <c r="BW13" s="8">
        <v>1</v>
      </c>
      <c r="BX13" s="291">
        <v>3</v>
      </c>
      <c r="BZ13" s="1" t="s">
        <v>479</v>
      </c>
      <c r="CA13" s="1" t="s">
        <v>489</v>
      </c>
      <c r="CB13" s="1" t="s">
        <v>490</v>
      </c>
      <c r="CC13" s="233"/>
    </row>
    <row r="14" spans="1:81" x14ac:dyDescent="0.25">
      <c r="A14" s="5" t="s">
        <v>530</v>
      </c>
      <c r="B14" s="316">
        <v>-1E-4</v>
      </c>
      <c r="C14" s="18" t="s">
        <v>280</v>
      </c>
      <c r="D14" s="18" t="s">
        <v>248</v>
      </c>
      <c r="E14" s="185">
        <f t="shared" si="0"/>
        <v>0</v>
      </c>
      <c r="F14" s="315">
        <v>-1E-4</v>
      </c>
      <c r="G14" s="315">
        <v>-1E-4</v>
      </c>
      <c r="H14" s="315">
        <v>-1E-4</v>
      </c>
      <c r="I14" s="315">
        <v>-1E-4</v>
      </c>
      <c r="J14" s="315">
        <v>-1E-4</v>
      </c>
      <c r="K14" s="315">
        <v>-1E-4</v>
      </c>
      <c r="L14" s="317">
        <v>-1E-4</v>
      </c>
      <c r="M14" s="315">
        <v>-1E-4</v>
      </c>
      <c r="N14" s="317">
        <v>-1E-4</v>
      </c>
      <c r="O14" s="316">
        <v>-1E-4</v>
      </c>
      <c r="Q14" s="315">
        <v>-1E-4</v>
      </c>
      <c r="R14" s="315">
        <v>-1E-4</v>
      </c>
      <c r="S14" s="315">
        <v>-1E-4</v>
      </c>
      <c r="T14" s="315">
        <v>-1E-4</v>
      </c>
      <c r="U14" s="315">
        <v>-1E-4</v>
      </c>
      <c r="V14" s="315">
        <v>-1E-4</v>
      </c>
      <c r="W14" s="317">
        <v>-1E-4</v>
      </c>
      <c r="X14" s="315">
        <v>-1E-4</v>
      </c>
      <c r="Y14" s="317">
        <v>-1E-4</v>
      </c>
      <c r="AA14" s="12">
        <v>-1E-4</v>
      </c>
      <c r="AB14" s="316">
        <v>-1E-4</v>
      </c>
      <c r="AD14" s="315">
        <v>-1E-4</v>
      </c>
      <c r="AE14" s="315">
        <v>-1E-4</v>
      </c>
      <c r="AF14" s="315">
        <v>-1E-4</v>
      </c>
      <c r="AG14" s="315">
        <v>-1E-4</v>
      </c>
      <c r="AH14" s="315">
        <v>-1E-4</v>
      </c>
      <c r="AI14" s="315">
        <v>-1E-4</v>
      </c>
      <c r="AJ14" s="317">
        <v>-1E-4</v>
      </c>
      <c r="AK14" s="315">
        <v>-1E-4</v>
      </c>
      <c r="AL14" s="317">
        <v>-1E-4</v>
      </c>
      <c r="AN14" s="315">
        <v>-1E-4</v>
      </c>
      <c r="AO14" s="315">
        <v>-1E-4</v>
      </c>
      <c r="AP14" s="315">
        <v>-1E-4</v>
      </c>
      <c r="AQ14" s="315">
        <v>-1E-4</v>
      </c>
      <c r="AR14" s="315">
        <v>-1E-4</v>
      </c>
      <c r="AS14" s="315">
        <v>-1E-4</v>
      </c>
      <c r="AT14" s="317">
        <v>-1E-4</v>
      </c>
      <c r="AU14" s="315">
        <v>-1E-4</v>
      </c>
      <c r="AV14" s="317">
        <v>-1E-4</v>
      </c>
      <c r="AX14" s="3">
        <v>-1E-4</v>
      </c>
      <c r="AY14" s="317">
        <v>-1E-4</v>
      </c>
      <c r="AZ14" s="316">
        <v>-1E-4</v>
      </c>
      <c r="BB14" s="316">
        <v>-1</v>
      </c>
      <c r="BD14" s="316">
        <v>-1</v>
      </c>
      <c r="BE14" s="48">
        <v>0</v>
      </c>
      <c r="BF14" s="316">
        <v>-1</v>
      </c>
      <c r="BG14" s="48">
        <v>0</v>
      </c>
      <c r="BH14" s="316">
        <v>-1</v>
      </c>
      <c r="BI14" s="48">
        <v>0</v>
      </c>
      <c r="BJ14" s="316">
        <v>-1</v>
      </c>
      <c r="BN14" s="1" t="s">
        <v>369</v>
      </c>
      <c r="BP14" s="1" t="s">
        <v>248</v>
      </c>
      <c r="BR14" s="1" t="s">
        <v>558</v>
      </c>
      <c r="BS14" s="1" t="s">
        <v>576</v>
      </c>
      <c r="BT14" s="8">
        <v>3</v>
      </c>
      <c r="BU14" s="58">
        <v>9.3000000000000007</v>
      </c>
      <c r="BV14" s="8">
        <v>4</v>
      </c>
      <c r="BW14" s="8">
        <v>0</v>
      </c>
      <c r="BX14" s="291">
        <v>-1</v>
      </c>
      <c r="BZ14" s="1" t="s">
        <v>479</v>
      </c>
      <c r="CA14" s="1" t="s">
        <v>489</v>
      </c>
      <c r="CB14" s="1" t="s">
        <v>490</v>
      </c>
      <c r="CC14" s="233"/>
    </row>
    <row r="15" spans="1:81" x14ac:dyDescent="0.25">
      <c r="B15" s="316"/>
      <c r="F15" s="315"/>
      <c r="G15" s="315"/>
      <c r="H15" s="315"/>
      <c r="I15" s="315"/>
      <c r="J15" s="315"/>
      <c r="K15" s="315"/>
      <c r="L15" s="317"/>
      <c r="M15" s="315"/>
      <c r="N15" s="317"/>
      <c r="O15" s="316"/>
      <c r="Q15" s="315"/>
      <c r="R15" s="315"/>
      <c r="S15" s="315"/>
      <c r="T15" s="315"/>
      <c r="U15" s="315"/>
      <c r="V15" s="315"/>
      <c r="W15" s="317"/>
      <c r="X15" s="315"/>
      <c r="Y15" s="317"/>
      <c r="AB15" s="316"/>
      <c r="AD15" s="315"/>
      <c r="AE15" s="315"/>
      <c r="AF15" s="315"/>
      <c r="AG15" s="315"/>
      <c r="AH15" s="315"/>
      <c r="AI15" s="315"/>
      <c r="AJ15" s="317"/>
      <c r="AK15" s="315"/>
      <c r="AL15" s="317"/>
      <c r="AN15" s="315"/>
      <c r="AO15" s="315"/>
      <c r="AP15" s="315"/>
      <c r="AQ15" s="315"/>
      <c r="AR15" s="315"/>
      <c r="AS15" s="315"/>
      <c r="AT15" s="317"/>
      <c r="AU15" s="315"/>
      <c r="AV15" s="317"/>
      <c r="AY15" s="317"/>
      <c r="AZ15" s="316"/>
      <c r="BB15" s="316"/>
      <c r="BD15" s="316"/>
      <c r="BF15" s="316"/>
      <c r="BH15" s="316"/>
      <c r="BJ15" s="316"/>
      <c r="BX15" s="291"/>
      <c r="CC15" s="233"/>
    </row>
    <row r="16" spans="1:81" s="346" customFormat="1" x14ac:dyDescent="0.25">
      <c r="A16" s="348" t="s">
        <v>531</v>
      </c>
      <c r="B16" s="349">
        <v>1</v>
      </c>
      <c r="C16" s="350" t="s">
        <v>312</v>
      </c>
      <c r="D16" s="350" t="s">
        <v>248</v>
      </c>
      <c r="E16" s="336">
        <f t="shared" si="0"/>
        <v>8</v>
      </c>
      <c r="F16" s="351">
        <v>9.3000000000000007</v>
      </c>
      <c r="G16" s="351">
        <v>9.3000000000000007</v>
      </c>
      <c r="H16" s="351">
        <v>9.3000000000000007</v>
      </c>
      <c r="I16" s="351">
        <v>9.3000000000000007</v>
      </c>
      <c r="J16" s="351">
        <v>-1E-4</v>
      </c>
      <c r="K16" s="351">
        <v>0.8</v>
      </c>
      <c r="L16" s="352">
        <v>18.600000000000001</v>
      </c>
      <c r="M16" s="351">
        <v>-1</v>
      </c>
      <c r="N16" s="352">
        <v>19.399999999999999</v>
      </c>
      <c r="O16" s="349">
        <v>1</v>
      </c>
      <c r="P16" s="353"/>
      <c r="Q16" s="351">
        <v>9.3000000000000007</v>
      </c>
      <c r="R16" s="351">
        <v>9.1999999999999993</v>
      </c>
      <c r="S16" s="351">
        <v>9.3000000000000007</v>
      </c>
      <c r="T16" s="351">
        <v>9.3000000000000007</v>
      </c>
      <c r="U16" s="351">
        <v>-1E-4</v>
      </c>
      <c r="V16" s="351">
        <v>1</v>
      </c>
      <c r="W16" s="352">
        <v>18.600000000000001</v>
      </c>
      <c r="X16" s="351">
        <v>-1</v>
      </c>
      <c r="Y16" s="352">
        <v>19.600000000000001</v>
      </c>
      <c r="Z16" s="353"/>
      <c r="AA16" s="354">
        <v>39</v>
      </c>
      <c r="AB16" s="349">
        <v>1</v>
      </c>
      <c r="AD16" s="351">
        <v>9.1</v>
      </c>
      <c r="AE16" s="351">
        <v>9.1</v>
      </c>
      <c r="AF16" s="351">
        <v>9.1</v>
      </c>
      <c r="AG16" s="351">
        <v>9.1999999999999993</v>
      </c>
      <c r="AH16" s="351">
        <v>-1E-4</v>
      </c>
      <c r="AI16" s="351">
        <v>1.8</v>
      </c>
      <c r="AJ16" s="352">
        <v>18.2</v>
      </c>
      <c r="AK16" s="351">
        <v>0.6</v>
      </c>
      <c r="AL16" s="352">
        <v>19.399999999999999</v>
      </c>
      <c r="AN16" s="351">
        <v>9.4</v>
      </c>
      <c r="AO16" s="351">
        <v>9.3000000000000007</v>
      </c>
      <c r="AP16" s="351">
        <v>9.3000000000000007</v>
      </c>
      <c r="AQ16" s="351">
        <v>9.1</v>
      </c>
      <c r="AR16" s="351">
        <v>-1E-4</v>
      </c>
      <c r="AS16" s="351">
        <v>1.3</v>
      </c>
      <c r="AT16" s="352">
        <v>18.600000000000001</v>
      </c>
      <c r="AU16" s="351">
        <v>0.6</v>
      </c>
      <c r="AV16" s="352">
        <v>19.3</v>
      </c>
      <c r="AX16" s="353">
        <v>77.7</v>
      </c>
      <c r="AY16" s="352">
        <v>77.7</v>
      </c>
      <c r="AZ16" s="349">
        <v>1</v>
      </c>
      <c r="BB16" s="349">
        <v>-1</v>
      </c>
      <c r="BC16" s="355"/>
      <c r="BD16" s="349">
        <v>-1</v>
      </c>
      <c r="BE16" s="356">
        <v>0</v>
      </c>
      <c r="BF16" s="349">
        <v>-1</v>
      </c>
      <c r="BG16" s="356">
        <v>0</v>
      </c>
      <c r="BH16" s="349">
        <v>-1</v>
      </c>
      <c r="BI16" s="356">
        <v>0</v>
      </c>
      <c r="BJ16" s="349">
        <v>-1</v>
      </c>
      <c r="BL16" s="346" t="s">
        <v>362</v>
      </c>
      <c r="BP16" s="346" t="s">
        <v>248</v>
      </c>
      <c r="BR16" s="346" t="s">
        <v>559</v>
      </c>
      <c r="BS16" s="346" t="s">
        <v>577</v>
      </c>
      <c r="BT16" s="355">
        <v>3</v>
      </c>
      <c r="BU16" s="357">
        <v>11.35</v>
      </c>
      <c r="BV16" s="355">
        <v>1</v>
      </c>
      <c r="BW16" s="355">
        <v>1</v>
      </c>
      <c r="BX16" s="334">
        <v>1</v>
      </c>
      <c r="BZ16" s="346" t="s">
        <v>476</v>
      </c>
      <c r="CA16" s="346" t="s">
        <v>591</v>
      </c>
      <c r="CB16" s="346" t="s">
        <v>494</v>
      </c>
      <c r="CC16" s="347"/>
    </row>
    <row r="17" spans="1:81" x14ac:dyDescent="0.25">
      <c r="B17" s="316"/>
      <c r="F17" s="315"/>
      <c r="G17" s="315"/>
      <c r="H17" s="315"/>
      <c r="I17" s="315"/>
      <c r="J17" s="315"/>
      <c r="K17" s="315"/>
      <c r="L17" s="317"/>
      <c r="M17" s="315"/>
      <c r="N17" s="317"/>
      <c r="O17" s="316"/>
      <c r="Q17" s="315"/>
      <c r="R17" s="315"/>
      <c r="S17" s="315"/>
      <c r="T17" s="315"/>
      <c r="U17" s="315"/>
      <c r="V17" s="315"/>
      <c r="W17" s="317"/>
      <c r="X17" s="315"/>
      <c r="Y17" s="317"/>
      <c r="AB17" s="316"/>
      <c r="AD17" s="315"/>
      <c r="AE17" s="315"/>
      <c r="AF17" s="315"/>
      <c r="AG17" s="315"/>
      <c r="AH17" s="315"/>
      <c r="AI17" s="315"/>
      <c r="AJ17" s="317"/>
      <c r="AK17" s="315"/>
      <c r="AL17" s="317"/>
      <c r="AN17" s="315"/>
      <c r="AO17" s="315"/>
      <c r="AP17" s="315"/>
      <c r="AQ17" s="315"/>
      <c r="AR17" s="315"/>
      <c r="AS17" s="315"/>
      <c r="AT17" s="317"/>
      <c r="AU17" s="315"/>
      <c r="AV17" s="317"/>
      <c r="AY17" s="317"/>
      <c r="AZ17" s="316"/>
      <c r="BB17" s="316"/>
      <c r="BD17" s="316"/>
      <c r="BF17" s="316"/>
      <c r="BH17" s="316"/>
      <c r="BJ17" s="316"/>
      <c r="BX17" s="291"/>
      <c r="CC17" s="233"/>
    </row>
    <row r="18" spans="1:81" s="346" customFormat="1" x14ac:dyDescent="0.25">
      <c r="A18" s="348" t="s">
        <v>532</v>
      </c>
      <c r="B18" s="349">
        <v>1</v>
      </c>
      <c r="C18" s="350" t="s">
        <v>313</v>
      </c>
      <c r="D18" s="350" t="s">
        <v>203</v>
      </c>
      <c r="E18" s="336">
        <f t="shared" si="0"/>
        <v>8</v>
      </c>
      <c r="F18" s="351">
        <v>9.1</v>
      </c>
      <c r="G18" s="351">
        <v>9.1999999999999993</v>
      </c>
      <c r="H18" s="351">
        <v>9.1999999999999993</v>
      </c>
      <c r="I18" s="351">
        <v>9.1</v>
      </c>
      <c r="J18" s="351">
        <v>-1E-4</v>
      </c>
      <c r="K18" s="351">
        <v>0.8</v>
      </c>
      <c r="L18" s="352">
        <v>18.3</v>
      </c>
      <c r="M18" s="351">
        <v>-1</v>
      </c>
      <c r="N18" s="352">
        <v>19.100000000000001</v>
      </c>
      <c r="O18" s="349">
        <v>1</v>
      </c>
      <c r="P18" s="353"/>
      <c r="Q18" s="351">
        <v>9.1</v>
      </c>
      <c r="R18" s="351">
        <v>9.1</v>
      </c>
      <c r="S18" s="351">
        <v>9.1999999999999993</v>
      </c>
      <c r="T18" s="351">
        <v>9.1</v>
      </c>
      <c r="U18" s="351">
        <v>-1E-4</v>
      </c>
      <c r="V18" s="351">
        <v>1</v>
      </c>
      <c r="W18" s="352">
        <v>18.2</v>
      </c>
      <c r="X18" s="351">
        <v>-1</v>
      </c>
      <c r="Y18" s="352">
        <v>19.2</v>
      </c>
      <c r="Z18" s="353"/>
      <c r="AA18" s="354">
        <v>38.299999999999997</v>
      </c>
      <c r="AB18" s="349">
        <v>1</v>
      </c>
      <c r="AD18" s="351">
        <v>9</v>
      </c>
      <c r="AE18" s="351">
        <v>9.1999999999999993</v>
      </c>
      <c r="AF18" s="351">
        <v>9.3000000000000007</v>
      </c>
      <c r="AG18" s="351">
        <v>9.1999999999999993</v>
      </c>
      <c r="AH18" s="351">
        <v>-1E-4</v>
      </c>
      <c r="AI18" s="351">
        <v>1.3</v>
      </c>
      <c r="AJ18" s="352">
        <v>18.399999999999999</v>
      </c>
      <c r="AK18" s="351">
        <v>-1</v>
      </c>
      <c r="AL18" s="352">
        <v>19.7</v>
      </c>
      <c r="AN18" s="351">
        <v>9.1999999999999993</v>
      </c>
      <c r="AO18" s="351">
        <v>9.1999999999999993</v>
      </c>
      <c r="AP18" s="351">
        <v>9</v>
      </c>
      <c r="AQ18" s="351">
        <v>9</v>
      </c>
      <c r="AR18" s="351">
        <v>-1E-4</v>
      </c>
      <c r="AS18" s="351">
        <v>1.3</v>
      </c>
      <c r="AT18" s="352">
        <v>18.2</v>
      </c>
      <c r="AU18" s="351">
        <v>-1</v>
      </c>
      <c r="AV18" s="352">
        <v>19.5</v>
      </c>
      <c r="AX18" s="353">
        <v>77.5</v>
      </c>
      <c r="AY18" s="352">
        <v>77.5</v>
      </c>
      <c r="AZ18" s="349">
        <v>1</v>
      </c>
      <c r="BB18" s="349">
        <v>-1</v>
      </c>
      <c r="BC18" s="355"/>
      <c r="BD18" s="349">
        <v>-1</v>
      </c>
      <c r="BE18" s="356">
        <v>0</v>
      </c>
      <c r="BF18" s="349">
        <v>-1</v>
      </c>
      <c r="BG18" s="356">
        <v>0</v>
      </c>
      <c r="BH18" s="349">
        <v>-1</v>
      </c>
      <c r="BI18" s="356">
        <v>0</v>
      </c>
      <c r="BJ18" s="349">
        <v>-1</v>
      </c>
      <c r="BL18" s="346" t="s">
        <v>362</v>
      </c>
      <c r="BP18" s="346" t="s">
        <v>203</v>
      </c>
      <c r="BR18" s="346" t="s">
        <v>560</v>
      </c>
      <c r="BS18" s="346" t="s">
        <v>578</v>
      </c>
      <c r="BT18" s="355">
        <v>3</v>
      </c>
      <c r="BU18" s="357">
        <v>10</v>
      </c>
      <c r="BV18" s="355">
        <v>1</v>
      </c>
      <c r="BW18" s="355">
        <v>1</v>
      </c>
      <c r="BX18" s="334">
        <v>1</v>
      </c>
      <c r="BZ18" s="346" t="s">
        <v>476</v>
      </c>
      <c r="CA18" s="346" t="s">
        <v>592</v>
      </c>
      <c r="CB18" s="346" t="s">
        <v>494</v>
      </c>
      <c r="CC18" s="347"/>
    </row>
    <row r="19" spans="1:81" x14ac:dyDescent="0.25">
      <c r="A19" s="5" t="s">
        <v>532</v>
      </c>
      <c r="B19" s="316">
        <v>-1E-4</v>
      </c>
      <c r="C19" s="18" t="s">
        <v>310</v>
      </c>
      <c r="D19" s="18" t="s">
        <v>248</v>
      </c>
      <c r="E19" s="185">
        <f t="shared" si="0"/>
        <v>0</v>
      </c>
      <c r="F19" s="315">
        <v>-1E-4</v>
      </c>
      <c r="G19" s="315">
        <v>-1E-4</v>
      </c>
      <c r="H19" s="315">
        <v>-1E-4</v>
      </c>
      <c r="I19" s="315">
        <v>-1E-4</v>
      </c>
      <c r="J19" s="315">
        <v>-1E-4</v>
      </c>
      <c r="K19" s="315">
        <v>-1E-4</v>
      </c>
      <c r="L19" s="317">
        <v>-1E-4</v>
      </c>
      <c r="M19" s="315">
        <v>-1E-4</v>
      </c>
      <c r="N19" s="317">
        <v>-1E-4</v>
      </c>
      <c r="O19" s="316">
        <v>-1E-4</v>
      </c>
      <c r="Q19" s="315">
        <v>-1E-4</v>
      </c>
      <c r="R19" s="315">
        <v>-1E-4</v>
      </c>
      <c r="S19" s="315">
        <v>-1E-4</v>
      </c>
      <c r="T19" s="315">
        <v>-1E-4</v>
      </c>
      <c r="U19" s="315">
        <v>-1E-4</v>
      </c>
      <c r="V19" s="315">
        <v>-1E-4</v>
      </c>
      <c r="W19" s="317">
        <v>-1E-4</v>
      </c>
      <c r="X19" s="315">
        <v>-1E-4</v>
      </c>
      <c r="Y19" s="317">
        <v>-1E-4</v>
      </c>
      <c r="AA19" s="12">
        <v>-1E-4</v>
      </c>
      <c r="AB19" s="316">
        <v>-1E-4</v>
      </c>
      <c r="AD19" s="315">
        <v>-1E-4</v>
      </c>
      <c r="AE19" s="315">
        <v>-1E-4</v>
      </c>
      <c r="AF19" s="315">
        <v>-1E-4</v>
      </c>
      <c r="AG19" s="315">
        <v>-1E-4</v>
      </c>
      <c r="AH19" s="315">
        <v>-1E-4</v>
      </c>
      <c r="AI19" s="315">
        <v>-1E-4</v>
      </c>
      <c r="AJ19" s="317">
        <v>-1E-4</v>
      </c>
      <c r="AK19" s="315">
        <v>-1E-4</v>
      </c>
      <c r="AL19" s="317">
        <v>-1E-4</v>
      </c>
      <c r="AN19" s="315">
        <v>-1E-4</v>
      </c>
      <c r="AO19" s="315">
        <v>-1E-4</v>
      </c>
      <c r="AP19" s="315">
        <v>-1E-4</v>
      </c>
      <c r="AQ19" s="315">
        <v>-1E-4</v>
      </c>
      <c r="AR19" s="315">
        <v>-1E-4</v>
      </c>
      <c r="AS19" s="315">
        <v>-1E-4</v>
      </c>
      <c r="AT19" s="317">
        <v>-1E-4</v>
      </c>
      <c r="AU19" s="315">
        <v>-1E-4</v>
      </c>
      <c r="AV19" s="317">
        <v>-1E-4</v>
      </c>
      <c r="AX19" s="3">
        <v>-1E-4</v>
      </c>
      <c r="AY19" s="317">
        <v>-1E-4</v>
      </c>
      <c r="AZ19" s="316">
        <v>-1E-4</v>
      </c>
      <c r="BB19" s="316">
        <v>-1</v>
      </c>
      <c r="BD19" s="316">
        <v>-1</v>
      </c>
      <c r="BE19" s="48">
        <v>0</v>
      </c>
      <c r="BF19" s="316">
        <v>-1</v>
      </c>
      <c r="BG19" s="48">
        <v>0</v>
      </c>
      <c r="BH19" s="316">
        <v>-1</v>
      </c>
      <c r="BI19" s="48">
        <v>0</v>
      </c>
      <c r="BJ19" s="316">
        <v>-1</v>
      </c>
      <c r="BN19" s="1" t="s">
        <v>369</v>
      </c>
      <c r="BP19" s="1" t="s">
        <v>248</v>
      </c>
      <c r="BR19" s="1" t="s">
        <v>560</v>
      </c>
      <c r="BS19" s="1" t="s">
        <v>578</v>
      </c>
      <c r="BT19" s="8">
        <v>3</v>
      </c>
      <c r="BU19" s="58">
        <v>10</v>
      </c>
      <c r="BV19" s="8">
        <v>2</v>
      </c>
      <c r="BW19" s="8">
        <v>0</v>
      </c>
      <c r="BX19" s="291">
        <v>-1</v>
      </c>
      <c r="BZ19" s="1" t="s">
        <v>476</v>
      </c>
      <c r="CA19" s="1" t="s">
        <v>592</v>
      </c>
      <c r="CB19" s="1" t="s">
        <v>494</v>
      </c>
      <c r="CC19" s="233"/>
    </row>
    <row r="20" spans="1:81" x14ac:dyDescent="0.25">
      <c r="B20" s="316"/>
      <c r="F20" s="315"/>
      <c r="G20" s="315"/>
      <c r="H20" s="315"/>
      <c r="I20" s="315"/>
      <c r="J20" s="315"/>
      <c r="K20" s="315"/>
      <c r="L20" s="317"/>
      <c r="M20" s="315"/>
      <c r="N20" s="317"/>
      <c r="O20" s="316"/>
      <c r="Q20" s="315"/>
      <c r="R20" s="315"/>
      <c r="S20" s="315"/>
      <c r="T20" s="315"/>
      <c r="U20" s="315"/>
      <c r="V20" s="315"/>
      <c r="W20" s="317"/>
      <c r="X20" s="315"/>
      <c r="Y20" s="317"/>
      <c r="AB20" s="316"/>
      <c r="AD20" s="315"/>
      <c r="AE20" s="315"/>
      <c r="AF20" s="315"/>
      <c r="AG20" s="315"/>
      <c r="AH20" s="315"/>
      <c r="AI20" s="315"/>
      <c r="AJ20" s="317"/>
      <c r="AK20" s="315"/>
      <c r="AL20" s="317"/>
      <c r="AN20" s="315"/>
      <c r="AO20" s="315"/>
      <c r="AP20" s="315"/>
      <c r="AQ20" s="315"/>
      <c r="AR20" s="315"/>
      <c r="AS20" s="315"/>
      <c r="AT20" s="317"/>
      <c r="AU20" s="315"/>
      <c r="AV20" s="317"/>
      <c r="AY20" s="317"/>
      <c r="AZ20" s="316"/>
      <c r="BB20" s="316"/>
      <c r="BD20" s="316"/>
      <c r="BF20" s="316"/>
      <c r="BH20" s="316"/>
      <c r="BJ20" s="316"/>
      <c r="BX20" s="291"/>
      <c r="CC20" s="233"/>
    </row>
    <row r="21" spans="1:81" s="346" customFormat="1" x14ac:dyDescent="0.25">
      <c r="A21" s="348" t="s">
        <v>533</v>
      </c>
      <c r="B21" s="349">
        <v>1</v>
      </c>
      <c r="C21" s="350" t="s">
        <v>327</v>
      </c>
      <c r="D21" s="350" t="s">
        <v>205</v>
      </c>
      <c r="E21" s="336">
        <f t="shared" si="0"/>
        <v>8</v>
      </c>
      <c r="F21" s="351">
        <v>9.6</v>
      </c>
      <c r="G21" s="351">
        <v>9.5</v>
      </c>
      <c r="H21" s="351">
        <v>9.3000000000000007</v>
      </c>
      <c r="I21" s="351">
        <v>9.5</v>
      </c>
      <c r="J21" s="351">
        <v>-1E-4</v>
      </c>
      <c r="K21" s="351">
        <v>0.8</v>
      </c>
      <c r="L21" s="352">
        <v>19</v>
      </c>
      <c r="M21" s="351">
        <v>-1</v>
      </c>
      <c r="N21" s="352">
        <v>19.8</v>
      </c>
      <c r="O21" s="349">
        <v>1</v>
      </c>
      <c r="P21" s="353"/>
      <c r="Q21" s="351">
        <v>9.3000000000000007</v>
      </c>
      <c r="R21" s="351">
        <v>9.4</v>
      </c>
      <c r="S21" s="351">
        <v>9.4</v>
      </c>
      <c r="T21" s="351">
        <v>9.4</v>
      </c>
      <c r="U21" s="351">
        <v>-1E-4</v>
      </c>
      <c r="V21" s="351">
        <v>1</v>
      </c>
      <c r="W21" s="352">
        <v>18.8</v>
      </c>
      <c r="X21" s="351">
        <v>-1</v>
      </c>
      <c r="Y21" s="352">
        <v>19.8</v>
      </c>
      <c r="Z21" s="353"/>
      <c r="AA21" s="354">
        <v>39.6</v>
      </c>
      <c r="AB21" s="349">
        <v>1</v>
      </c>
      <c r="AD21" s="351">
        <v>9.3000000000000007</v>
      </c>
      <c r="AE21" s="351">
        <v>9.3000000000000007</v>
      </c>
      <c r="AF21" s="351">
        <v>9.3000000000000007</v>
      </c>
      <c r="AG21" s="351">
        <v>9.1999999999999993</v>
      </c>
      <c r="AH21" s="351">
        <v>-1E-4</v>
      </c>
      <c r="AI21" s="351">
        <v>1.3</v>
      </c>
      <c r="AJ21" s="352">
        <v>18.600000000000001</v>
      </c>
      <c r="AK21" s="351">
        <v>-1</v>
      </c>
      <c r="AL21" s="352">
        <v>19.899999999999999</v>
      </c>
      <c r="AN21" s="351">
        <v>9.6999999999999993</v>
      </c>
      <c r="AO21" s="351">
        <v>9.5</v>
      </c>
      <c r="AP21" s="351">
        <v>9.5</v>
      </c>
      <c r="AQ21" s="351">
        <v>9.5</v>
      </c>
      <c r="AR21" s="351">
        <v>-1E-4</v>
      </c>
      <c r="AS21" s="351">
        <v>0.8</v>
      </c>
      <c r="AT21" s="352">
        <v>19</v>
      </c>
      <c r="AU21" s="351">
        <v>0.6</v>
      </c>
      <c r="AV21" s="352">
        <v>19.2</v>
      </c>
      <c r="AX21" s="353">
        <v>78.7</v>
      </c>
      <c r="AY21" s="352">
        <v>78.7</v>
      </c>
      <c r="AZ21" s="349">
        <v>1</v>
      </c>
      <c r="BB21" s="349">
        <v>-1</v>
      </c>
      <c r="BC21" s="355"/>
      <c r="BD21" s="349">
        <v>-1</v>
      </c>
      <c r="BE21" s="356">
        <v>0</v>
      </c>
      <c r="BF21" s="349">
        <v>-1</v>
      </c>
      <c r="BG21" s="356">
        <v>0</v>
      </c>
      <c r="BH21" s="349">
        <v>-1</v>
      </c>
      <c r="BI21" s="356">
        <v>0</v>
      </c>
      <c r="BJ21" s="349">
        <v>-1</v>
      </c>
      <c r="BL21" s="346" t="s">
        <v>363</v>
      </c>
      <c r="BP21" s="346" t="s">
        <v>205</v>
      </c>
      <c r="BR21" s="346" t="s">
        <v>561</v>
      </c>
      <c r="BS21" s="346" t="s">
        <v>579</v>
      </c>
      <c r="BT21" s="355">
        <v>3</v>
      </c>
      <c r="BU21" s="357">
        <v>11.35</v>
      </c>
      <c r="BV21" s="355">
        <v>4</v>
      </c>
      <c r="BW21" s="355">
        <v>1</v>
      </c>
      <c r="BX21" s="334">
        <v>1</v>
      </c>
      <c r="BZ21" s="346" t="s">
        <v>479</v>
      </c>
      <c r="CA21" s="346" t="s">
        <v>591</v>
      </c>
      <c r="CB21" s="346" t="s">
        <v>494</v>
      </c>
      <c r="CC21" s="347"/>
    </row>
    <row r="22" spans="1:81" s="346" customFormat="1" x14ac:dyDescent="0.25">
      <c r="A22" s="348" t="s">
        <v>533</v>
      </c>
      <c r="B22" s="349">
        <v>2</v>
      </c>
      <c r="C22" s="350" t="s">
        <v>329</v>
      </c>
      <c r="D22" s="350" t="s">
        <v>205</v>
      </c>
      <c r="E22" s="336">
        <f t="shared" si="0"/>
        <v>7</v>
      </c>
      <c r="F22" s="351">
        <v>9.1999999999999993</v>
      </c>
      <c r="G22" s="351">
        <v>9.3000000000000007</v>
      </c>
      <c r="H22" s="351">
        <v>9.3000000000000007</v>
      </c>
      <c r="I22" s="351">
        <v>9.3000000000000007</v>
      </c>
      <c r="J22" s="351">
        <v>-1E-4</v>
      </c>
      <c r="K22" s="351">
        <v>0.8</v>
      </c>
      <c r="L22" s="352">
        <v>18.600000000000001</v>
      </c>
      <c r="M22" s="351">
        <v>0.6</v>
      </c>
      <c r="N22" s="352">
        <v>18.8</v>
      </c>
      <c r="O22" s="349">
        <v>4</v>
      </c>
      <c r="P22" s="353"/>
      <c r="Q22" s="351">
        <v>9.1</v>
      </c>
      <c r="R22" s="351">
        <v>9.1999999999999993</v>
      </c>
      <c r="S22" s="351">
        <v>9.3000000000000007</v>
      </c>
      <c r="T22" s="351">
        <v>9.3000000000000007</v>
      </c>
      <c r="U22" s="351">
        <v>-1E-4</v>
      </c>
      <c r="V22" s="351">
        <v>1</v>
      </c>
      <c r="W22" s="352">
        <v>18.5</v>
      </c>
      <c r="X22" s="351">
        <v>-1</v>
      </c>
      <c r="Y22" s="352">
        <v>19.5</v>
      </c>
      <c r="Z22" s="353"/>
      <c r="AA22" s="354">
        <v>38.299999999999997</v>
      </c>
      <c r="AB22" s="349">
        <v>3</v>
      </c>
      <c r="AD22" s="351">
        <v>9.5</v>
      </c>
      <c r="AE22" s="351">
        <v>9.4</v>
      </c>
      <c r="AF22" s="351">
        <v>9.5</v>
      </c>
      <c r="AG22" s="351">
        <v>9.6</v>
      </c>
      <c r="AH22" s="351">
        <v>-1E-4</v>
      </c>
      <c r="AI22" s="351">
        <v>0.8</v>
      </c>
      <c r="AJ22" s="352">
        <v>19</v>
      </c>
      <c r="AK22" s="351">
        <v>-1</v>
      </c>
      <c r="AL22" s="352">
        <v>19.8</v>
      </c>
      <c r="AN22" s="351">
        <v>9</v>
      </c>
      <c r="AO22" s="351">
        <v>9.1</v>
      </c>
      <c r="AP22" s="351">
        <v>9.1999999999999993</v>
      </c>
      <c r="AQ22" s="351">
        <v>9.1999999999999993</v>
      </c>
      <c r="AR22" s="351">
        <v>-1E-4</v>
      </c>
      <c r="AS22" s="351">
        <v>1.3</v>
      </c>
      <c r="AT22" s="352">
        <v>18.3</v>
      </c>
      <c r="AU22" s="351">
        <v>-1</v>
      </c>
      <c r="AV22" s="352">
        <v>19.600000000000001</v>
      </c>
      <c r="AX22" s="353">
        <v>77.7</v>
      </c>
      <c r="AY22" s="352">
        <v>77.7</v>
      </c>
      <c r="AZ22" s="349">
        <v>2</v>
      </c>
      <c r="BB22" s="349">
        <v>-1</v>
      </c>
      <c r="BC22" s="355"/>
      <c r="BD22" s="349">
        <v>-1</v>
      </c>
      <c r="BE22" s="356">
        <v>0</v>
      </c>
      <c r="BF22" s="349">
        <v>-1</v>
      </c>
      <c r="BG22" s="356">
        <v>0</v>
      </c>
      <c r="BH22" s="349">
        <v>-1</v>
      </c>
      <c r="BI22" s="356">
        <v>0</v>
      </c>
      <c r="BJ22" s="349">
        <v>-1</v>
      </c>
      <c r="BL22" s="346" t="s">
        <v>362</v>
      </c>
      <c r="BP22" s="346" t="s">
        <v>205</v>
      </c>
      <c r="BR22" s="346" t="s">
        <v>561</v>
      </c>
      <c r="BS22" s="346" t="s">
        <v>579</v>
      </c>
      <c r="BT22" s="355">
        <v>3</v>
      </c>
      <c r="BU22" s="357">
        <v>11.35</v>
      </c>
      <c r="BV22" s="355">
        <v>5</v>
      </c>
      <c r="BW22" s="355">
        <v>1</v>
      </c>
      <c r="BX22" s="334">
        <v>2</v>
      </c>
      <c r="BZ22" s="346" t="s">
        <v>479</v>
      </c>
      <c r="CA22" s="346" t="s">
        <v>591</v>
      </c>
      <c r="CB22" s="346" t="s">
        <v>494</v>
      </c>
      <c r="CC22" s="347"/>
    </row>
    <row r="23" spans="1:81" x14ac:dyDescent="0.25">
      <c r="A23" s="5" t="s">
        <v>533</v>
      </c>
      <c r="B23" s="316">
        <v>3</v>
      </c>
      <c r="C23" s="18" t="s">
        <v>301</v>
      </c>
      <c r="D23" s="18" t="s">
        <v>248</v>
      </c>
      <c r="E23" s="185">
        <f t="shared" si="0"/>
        <v>6</v>
      </c>
      <c r="F23" s="315">
        <v>9.1999999999999993</v>
      </c>
      <c r="G23" s="315">
        <v>9.1999999999999993</v>
      </c>
      <c r="H23" s="315">
        <v>9.1</v>
      </c>
      <c r="I23" s="315">
        <v>9.1999999999999993</v>
      </c>
      <c r="J23" s="315">
        <v>-1E-4</v>
      </c>
      <c r="K23" s="315">
        <v>0.8</v>
      </c>
      <c r="L23" s="317">
        <v>18.399999999999999</v>
      </c>
      <c r="M23" s="315">
        <v>-1</v>
      </c>
      <c r="N23" s="317">
        <v>19.2</v>
      </c>
      <c r="O23" s="316">
        <v>3</v>
      </c>
      <c r="Q23" s="315">
        <v>9.3000000000000007</v>
      </c>
      <c r="R23" s="315">
        <v>9.1</v>
      </c>
      <c r="S23" s="315">
        <v>9.1999999999999993</v>
      </c>
      <c r="T23" s="315">
        <v>9.1999999999999993</v>
      </c>
      <c r="U23" s="315">
        <v>-1E-4</v>
      </c>
      <c r="V23" s="315">
        <v>1</v>
      </c>
      <c r="W23" s="317">
        <v>18.399999999999999</v>
      </c>
      <c r="X23" s="315">
        <v>0.6</v>
      </c>
      <c r="Y23" s="317">
        <v>18.8</v>
      </c>
      <c r="AA23" s="12">
        <v>38</v>
      </c>
      <c r="AB23" s="316">
        <v>4</v>
      </c>
      <c r="AD23" s="315">
        <v>9.6999999999999993</v>
      </c>
      <c r="AE23" s="315">
        <v>9.6</v>
      </c>
      <c r="AF23" s="315">
        <v>9.5</v>
      </c>
      <c r="AG23" s="315">
        <v>9.5</v>
      </c>
      <c r="AH23" s="315">
        <v>-1E-4</v>
      </c>
      <c r="AI23" s="315">
        <v>0.8</v>
      </c>
      <c r="AJ23" s="317">
        <v>19.100000000000001</v>
      </c>
      <c r="AK23" s="315">
        <v>-1</v>
      </c>
      <c r="AL23" s="317">
        <v>19.899999999999999</v>
      </c>
      <c r="AN23" s="315">
        <v>9.1</v>
      </c>
      <c r="AO23" s="315">
        <v>9.1999999999999993</v>
      </c>
      <c r="AP23" s="315">
        <v>9.1</v>
      </c>
      <c r="AQ23" s="315">
        <v>9.1</v>
      </c>
      <c r="AR23" s="315">
        <v>-1E-4</v>
      </c>
      <c r="AS23" s="315">
        <v>1.3</v>
      </c>
      <c r="AT23" s="317">
        <v>18.2</v>
      </c>
      <c r="AU23" s="315">
        <v>0.6</v>
      </c>
      <c r="AV23" s="317">
        <v>18.899999999999999</v>
      </c>
      <c r="AX23" s="3">
        <v>76.8</v>
      </c>
      <c r="AY23" s="317">
        <v>76.8</v>
      </c>
      <c r="AZ23" s="316">
        <v>3</v>
      </c>
      <c r="BB23" s="316">
        <v>-1</v>
      </c>
      <c r="BD23" s="316">
        <v>-1</v>
      </c>
      <c r="BE23" s="48">
        <v>0</v>
      </c>
      <c r="BF23" s="316">
        <v>-1</v>
      </c>
      <c r="BG23" s="48">
        <v>0</v>
      </c>
      <c r="BH23" s="316">
        <v>-1</v>
      </c>
      <c r="BI23" s="48">
        <v>0</v>
      </c>
      <c r="BJ23" s="316">
        <v>-1</v>
      </c>
      <c r="BP23" s="1" t="s">
        <v>248</v>
      </c>
      <c r="BR23" s="1" t="s">
        <v>561</v>
      </c>
      <c r="BS23" s="1" t="s">
        <v>579</v>
      </c>
      <c r="BT23" s="8">
        <v>3</v>
      </c>
      <c r="BU23" s="58">
        <v>11.35</v>
      </c>
      <c r="BV23" s="8">
        <v>1</v>
      </c>
      <c r="BW23" s="8">
        <v>1</v>
      </c>
      <c r="BX23" s="291">
        <v>3</v>
      </c>
      <c r="BZ23" s="1" t="s">
        <v>479</v>
      </c>
      <c r="CA23" s="1" t="s">
        <v>591</v>
      </c>
      <c r="CB23" s="1" t="s">
        <v>494</v>
      </c>
      <c r="CC23" s="233"/>
    </row>
    <row r="24" spans="1:81" x14ac:dyDescent="0.25">
      <c r="A24" s="5" t="s">
        <v>533</v>
      </c>
      <c r="B24" s="316">
        <v>4</v>
      </c>
      <c r="C24" s="18" t="s">
        <v>547</v>
      </c>
      <c r="D24" s="18" t="s">
        <v>205</v>
      </c>
      <c r="E24" s="185">
        <f t="shared" si="0"/>
        <v>5</v>
      </c>
      <c r="F24" s="315">
        <v>9.5</v>
      </c>
      <c r="G24" s="315">
        <v>9.5</v>
      </c>
      <c r="H24" s="315">
        <v>9.4</v>
      </c>
      <c r="I24" s="315">
        <v>9.5</v>
      </c>
      <c r="J24" s="315">
        <v>-1E-4</v>
      </c>
      <c r="K24" s="315">
        <v>0.8</v>
      </c>
      <c r="L24" s="317">
        <v>19</v>
      </c>
      <c r="M24" s="315">
        <v>-1</v>
      </c>
      <c r="N24" s="317">
        <v>19.8</v>
      </c>
      <c r="O24" s="316">
        <v>1</v>
      </c>
      <c r="Q24" s="315">
        <v>9</v>
      </c>
      <c r="R24" s="315">
        <v>9.1999999999999993</v>
      </c>
      <c r="S24" s="315">
        <v>9.1</v>
      </c>
      <c r="T24" s="315">
        <v>9.1</v>
      </c>
      <c r="U24" s="315">
        <v>-1E-4</v>
      </c>
      <c r="V24" s="315">
        <v>1</v>
      </c>
      <c r="W24" s="317">
        <v>18.2</v>
      </c>
      <c r="X24" s="315">
        <v>0.2</v>
      </c>
      <c r="Y24" s="317">
        <v>19</v>
      </c>
      <c r="AA24" s="12">
        <v>38.799999999999997</v>
      </c>
      <c r="AB24" s="316">
        <v>2</v>
      </c>
      <c r="AD24" s="315">
        <v>9.4</v>
      </c>
      <c r="AE24" s="315">
        <v>9.4</v>
      </c>
      <c r="AF24" s="315">
        <v>9.1999999999999993</v>
      </c>
      <c r="AG24" s="315">
        <v>9.3000000000000007</v>
      </c>
      <c r="AH24" s="315">
        <v>-1E-4</v>
      </c>
      <c r="AI24" s="315">
        <v>0.8</v>
      </c>
      <c r="AJ24" s="317">
        <v>18.7</v>
      </c>
      <c r="AK24" s="315">
        <v>-1</v>
      </c>
      <c r="AL24" s="317">
        <v>19.5</v>
      </c>
      <c r="AN24" s="315">
        <v>9.1</v>
      </c>
      <c r="AO24" s="315">
        <v>9.1999999999999993</v>
      </c>
      <c r="AP24" s="315">
        <v>9.1999999999999993</v>
      </c>
      <c r="AQ24" s="315">
        <v>9.3000000000000007</v>
      </c>
      <c r="AR24" s="315">
        <v>-1E-4</v>
      </c>
      <c r="AS24" s="315">
        <v>0.6</v>
      </c>
      <c r="AT24" s="317">
        <v>18.399999999999999</v>
      </c>
      <c r="AU24" s="315">
        <v>0.6</v>
      </c>
      <c r="AV24" s="317">
        <v>18.399999999999999</v>
      </c>
      <c r="AX24" s="3">
        <v>76.7</v>
      </c>
      <c r="AY24" s="317">
        <v>76.7</v>
      </c>
      <c r="AZ24" s="316">
        <v>4</v>
      </c>
      <c r="BB24" s="316">
        <v>-1</v>
      </c>
      <c r="BD24" s="316">
        <v>-1</v>
      </c>
      <c r="BE24" s="48">
        <v>0</v>
      </c>
      <c r="BF24" s="316">
        <v>-1</v>
      </c>
      <c r="BG24" s="48">
        <v>0</v>
      </c>
      <c r="BH24" s="316">
        <v>-1</v>
      </c>
      <c r="BI24" s="48">
        <v>0</v>
      </c>
      <c r="BJ24" s="316">
        <v>-1</v>
      </c>
      <c r="BP24" s="1" t="s">
        <v>205</v>
      </c>
      <c r="BR24" s="1" t="s">
        <v>561</v>
      </c>
      <c r="BS24" s="1" t="s">
        <v>579</v>
      </c>
      <c r="BT24" s="8">
        <v>3</v>
      </c>
      <c r="BU24" s="58">
        <v>11.35</v>
      </c>
      <c r="BV24" s="8">
        <v>2</v>
      </c>
      <c r="BW24" s="8">
        <v>1</v>
      </c>
      <c r="BX24" s="291">
        <v>4</v>
      </c>
      <c r="BZ24" s="1" t="s">
        <v>479</v>
      </c>
      <c r="CA24" s="1" t="s">
        <v>591</v>
      </c>
      <c r="CB24" s="1" t="s">
        <v>494</v>
      </c>
      <c r="CC24" s="233"/>
    </row>
    <row r="25" spans="1:81" x14ac:dyDescent="0.25">
      <c r="A25" s="5" t="s">
        <v>533</v>
      </c>
      <c r="B25" s="316">
        <v>5</v>
      </c>
      <c r="C25" s="18" t="s">
        <v>295</v>
      </c>
      <c r="D25" s="18" t="s">
        <v>205</v>
      </c>
      <c r="E25" s="185">
        <f t="shared" si="0"/>
        <v>4</v>
      </c>
      <c r="F25" s="315">
        <v>8.6</v>
      </c>
      <c r="G25" s="315">
        <v>9</v>
      </c>
      <c r="H25" s="315">
        <v>8.9</v>
      </c>
      <c r="I25" s="315">
        <v>8.9</v>
      </c>
      <c r="J25" s="315">
        <v>-1E-4</v>
      </c>
      <c r="K25" s="315">
        <v>0.8</v>
      </c>
      <c r="L25" s="317">
        <v>17.8</v>
      </c>
      <c r="M25" s="315">
        <v>0.2</v>
      </c>
      <c r="N25" s="317">
        <v>18.399999999999999</v>
      </c>
      <c r="O25" s="316">
        <v>5</v>
      </c>
      <c r="Q25" s="315">
        <v>9.1</v>
      </c>
      <c r="R25" s="315">
        <v>9.1999999999999993</v>
      </c>
      <c r="S25" s="315">
        <v>9.3000000000000007</v>
      </c>
      <c r="T25" s="315">
        <v>9.3000000000000007</v>
      </c>
      <c r="U25" s="315">
        <v>-1E-4</v>
      </c>
      <c r="V25" s="315">
        <v>1</v>
      </c>
      <c r="W25" s="317">
        <v>18.5</v>
      </c>
      <c r="X25" s="315">
        <v>0.6</v>
      </c>
      <c r="Y25" s="317">
        <v>18.899999999999999</v>
      </c>
      <c r="AA25" s="12">
        <v>37.299999999999997</v>
      </c>
      <c r="AB25" s="316">
        <v>5</v>
      </c>
      <c r="AD25" s="315">
        <v>8.8000000000000007</v>
      </c>
      <c r="AE25" s="315">
        <v>9.1</v>
      </c>
      <c r="AF25" s="315">
        <v>9.1</v>
      </c>
      <c r="AG25" s="315">
        <v>9</v>
      </c>
      <c r="AH25" s="315">
        <v>-1E-4</v>
      </c>
      <c r="AI25" s="315">
        <v>1.2</v>
      </c>
      <c r="AJ25" s="317">
        <v>18.100000000000001</v>
      </c>
      <c r="AK25" s="315">
        <v>-1</v>
      </c>
      <c r="AL25" s="317">
        <v>19.3</v>
      </c>
      <c r="AN25" s="315">
        <v>9.1</v>
      </c>
      <c r="AO25" s="315">
        <v>9.1</v>
      </c>
      <c r="AP25" s="315">
        <v>9.1</v>
      </c>
      <c r="AQ25" s="315">
        <v>9.1999999999999993</v>
      </c>
      <c r="AR25" s="315">
        <v>-1E-4</v>
      </c>
      <c r="AS25" s="315">
        <v>0.8</v>
      </c>
      <c r="AT25" s="317">
        <v>18.2</v>
      </c>
      <c r="AU25" s="315">
        <v>0.6</v>
      </c>
      <c r="AV25" s="317">
        <v>18.399999999999999</v>
      </c>
      <c r="AX25" s="3">
        <v>75</v>
      </c>
      <c r="AY25" s="317">
        <v>75</v>
      </c>
      <c r="AZ25" s="316">
        <v>5</v>
      </c>
      <c r="BB25" s="316">
        <v>-1</v>
      </c>
      <c r="BD25" s="316">
        <v>-1</v>
      </c>
      <c r="BE25" s="48">
        <v>0</v>
      </c>
      <c r="BF25" s="316">
        <v>-1</v>
      </c>
      <c r="BG25" s="48">
        <v>0</v>
      </c>
      <c r="BH25" s="316">
        <v>-1</v>
      </c>
      <c r="BI25" s="48">
        <v>0</v>
      </c>
      <c r="BJ25" s="316">
        <v>-1</v>
      </c>
      <c r="BP25" s="1" t="s">
        <v>205</v>
      </c>
      <c r="BR25" s="1" t="s">
        <v>561</v>
      </c>
      <c r="BS25" s="1" t="s">
        <v>579</v>
      </c>
      <c r="BT25" s="8">
        <v>3</v>
      </c>
      <c r="BU25" s="58">
        <v>11.35</v>
      </c>
      <c r="BV25" s="8">
        <v>3</v>
      </c>
      <c r="BW25" s="8">
        <v>1</v>
      </c>
      <c r="BX25" s="291">
        <v>5</v>
      </c>
      <c r="BZ25" s="1" t="s">
        <v>479</v>
      </c>
      <c r="CA25" s="1" t="s">
        <v>591</v>
      </c>
      <c r="CB25" s="1" t="s">
        <v>494</v>
      </c>
      <c r="CC25" s="233"/>
    </row>
    <row r="26" spans="1:81" x14ac:dyDescent="0.25">
      <c r="B26" s="316"/>
      <c r="F26" s="315"/>
      <c r="G26" s="315"/>
      <c r="H26" s="315"/>
      <c r="I26" s="315"/>
      <c r="J26" s="315"/>
      <c r="K26" s="315"/>
      <c r="L26" s="317"/>
      <c r="M26" s="315"/>
      <c r="N26" s="317"/>
      <c r="O26" s="316"/>
      <c r="Q26" s="315"/>
      <c r="R26" s="315"/>
      <c r="S26" s="315"/>
      <c r="T26" s="315"/>
      <c r="U26" s="315"/>
      <c r="V26" s="315"/>
      <c r="W26" s="317"/>
      <c r="X26" s="315"/>
      <c r="Y26" s="317"/>
      <c r="AB26" s="316"/>
      <c r="AD26" s="315"/>
      <c r="AE26" s="315"/>
      <c r="AF26" s="315"/>
      <c r="AG26" s="315"/>
      <c r="AH26" s="315"/>
      <c r="AI26" s="315"/>
      <c r="AJ26" s="317"/>
      <c r="AK26" s="315"/>
      <c r="AL26" s="317"/>
      <c r="AN26" s="315"/>
      <c r="AO26" s="315"/>
      <c r="AP26" s="315"/>
      <c r="AQ26" s="315"/>
      <c r="AR26" s="315"/>
      <c r="AS26" s="315"/>
      <c r="AT26" s="317"/>
      <c r="AU26" s="315"/>
      <c r="AV26" s="317"/>
      <c r="AY26" s="317"/>
      <c r="AZ26" s="316"/>
      <c r="BB26" s="316"/>
      <c r="BD26" s="316"/>
      <c r="BF26" s="316"/>
      <c r="BH26" s="316"/>
      <c r="BJ26" s="316"/>
      <c r="BX26" s="291"/>
      <c r="CC26" s="233"/>
    </row>
    <row r="27" spans="1:81" s="346" customFormat="1" x14ac:dyDescent="0.25">
      <c r="A27" s="348" t="s">
        <v>534</v>
      </c>
      <c r="B27" s="349">
        <v>1</v>
      </c>
      <c r="C27" s="350" t="s">
        <v>316</v>
      </c>
      <c r="D27" s="350" t="s">
        <v>203</v>
      </c>
      <c r="E27" s="336">
        <f t="shared" si="0"/>
        <v>8</v>
      </c>
      <c r="F27" s="351">
        <v>9.4</v>
      </c>
      <c r="G27" s="351">
        <v>9.4</v>
      </c>
      <c r="H27" s="351">
        <v>9.4</v>
      </c>
      <c r="I27" s="351">
        <v>9.4</v>
      </c>
      <c r="J27" s="351">
        <v>-1E-4</v>
      </c>
      <c r="K27" s="351">
        <v>0.8</v>
      </c>
      <c r="L27" s="352">
        <v>18.8</v>
      </c>
      <c r="M27" s="351">
        <v>-1</v>
      </c>
      <c r="N27" s="352">
        <v>19.600000000000001</v>
      </c>
      <c r="O27" s="349">
        <v>1</v>
      </c>
      <c r="P27" s="353"/>
      <c r="Q27" s="351">
        <v>9</v>
      </c>
      <c r="R27" s="351">
        <v>9.1</v>
      </c>
      <c r="S27" s="351">
        <v>9.1999999999999993</v>
      </c>
      <c r="T27" s="351">
        <v>9.1999999999999993</v>
      </c>
      <c r="U27" s="351">
        <v>-1E-4</v>
      </c>
      <c r="V27" s="351">
        <v>1</v>
      </c>
      <c r="W27" s="352">
        <v>18.3</v>
      </c>
      <c r="X27" s="351">
        <v>-1</v>
      </c>
      <c r="Y27" s="352">
        <v>19.3</v>
      </c>
      <c r="Z27" s="353"/>
      <c r="AA27" s="354">
        <v>38.9</v>
      </c>
      <c r="AB27" s="349">
        <v>2</v>
      </c>
      <c r="AD27" s="351">
        <v>9.1999999999999993</v>
      </c>
      <c r="AE27" s="351">
        <v>9.3000000000000007</v>
      </c>
      <c r="AF27" s="351">
        <v>9.4</v>
      </c>
      <c r="AG27" s="351">
        <v>9.3000000000000007</v>
      </c>
      <c r="AH27" s="351">
        <v>-1E-4</v>
      </c>
      <c r="AI27" s="351">
        <v>1.3</v>
      </c>
      <c r="AJ27" s="352">
        <v>18.600000000000001</v>
      </c>
      <c r="AK27" s="351">
        <v>-1</v>
      </c>
      <c r="AL27" s="352">
        <v>19.899999999999999</v>
      </c>
      <c r="AN27" s="351">
        <v>9.1999999999999993</v>
      </c>
      <c r="AO27" s="351">
        <v>9.3000000000000007</v>
      </c>
      <c r="AP27" s="351">
        <v>9.4</v>
      </c>
      <c r="AQ27" s="351">
        <v>9.4</v>
      </c>
      <c r="AR27" s="351">
        <v>-1E-4</v>
      </c>
      <c r="AS27" s="351">
        <v>1.3</v>
      </c>
      <c r="AT27" s="352">
        <v>18.7</v>
      </c>
      <c r="AU27" s="351">
        <v>-1</v>
      </c>
      <c r="AV27" s="352">
        <v>20</v>
      </c>
      <c r="AX27" s="353">
        <v>78.8</v>
      </c>
      <c r="AY27" s="352">
        <v>78.8</v>
      </c>
      <c r="AZ27" s="349">
        <v>1</v>
      </c>
      <c r="BB27" s="349">
        <v>-1</v>
      </c>
      <c r="BC27" s="355"/>
      <c r="BD27" s="349">
        <v>-1</v>
      </c>
      <c r="BE27" s="356">
        <v>0</v>
      </c>
      <c r="BF27" s="349">
        <v>-1</v>
      </c>
      <c r="BG27" s="356">
        <v>0</v>
      </c>
      <c r="BH27" s="349">
        <v>-1</v>
      </c>
      <c r="BI27" s="356">
        <v>0</v>
      </c>
      <c r="BJ27" s="349">
        <v>-1</v>
      </c>
      <c r="BL27" s="346" t="s">
        <v>363</v>
      </c>
      <c r="BP27" s="346" t="s">
        <v>203</v>
      </c>
      <c r="BR27" s="346" t="s">
        <v>562</v>
      </c>
      <c r="BS27" s="346" t="s">
        <v>580</v>
      </c>
      <c r="BT27" s="355">
        <v>3</v>
      </c>
      <c r="BU27" s="357">
        <v>10</v>
      </c>
      <c r="BV27" s="355">
        <v>2</v>
      </c>
      <c r="BW27" s="355">
        <v>1</v>
      </c>
      <c r="BX27" s="334">
        <v>1</v>
      </c>
      <c r="BZ27" s="346" t="s">
        <v>479</v>
      </c>
      <c r="CA27" s="346" t="s">
        <v>592</v>
      </c>
      <c r="CB27" s="346" t="s">
        <v>494</v>
      </c>
      <c r="CC27" s="347"/>
    </row>
    <row r="28" spans="1:81" s="346" customFormat="1" x14ac:dyDescent="0.25">
      <c r="A28" s="348" t="s">
        <v>534</v>
      </c>
      <c r="B28" s="349">
        <v>2</v>
      </c>
      <c r="C28" s="350" t="s">
        <v>314</v>
      </c>
      <c r="D28" s="350" t="s">
        <v>205</v>
      </c>
      <c r="E28" s="336">
        <f t="shared" si="0"/>
        <v>7</v>
      </c>
      <c r="F28" s="351">
        <v>9.3000000000000007</v>
      </c>
      <c r="G28" s="351">
        <v>9.3000000000000007</v>
      </c>
      <c r="H28" s="351">
        <v>9.3000000000000007</v>
      </c>
      <c r="I28" s="351">
        <v>9.5</v>
      </c>
      <c r="J28" s="351">
        <v>-1E-4</v>
      </c>
      <c r="K28" s="351">
        <v>0.8</v>
      </c>
      <c r="L28" s="352">
        <v>18.600000000000001</v>
      </c>
      <c r="M28" s="351">
        <v>0.6</v>
      </c>
      <c r="N28" s="352">
        <v>18.8</v>
      </c>
      <c r="O28" s="349">
        <v>7</v>
      </c>
      <c r="P28" s="353"/>
      <c r="Q28" s="351">
        <v>9.1999999999999993</v>
      </c>
      <c r="R28" s="351">
        <v>9.3000000000000007</v>
      </c>
      <c r="S28" s="351">
        <v>9.1</v>
      </c>
      <c r="T28" s="351">
        <v>9.3000000000000007</v>
      </c>
      <c r="U28" s="351">
        <v>-1E-4</v>
      </c>
      <c r="V28" s="351">
        <v>1</v>
      </c>
      <c r="W28" s="352">
        <v>18.5</v>
      </c>
      <c r="X28" s="351">
        <v>-1</v>
      </c>
      <c r="Y28" s="352">
        <v>19.5</v>
      </c>
      <c r="Z28" s="353"/>
      <c r="AA28" s="354">
        <v>38.299999999999997</v>
      </c>
      <c r="AB28" s="349">
        <v>6</v>
      </c>
      <c r="AD28" s="351">
        <v>9.6999999999999993</v>
      </c>
      <c r="AE28" s="351">
        <v>9.8000000000000007</v>
      </c>
      <c r="AF28" s="351">
        <v>9.8000000000000007</v>
      </c>
      <c r="AG28" s="351">
        <v>9.8000000000000007</v>
      </c>
      <c r="AH28" s="351">
        <v>-1E-4</v>
      </c>
      <c r="AI28" s="351">
        <v>0.8</v>
      </c>
      <c r="AJ28" s="352">
        <v>19.600000000000001</v>
      </c>
      <c r="AK28" s="351">
        <v>-1</v>
      </c>
      <c r="AL28" s="352">
        <v>20.399999999999999</v>
      </c>
      <c r="AN28" s="351">
        <v>9.1</v>
      </c>
      <c r="AO28" s="351">
        <v>9.1999999999999993</v>
      </c>
      <c r="AP28" s="351">
        <v>9.3000000000000007</v>
      </c>
      <c r="AQ28" s="351">
        <v>9.3000000000000007</v>
      </c>
      <c r="AR28" s="351">
        <v>-1E-4</v>
      </c>
      <c r="AS28" s="351">
        <v>1.2</v>
      </c>
      <c r="AT28" s="352">
        <v>18.5</v>
      </c>
      <c r="AU28" s="351">
        <v>-1</v>
      </c>
      <c r="AV28" s="352">
        <v>19.7</v>
      </c>
      <c r="AX28" s="353">
        <v>78.400000000000006</v>
      </c>
      <c r="AY28" s="352">
        <v>78.400000000000006</v>
      </c>
      <c r="AZ28" s="349">
        <v>2</v>
      </c>
      <c r="BB28" s="349">
        <v>-1</v>
      </c>
      <c r="BC28" s="355"/>
      <c r="BD28" s="349">
        <v>-1</v>
      </c>
      <c r="BE28" s="356">
        <v>0</v>
      </c>
      <c r="BF28" s="349">
        <v>-1</v>
      </c>
      <c r="BG28" s="356">
        <v>0</v>
      </c>
      <c r="BH28" s="349">
        <v>-1</v>
      </c>
      <c r="BI28" s="356">
        <v>0</v>
      </c>
      <c r="BJ28" s="349">
        <v>-1</v>
      </c>
      <c r="BL28" s="346" t="s">
        <v>363</v>
      </c>
      <c r="BP28" s="346" t="s">
        <v>205</v>
      </c>
      <c r="BR28" s="346" t="s">
        <v>562</v>
      </c>
      <c r="BS28" s="346" t="s">
        <v>580</v>
      </c>
      <c r="BT28" s="355">
        <v>3</v>
      </c>
      <c r="BU28" s="357">
        <v>10</v>
      </c>
      <c r="BV28" s="355">
        <v>3</v>
      </c>
      <c r="BW28" s="355">
        <v>1</v>
      </c>
      <c r="BX28" s="334">
        <v>2</v>
      </c>
      <c r="BZ28" s="346" t="s">
        <v>479</v>
      </c>
      <c r="CA28" s="346" t="s">
        <v>592</v>
      </c>
      <c r="CB28" s="346" t="s">
        <v>494</v>
      </c>
      <c r="CC28" s="347"/>
    </row>
    <row r="29" spans="1:81" x14ac:dyDescent="0.25">
      <c r="A29" s="5" t="s">
        <v>534</v>
      </c>
      <c r="B29" s="316">
        <v>3</v>
      </c>
      <c r="C29" s="18" t="s">
        <v>349</v>
      </c>
      <c r="D29" s="18" t="s">
        <v>266</v>
      </c>
      <c r="E29" s="185">
        <f t="shared" si="0"/>
        <v>6</v>
      </c>
      <c r="F29" s="315">
        <v>9.3000000000000007</v>
      </c>
      <c r="G29" s="315">
        <v>9.1999999999999993</v>
      </c>
      <c r="H29" s="315">
        <v>9.4</v>
      </c>
      <c r="I29" s="315">
        <v>9.4</v>
      </c>
      <c r="J29" s="315">
        <v>-1E-4</v>
      </c>
      <c r="K29" s="315">
        <v>0.8</v>
      </c>
      <c r="L29" s="317">
        <v>18.7</v>
      </c>
      <c r="M29" s="315">
        <v>-1</v>
      </c>
      <c r="N29" s="317">
        <v>19.5</v>
      </c>
      <c r="O29" s="316">
        <v>2</v>
      </c>
      <c r="Q29" s="315">
        <v>9.1</v>
      </c>
      <c r="R29" s="315">
        <v>9.1</v>
      </c>
      <c r="S29" s="315">
        <v>9.1999999999999993</v>
      </c>
      <c r="T29" s="315">
        <v>9.1999999999999993</v>
      </c>
      <c r="U29" s="315">
        <v>-1E-4</v>
      </c>
      <c r="V29" s="315">
        <v>1</v>
      </c>
      <c r="W29" s="317">
        <v>18.3</v>
      </c>
      <c r="X29" s="315">
        <v>-1</v>
      </c>
      <c r="Y29" s="317">
        <v>19.3</v>
      </c>
      <c r="AA29" s="12">
        <v>38.799999999999997</v>
      </c>
      <c r="AB29" s="316">
        <v>3</v>
      </c>
      <c r="AD29" s="315">
        <v>9.1</v>
      </c>
      <c r="AE29" s="315">
        <v>9.4</v>
      </c>
      <c r="AF29" s="315">
        <v>9.3000000000000007</v>
      </c>
      <c r="AG29" s="315">
        <v>9.1999999999999993</v>
      </c>
      <c r="AH29" s="315">
        <v>-1E-4</v>
      </c>
      <c r="AI29" s="315">
        <v>1.3</v>
      </c>
      <c r="AJ29" s="317">
        <v>18.5</v>
      </c>
      <c r="AK29" s="315">
        <v>-1</v>
      </c>
      <c r="AL29" s="317">
        <v>19.8</v>
      </c>
      <c r="AN29" s="315">
        <v>9.1</v>
      </c>
      <c r="AO29" s="315">
        <v>9.1</v>
      </c>
      <c r="AP29" s="315">
        <v>9.3000000000000007</v>
      </c>
      <c r="AQ29" s="315">
        <v>9.3000000000000007</v>
      </c>
      <c r="AR29" s="315">
        <v>-1E-4</v>
      </c>
      <c r="AS29" s="315">
        <v>0.7</v>
      </c>
      <c r="AT29" s="317">
        <v>18.399999999999999</v>
      </c>
      <c r="AU29" s="315">
        <v>-1</v>
      </c>
      <c r="AV29" s="317">
        <v>19.100000000000001</v>
      </c>
      <c r="AX29" s="3">
        <v>77.7</v>
      </c>
      <c r="AY29" s="317">
        <v>77.7</v>
      </c>
      <c r="AZ29" s="316">
        <v>3</v>
      </c>
      <c r="BB29" s="316">
        <v>-1</v>
      </c>
      <c r="BD29" s="316">
        <v>-1</v>
      </c>
      <c r="BE29" s="48">
        <v>0</v>
      </c>
      <c r="BF29" s="316">
        <v>-1</v>
      </c>
      <c r="BG29" s="48">
        <v>0</v>
      </c>
      <c r="BH29" s="316">
        <v>-1</v>
      </c>
      <c r="BI29" s="48">
        <v>0</v>
      </c>
      <c r="BJ29" s="316">
        <v>-1</v>
      </c>
      <c r="BL29" s="1" t="s">
        <v>362</v>
      </c>
      <c r="BP29" s="1" t="s">
        <v>368</v>
      </c>
      <c r="BR29" s="1" t="s">
        <v>562</v>
      </c>
      <c r="BS29" s="1" t="s">
        <v>580</v>
      </c>
      <c r="BT29" s="8">
        <v>3</v>
      </c>
      <c r="BU29" s="58">
        <v>10</v>
      </c>
      <c r="BV29" s="8">
        <v>5</v>
      </c>
      <c r="BW29" s="8">
        <v>1</v>
      </c>
      <c r="BX29" s="291">
        <v>3</v>
      </c>
      <c r="BZ29" s="1" t="s">
        <v>479</v>
      </c>
      <c r="CA29" s="1" t="s">
        <v>592</v>
      </c>
      <c r="CB29" s="1" t="s">
        <v>494</v>
      </c>
      <c r="CC29" s="233"/>
    </row>
    <row r="30" spans="1:81" x14ac:dyDescent="0.25">
      <c r="A30" s="5" t="s">
        <v>534</v>
      </c>
      <c r="B30" s="316">
        <v>4</v>
      </c>
      <c r="C30" s="18" t="s">
        <v>286</v>
      </c>
      <c r="D30" s="18" t="s">
        <v>248</v>
      </c>
      <c r="E30" s="185">
        <f t="shared" si="0"/>
        <v>5</v>
      </c>
      <c r="F30" s="315">
        <v>9.4</v>
      </c>
      <c r="G30" s="315">
        <v>9.3000000000000007</v>
      </c>
      <c r="H30" s="315">
        <v>9.1999999999999993</v>
      </c>
      <c r="I30" s="315">
        <v>9.1999999999999993</v>
      </c>
      <c r="J30" s="315">
        <v>-1E-4</v>
      </c>
      <c r="K30" s="315">
        <v>0.8</v>
      </c>
      <c r="L30" s="317">
        <v>18.5</v>
      </c>
      <c r="M30" s="315">
        <v>-1</v>
      </c>
      <c r="N30" s="317">
        <v>19.3</v>
      </c>
      <c r="O30" s="316">
        <v>6</v>
      </c>
      <c r="Q30" s="315">
        <v>9.1</v>
      </c>
      <c r="R30" s="315">
        <v>9.1</v>
      </c>
      <c r="S30" s="315">
        <v>9.3000000000000007</v>
      </c>
      <c r="T30" s="315">
        <v>9.1999999999999993</v>
      </c>
      <c r="U30" s="315">
        <v>-1E-4</v>
      </c>
      <c r="V30" s="315">
        <v>1</v>
      </c>
      <c r="W30" s="317">
        <v>18.3</v>
      </c>
      <c r="X30" s="315">
        <v>-1</v>
      </c>
      <c r="Y30" s="317">
        <v>19.3</v>
      </c>
      <c r="AA30" s="12">
        <v>38.6</v>
      </c>
      <c r="AB30" s="316">
        <v>5</v>
      </c>
      <c r="AD30" s="315">
        <v>9.5</v>
      </c>
      <c r="AE30" s="315">
        <v>9.3000000000000007</v>
      </c>
      <c r="AF30" s="315">
        <v>9.1</v>
      </c>
      <c r="AG30" s="315">
        <v>9.1999999999999993</v>
      </c>
      <c r="AH30" s="315">
        <v>-1E-4</v>
      </c>
      <c r="AI30" s="315">
        <v>0.8</v>
      </c>
      <c r="AJ30" s="317">
        <v>18.5</v>
      </c>
      <c r="AK30" s="315">
        <v>-1</v>
      </c>
      <c r="AL30" s="317">
        <v>19.3</v>
      </c>
      <c r="AN30" s="315">
        <v>9.3000000000000007</v>
      </c>
      <c r="AO30" s="315">
        <v>9.1999999999999993</v>
      </c>
      <c r="AP30" s="315">
        <v>9.1</v>
      </c>
      <c r="AQ30" s="315">
        <v>9</v>
      </c>
      <c r="AR30" s="315">
        <v>-1E-4</v>
      </c>
      <c r="AS30" s="315">
        <v>1.3</v>
      </c>
      <c r="AT30" s="317">
        <v>18.3</v>
      </c>
      <c r="AU30" s="315">
        <v>-1</v>
      </c>
      <c r="AV30" s="317">
        <v>19.600000000000001</v>
      </c>
      <c r="AX30" s="3">
        <v>77.5</v>
      </c>
      <c r="AY30" s="317">
        <v>77.5</v>
      </c>
      <c r="AZ30" s="316">
        <v>4</v>
      </c>
      <c r="BB30" s="316">
        <v>-1</v>
      </c>
      <c r="BD30" s="316">
        <v>-1</v>
      </c>
      <c r="BE30" s="48">
        <v>0</v>
      </c>
      <c r="BF30" s="316">
        <v>-1</v>
      </c>
      <c r="BG30" s="48">
        <v>0</v>
      </c>
      <c r="BH30" s="316">
        <v>-1</v>
      </c>
      <c r="BI30" s="48">
        <v>0</v>
      </c>
      <c r="BJ30" s="316">
        <v>-1</v>
      </c>
      <c r="BL30" s="1" t="s">
        <v>362</v>
      </c>
      <c r="BP30" s="1" t="s">
        <v>248</v>
      </c>
      <c r="BR30" s="1" t="s">
        <v>562</v>
      </c>
      <c r="BS30" s="1" t="s">
        <v>580</v>
      </c>
      <c r="BT30" s="8">
        <v>3</v>
      </c>
      <c r="BU30" s="58">
        <v>10</v>
      </c>
      <c r="BV30" s="8">
        <v>8</v>
      </c>
      <c r="BW30" s="8">
        <v>1</v>
      </c>
      <c r="BX30" s="291">
        <v>4</v>
      </c>
      <c r="BZ30" s="1" t="s">
        <v>479</v>
      </c>
      <c r="CA30" s="1" t="s">
        <v>592</v>
      </c>
      <c r="CB30" s="1" t="s">
        <v>494</v>
      </c>
      <c r="CC30" s="233"/>
    </row>
    <row r="31" spans="1:81" x14ac:dyDescent="0.25">
      <c r="A31" s="5" t="s">
        <v>534</v>
      </c>
      <c r="B31" s="316">
        <v>5</v>
      </c>
      <c r="C31" s="18" t="s">
        <v>351</v>
      </c>
      <c r="D31" s="18" t="s">
        <v>248</v>
      </c>
      <c r="E31" s="185">
        <f t="shared" si="0"/>
        <v>4</v>
      </c>
      <c r="F31" s="315">
        <v>9.5</v>
      </c>
      <c r="G31" s="315">
        <v>9.3000000000000007</v>
      </c>
      <c r="H31" s="315">
        <v>9.4</v>
      </c>
      <c r="I31" s="315">
        <v>9.3000000000000007</v>
      </c>
      <c r="J31" s="315">
        <v>-1E-4</v>
      </c>
      <c r="K31" s="315">
        <v>0.8</v>
      </c>
      <c r="L31" s="317">
        <v>18.7</v>
      </c>
      <c r="M31" s="315">
        <v>-1</v>
      </c>
      <c r="N31" s="317">
        <v>19.5</v>
      </c>
      <c r="O31" s="316">
        <v>2</v>
      </c>
      <c r="Q31" s="315">
        <v>9.1999999999999993</v>
      </c>
      <c r="R31" s="315">
        <v>9</v>
      </c>
      <c r="S31" s="315">
        <v>9.1</v>
      </c>
      <c r="T31" s="315">
        <v>9.1</v>
      </c>
      <c r="U31" s="315">
        <v>-1E-4</v>
      </c>
      <c r="V31" s="315">
        <v>1</v>
      </c>
      <c r="W31" s="317">
        <v>18.2</v>
      </c>
      <c r="X31" s="315">
        <v>-1</v>
      </c>
      <c r="Y31" s="317">
        <v>19.2</v>
      </c>
      <c r="AA31" s="12">
        <v>38.700000000000003</v>
      </c>
      <c r="AB31" s="316">
        <v>4</v>
      </c>
      <c r="AD31" s="315">
        <v>9.3000000000000007</v>
      </c>
      <c r="AE31" s="315">
        <v>9.1999999999999993</v>
      </c>
      <c r="AF31" s="315">
        <v>9.1999999999999993</v>
      </c>
      <c r="AG31" s="315">
        <v>9.1999999999999993</v>
      </c>
      <c r="AH31" s="315">
        <v>-1E-4</v>
      </c>
      <c r="AI31" s="315">
        <v>1.3</v>
      </c>
      <c r="AJ31" s="317">
        <v>18.399999999999999</v>
      </c>
      <c r="AK31" s="315">
        <v>0.6</v>
      </c>
      <c r="AL31" s="317">
        <v>19.100000000000001</v>
      </c>
      <c r="AN31" s="315">
        <v>9.5</v>
      </c>
      <c r="AO31" s="315">
        <v>9.4</v>
      </c>
      <c r="AP31" s="315">
        <v>9.3000000000000007</v>
      </c>
      <c r="AQ31" s="315">
        <v>9.1999999999999993</v>
      </c>
      <c r="AR31" s="315">
        <v>-1E-4</v>
      </c>
      <c r="AS31" s="315">
        <v>1.3</v>
      </c>
      <c r="AT31" s="317">
        <v>18.7</v>
      </c>
      <c r="AU31" s="315">
        <v>0.6</v>
      </c>
      <c r="AV31" s="317">
        <v>19.399999999999999</v>
      </c>
      <c r="AX31" s="3">
        <v>77.2</v>
      </c>
      <c r="AY31" s="317">
        <v>77.2</v>
      </c>
      <c r="AZ31" s="316">
        <v>5</v>
      </c>
      <c r="BB31" s="316">
        <v>-1</v>
      </c>
      <c r="BD31" s="316">
        <v>-1</v>
      </c>
      <c r="BE31" s="48">
        <v>0</v>
      </c>
      <c r="BF31" s="316">
        <v>-1</v>
      </c>
      <c r="BG31" s="48">
        <v>0</v>
      </c>
      <c r="BH31" s="316">
        <v>-1</v>
      </c>
      <c r="BI31" s="48">
        <v>0</v>
      </c>
      <c r="BJ31" s="316">
        <v>-1</v>
      </c>
      <c r="BL31" s="1" t="s">
        <v>362</v>
      </c>
      <c r="BP31" s="1" t="s">
        <v>248</v>
      </c>
      <c r="BR31" s="1" t="s">
        <v>562</v>
      </c>
      <c r="BS31" s="1" t="s">
        <v>580</v>
      </c>
      <c r="BT31" s="8">
        <v>3</v>
      </c>
      <c r="BU31" s="58">
        <v>10</v>
      </c>
      <c r="BV31" s="8">
        <v>6</v>
      </c>
      <c r="BW31" s="8">
        <v>1</v>
      </c>
      <c r="BX31" s="291">
        <v>5</v>
      </c>
      <c r="BZ31" s="1" t="s">
        <v>479</v>
      </c>
      <c r="CA31" s="1" t="s">
        <v>592</v>
      </c>
      <c r="CB31" s="1" t="s">
        <v>494</v>
      </c>
      <c r="CC31" s="233"/>
    </row>
    <row r="32" spans="1:81" x14ac:dyDescent="0.25">
      <c r="A32" s="5" t="s">
        <v>534</v>
      </c>
      <c r="B32" s="316">
        <v>6</v>
      </c>
      <c r="C32" s="18" t="s">
        <v>285</v>
      </c>
      <c r="D32" s="18" t="s">
        <v>248</v>
      </c>
      <c r="E32" s="185">
        <f t="shared" si="0"/>
        <v>3</v>
      </c>
      <c r="F32" s="315">
        <v>9.5</v>
      </c>
      <c r="G32" s="315">
        <v>9.4</v>
      </c>
      <c r="H32" s="315">
        <v>9.1999999999999993</v>
      </c>
      <c r="I32" s="315">
        <v>9.1999999999999993</v>
      </c>
      <c r="J32" s="315">
        <v>-1E-4</v>
      </c>
      <c r="K32" s="315">
        <v>0.8</v>
      </c>
      <c r="L32" s="317">
        <v>18.600000000000001</v>
      </c>
      <c r="M32" s="315">
        <v>-1</v>
      </c>
      <c r="N32" s="317">
        <v>19.399999999999999</v>
      </c>
      <c r="O32" s="316">
        <v>4</v>
      </c>
      <c r="Q32" s="315">
        <v>9.4</v>
      </c>
      <c r="R32" s="315">
        <v>9.3000000000000007</v>
      </c>
      <c r="S32" s="315">
        <v>9.5</v>
      </c>
      <c r="T32" s="315">
        <v>9.4</v>
      </c>
      <c r="U32" s="315">
        <v>-1E-4</v>
      </c>
      <c r="V32" s="315">
        <v>1</v>
      </c>
      <c r="W32" s="317">
        <v>18.8</v>
      </c>
      <c r="X32" s="315">
        <v>-1</v>
      </c>
      <c r="Y32" s="317">
        <v>19.8</v>
      </c>
      <c r="AA32" s="12">
        <v>39.200000000000003</v>
      </c>
      <c r="AB32" s="316">
        <v>1</v>
      </c>
      <c r="AD32" s="315">
        <v>9.6999999999999993</v>
      </c>
      <c r="AE32" s="315">
        <v>9.5</v>
      </c>
      <c r="AF32" s="315">
        <v>9.1999999999999993</v>
      </c>
      <c r="AG32" s="315">
        <v>9.1999999999999993</v>
      </c>
      <c r="AH32" s="315">
        <v>-1E-4</v>
      </c>
      <c r="AI32" s="315">
        <v>0.8</v>
      </c>
      <c r="AJ32" s="317">
        <v>18.7</v>
      </c>
      <c r="AK32" s="315">
        <v>0.6</v>
      </c>
      <c r="AL32" s="317">
        <v>18.899999999999999</v>
      </c>
      <c r="AN32" s="315">
        <v>9</v>
      </c>
      <c r="AO32" s="315">
        <v>9.1</v>
      </c>
      <c r="AP32" s="315">
        <v>9.1</v>
      </c>
      <c r="AQ32" s="315">
        <v>9.1</v>
      </c>
      <c r="AR32" s="315">
        <v>-1E-4</v>
      </c>
      <c r="AS32" s="315">
        <v>0.7</v>
      </c>
      <c r="AT32" s="317">
        <v>18.2</v>
      </c>
      <c r="AU32" s="315">
        <v>-1</v>
      </c>
      <c r="AV32" s="317">
        <v>18.899999999999999</v>
      </c>
      <c r="AX32" s="3">
        <v>77</v>
      </c>
      <c r="AY32" s="317">
        <v>77</v>
      </c>
      <c r="AZ32" s="316">
        <v>6</v>
      </c>
      <c r="BB32" s="316">
        <v>-1</v>
      </c>
      <c r="BD32" s="316">
        <v>-1</v>
      </c>
      <c r="BE32" s="48">
        <v>0</v>
      </c>
      <c r="BF32" s="316">
        <v>-1</v>
      </c>
      <c r="BG32" s="48">
        <v>0</v>
      </c>
      <c r="BH32" s="316">
        <v>-1</v>
      </c>
      <c r="BI32" s="48">
        <v>0</v>
      </c>
      <c r="BJ32" s="316">
        <v>-1</v>
      </c>
      <c r="BL32" s="1" t="s">
        <v>362</v>
      </c>
      <c r="BP32" s="1" t="s">
        <v>248</v>
      </c>
      <c r="BR32" s="1" t="s">
        <v>562</v>
      </c>
      <c r="BS32" s="1" t="s">
        <v>580</v>
      </c>
      <c r="BT32" s="8">
        <v>3</v>
      </c>
      <c r="BU32" s="58">
        <v>10</v>
      </c>
      <c r="BV32" s="8">
        <v>4</v>
      </c>
      <c r="BW32" s="8">
        <v>1</v>
      </c>
      <c r="BX32" s="291">
        <v>6</v>
      </c>
      <c r="BZ32" s="1" t="s">
        <v>479</v>
      </c>
      <c r="CA32" s="1" t="s">
        <v>592</v>
      </c>
      <c r="CB32" s="1" t="s">
        <v>494</v>
      </c>
      <c r="CC32" s="233"/>
    </row>
    <row r="33" spans="1:81" x14ac:dyDescent="0.25">
      <c r="A33" s="5" t="s">
        <v>534</v>
      </c>
      <c r="B33" s="316">
        <v>7</v>
      </c>
      <c r="C33" s="18" t="s">
        <v>287</v>
      </c>
      <c r="D33" s="18" t="s">
        <v>248</v>
      </c>
      <c r="E33" s="185">
        <f t="shared" si="0"/>
        <v>2</v>
      </c>
      <c r="F33" s="315">
        <v>9.3000000000000007</v>
      </c>
      <c r="G33" s="315">
        <v>9.4</v>
      </c>
      <c r="H33" s="315">
        <v>9.3000000000000007</v>
      </c>
      <c r="I33" s="315">
        <v>9.3000000000000007</v>
      </c>
      <c r="J33" s="315">
        <v>-1E-4</v>
      </c>
      <c r="K33" s="315">
        <v>0.8</v>
      </c>
      <c r="L33" s="317">
        <v>18.600000000000001</v>
      </c>
      <c r="M33" s="315">
        <v>-1</v>
      </c>
      <c r="N33" s="317">
        <v>19.399999999999999</v>
      </c>
      <c r="O33" s="316">
        <v>4</v>
      </c>
      <c r="Q33" s="315">
        <v>9.3000000000000007</v>
      </c>
      <c r="R33" s="315">
        <v>9.1</v>
      </c>
      <c r="S33" s="315">
        <v>9.1999999999999993</v>
      </c>
      <c r="T33" s="315">
        <v>9.1999999999999993</v>
      </c>
      <c r="U33" s="315">
        <v>-1E-4</v>
      </c>
      <c r="V33" s="315">
        <v>1</v>
      </c>
      <c r="W33" s="317">
        <v>18.399999999999999</v>
      </c>
      <c r="X33" s="315">
        <v>0.6</v>
      </c>
      <c r="Y33" s="317">
        <v>18.8</v>
      </c>
      <c r="AA33" s="12">
        <v>38.200000000000003</v>
      </c>
      <c r="AB33" s="316">
        <v>7</v>
      </c>
      <c r="AD33" s="315">
        <v>9.4</v>
      </c>
      <c r="AE33" s="315">
        <v>9.1999999999999993</v>
      </c>
      <c r="AF33" s="315">
        <v>9.3000000000000007</v>
      </c>
      <c r="AG33" s="315">
        <v>9.3000000000000007</v>
      </c>
      <c r="AH33" s="315">
        <v>-1E-4</v>
      </c>
      <c r="AI33" s="315">
        <v>0.8</v>
      </c>
      <c r="AJ33" s="317">
        <v>18.600000000000001</v>
      </c>
      <c r="AK33" s="315">
        <v>-1</v>
      </c>
      <c r="AL33" s="317">
        <v>19.399999999999999</v>
      </c>
      <c r="AN33" s="315">
        <v>9</v>
      </c>
      <c r="AO33" s="315">
        <v>9</v>
      </c>
      <c r="AP33" s="315">
        <v>9</v>
      </c>
      <c r="AQ33" s="315">
        <v>9</v>
      </c>
      <c r="AR33" s="315">
        <v>-1E-4</v>
      </c>
      <c r="AS33" s="315">
        <v>0.7</v>
      </c>
      <c r="AT33" s="317">
        <v>18</v>
      </c>
      <c r="AU33" s="315">
        <v>0.6</v>
      </c>
      <c r="AV33" s="317">
        <v>18.100000000000001</v>
      </c>
      <c r="AX33" s="3">
        <v>75.7</v>
      </c>
      <c r="AY33" s="317">
        <v>75.7</v>
      </c>
      <c r="AZ33" s="316">
        <v>7</v>
      </c>
      <c r="BB33" s="316">
        <v>-1</v>
      </c>
      <c r="BD33" s="316">
        <v>-1</v>
      </c>
      <c r="BE33" s="48">
        <v>0</v>
      </c>
      <c r="BF33" s="316">
        <v>-1</v>
      </c>
      <c r="BG33" s="48">
        <v>0</v>
      </c>
      <c r="BH33" s="316">
        <v>-1</v>
      </c>
      <c r="BI33" s="48">
        <v>0</v>
      </c>
      <c r="BJ33" s="316">
        <v>-1</v>
      </c>
      <c r="BP33" s="1" t="s">
        <v>248</v>
      </c>
      <c r="BR33" s="1" t="s">
        <v>562</v>
      </c>
      <c r="BS33" s="1" t="s">
        <v>580</v>
      </c>
      <c r="BT33" s="8">
        <v>3</v>
      </c>
      <c r="BU33" s="58">
        <v>10</v>
      </c>
      <c r="BV33" s="8">
        <v>1</v>
      </c>
      <c r="BW33" s="8">
        <v>1</v>
      </c>
      <c r="BX33" s="291">
        <v>7</v>
      </c>
      <c r="BZ33" s="1" t="s">
        <v>479</v>
      </c>
      <c r="CA33" s="1" t="s">
        <v>592</v>
      </c>
      <c r="CB33" s="1" t="s">
        <v>494</v>
      </c>
      <c r="CC33" s="233"/>
    </row>
    <row r="34" spans="1:81" x14ac:dyDescent="0.25">
      <c r="A34" s="5" t="s">
        <v>534</v>
      </c>
      <c r="B34" s="316">
        <v>8</v>
      </c>
      <c r="C34" s="18" t="s">
        <v>319</v>
      </c>
      <c r="D34" s="18" t="s">
        <v>205</v>
      </c>
      <c r="E34" s="185">
        <f t="shared" si="0"/>
        <v>1</v>
      </c>
      <c r="F34" s="315">
        <v>9.3000000000000007</v>
      </c>
      <c r="G34" s="315">
        <v>9.3000000000000007</v>
      </c>
      <c r="H34" s="315">
        <v>9.3000000000000007</v>
      </c>
      <c r="I34" s="315">
        <v>9.5</v>
      </c>
      <c r="J34" s="315">
        <v>-1E-4</v>
      </c>
      <c r="K34" s="315">
        <v>0.8</v>
      </c>
      <c r="L34" s="317">
        <v>18.600000000000001</v>
      </c>
      <c r="M34" s="315">
        <v>0.6</v>
      </c>
      <c r="N34" s="317">
        <v>18.8</v>
      </c>
      <c r="O34" s="316">
        <v>7</v>
      </c>
      <c r="Q34" s="315">
        <v>-1E-4</v>
      </c>
      <c r="R34" s="315">
        <v>-1E-4</v>
      </c>
      <c r="S34" s="315">
        <v>-1E-4</v>
      </c>
      <c r="T34" s="315">
        <v>-1E-4</v>
      </c>
      <c r="U34" s="315">
        <v>-1E-4</v>
      </c>
      <c r="V34" s="315">
        <v>-1E-4</v>
      </c>
      <c r="W34" s="317">
        <v>-1E-4</v>
      </c>
      <c r="X34" s="315">
        <v>-1E-4</v>
      </c>
      <c r="Y34" s="317">
        <v>-1E-4</v>
      </c>
      <c r="AA34" s="12">
        <v>-1E-4</v>
      </c>
      <c r="AB34" s="316">
        <v>-1E-4</v>
      </c>
      <c r="AD34" s="315">
        <v>-1E-4</v>
      </c>
      <c r="AE34" s="315">
        <v>-1E-4</v>
      </c>
      <c r="AF34" s="315">
        <v>-1E-4</v>
      </c>
      <c r="AG34" s="315">
        <v>-1E-4</v>
      </c>
      <c r="AH34" s="315">
        <v>-1E-4</v>
      </c>
      <c r="AI34" s="315">
        <v>-1E-4</v>
      </c>
      <c r="AJ34" s="317">
        <v>-1E-4</v>
      </c>
      <c r="AK34" s="315">
        <v>-1E-4</v>
      </c>
      <c r="AL34" s="317">
        <v>-1E-4</v>
      </c>
      <c r="AN34" s="315">
        <v>-1E-4</v>
      </c>
      <c r="AO34" s="315">
        <v>-1E-4</v>
      </c>
      <c r="AP34" s="315">
        <v>-1E-4</v>
      </c>
      <c r="AQ34" s="315">
        <v>-1E-4</v>
      </c>
      <c r="AR34" s="315">
        <v>-1E-4</v>
      </c>
      <c r="AS34" s="315">
        <v>-1E-4</v>
      </c>
      <c r="AT34" s="317">
        <v>-1E-4</v>
      </c>
      <c r="AU34" s="315">
        <v>-1E-4</v>
      </c>
      <c r="AV34" s="317">
        <v>-1E-4</v>
      </c>
      <c r="AX34" s="3">
        <v>18.8</v>
      </c>
      <c r="AY34" s="317">
        <v>18.8</v>
      </c>
      <c r="AZ34" s="316">
        <v>8</v>
      </c>
      <c r="BB34" s="316">
        <v>-1</v>
      </c>
      <c r="BD34" s="316">
        <v>-1</v>
      </c>
      <c r="BE34" s="48">
        <v>0</v>
      </c>
      <c r="BF34" s="316">
        <v>-1</v>
      </c>
      <c r="BG34" s="48">
        <v>0</v>
      </c>
      <c r="BH34" s="316">
        <v>-1</v>
      </c>
      <c r="BI34" s="48">
        <v>0</v>
      </c>
      <c r="BJ34" s="316">
        <v>-1</v>
      </c>
      <c r="BN34" s="1" t="s">
        <v>369</v>
      </c>
      <c r="BP34" s="1" t="s">
        <v>205</v>
      </c>
      <c r="BR34" s="1" t="s">
        <v>562</v>
      </c>
      <c r="BS34" s="1" t="s">
        <v>580</v>
      </c>
      <c r="BT34" s="8">
        <v>3</v>
      </c>
      <c r="BU34" s="58">
        <v>10</v>
      </c>
      <c r="BV34" s="8">
        <v>7</v>
      </c>
      <c r="BW34" s="8">
        <v>0</v>
      </c>
      <c r="BX34" s="291">
        <v>8</v>
      </c>
      <c r="BZ34" s="1" t="s">
        <v>479</v>
      </c>
      <c r="CA34" s="1" t="s">
        <v>592</v>
      </c>
      <c r="CB34" s="1" t="s">
        <v>494</v>
      </c>
      <c r="CC34" s="233"/>
    </row>
    <row r="35" spans="1:81" x14ac:dyDescent="0.25">
      <c r="B35" s="316"/>
      <c r="F35" s="315"/>
      <c r="G35" s="315"/>
      <c r="H35" s="315"/>
      <c r="I35" s="315"/>
      <c r="J35" s="315"/>
      <c r="K35" s="315"/>
      <c r="L35" s="317"/>
      <c r="M35" s="315"/>
      <c r="N35" s="317"/>
      <c r="O35" s="316"/>
      <c r="Q35" s="315"/>
      <c r="R35" s="315"/>
      <c r="S35" s="315"/>
      <c r="T35" s="315"/>
      <c r="U35" s="315"/>
      <c r="V35" s="315"/>
      <c r="W35" s="317"/>
      <c r="X35" s="315"/>
      <c r="Y35" s="317"/>
      <c r="AB35" s="316"/>
      <c r="AD35" s="315"/>
      <c r="AE35" s="315"/>
      <c r="AF35" s="315"/>
      <c r="AG35" s="315"/>
      <c r="AH35" s="315"/>
      <c r="AI35" s="315"/>
      <c r="AJ35" s="317"/>
      <c r="AK35" s="315"/>
      <c r="AL35" s="317"/>
      <c r="AN35" s="315"/>
      <c r="AO35" s="315"/>
      <c r="AP35" s="315"/>
      <c r="AQ35" s="315"/>
      <c r="AR35" s="315"/>
      <c r="AS35" s="315"/>
      <c r="AT35" s="317"/>
      <c r="AU35" s="315"/>
      <c r="AV35" s="317"/>
      <c r="AY35" s="317"/>
      <c r="AZ35" s="316"/>
      <c r="BB35" s="316"/>
      <c r="BD35" s="316"/>
      <c r="BF35" s="316"/>
      <c r="BH35" s="316"/>
      <c r="BJ35" s="316"/>
      <c r="BX35" s="291"/>
      <c r="CC35" s="233"/>
    </row>
    <row r="36" spans="1:81" s="346" customFormat="1" x14ac:dyDescent="0.25">
      <c r="A36" s="348" t="s">
        <v>535</v>
      </c>
      <c r="B36" s="349">
        <v>1</v>
      </c>
      <c r="C36" s="350" t="s">
        <v>341</v>
      </c>
      <c r="D36" s="350" t="s">
        <v>248</v>
      </c>
      <c r="E36" s="336">
        <f t="shared" si="0"/>
        <v>8</v>
      </c>
      <c r="F36" s="351">
        <v>9.3000000000000007</v>
      </c>
      <c r="G36" s="351">
        <v>9.3000000000000007</v>
      </c>
      <c r="H36" s="351">
        <v>9.1999999999999993</v>
      </c>
      <c r="I36" s="351">
        <v>9.1999999999999993</v>
      </c>
      <c r="J36" s="351">
        <v>-1E-4</v>
      </c>
      <c r="K36" s="351">
        <v>1.2</v>
      </c>
      <c r="L36" s="352">
        <v>18.5</v>
      </c>
      <c r="M36" s="351">
        <v>-1</v>
      </c>
      <c r="N36" s="352">
        <v>19.7</v>
      </c>
      <c r="O36" s="349">
        <v>1</v>
      </c>
      <c r="P36" s="353"/>
      <c r="Q36" s="351">
        <v>8.4</v>
      </c>
      <c r="R36" s="351">
        <v>8.4</v>
      </c>
      <c r="S36" s="351">
        <v>8.4</v>
      </c>
      <c r="T36" s="351">
        <v>8.4</v>
      </c>
      <c r="U36" s="351">
        <v>-1E-4</v>
      </c>
      <c r="V36" s="351">
        <v>1.2</v>
      </c>
      <c r="W36" s="352">
        <v>16.8</v>
      </c>
      <c r="X36" s="351">
        <v>0.2</v>
      </c>
      <c r="Y36" s="352">
        <v>17.8</v>
      </c>
      <c r="Z36" s="353"/>
      <c r="AA36" s="354">
        <v>37.5</v>
      </c>
      <c r="AB36" s="349">
        <v>1</v>
      </c>
      <c r="AD36" s="351">
        <v>9.3000000000000007</v>
      </c>
      <c r="AE36" s="351">
        <v>9.3000000000000007</v>
      </c>
      <c r="AF36" s="351">
        <v>9.1999999999999993</v>
      </c>
      <c r="AG36" s="351">
        <v>9.1999999999999993</v>
      </c>
      <c r="AH36" s="351">
        <v>-1E-4</v>
      </c>
      <c r="AI36" s="351">
        <v>1.6</v>
      </c>
      <c r="AJ36" s="352">
        <v>18.5</v>
      </c>
      <c r="AK36" s="351">
        <v>-1</v>
      </c>
      <c r="AL36" s="352">
        <v>20.100000000000001</v>
      </c>
      <c r="AN36" s="351">
        <v>9.1999999999999993</v>
      </c>
      <c r="AO36" s="351">
        <v>9.3000000000000007</v>
      </c>
      <c r="AP36" s="351">
        <v>9.4</v>
      </c>
      <c r="AQ36" s="351">
        <v>9.1999999999999993</v>
      </c>
      <c r="AR36" s="351">
        <v>-1E-4</v>
      </c>
      <c r="AS36" s="351">
        <v>1.8</v>
      </c>
      <c r="AT36" s="352">
        <v>18.5</v>
      </c>
      <c r="AU36" s="351">
        <v>-1</v>
      </c>
      <c r="AV36" s="352">
        <v>20.3</v>
      </c>
      <c r="AX36" s="353">
        <v>77.900000000000006</v>
      </c>
      <c r="AY36" s="352">
        <v>77.900000000000006</v>
      </c>
      <c r="AZ36" s="349">
        <v>1</v>
      </c>
      <c r="BB36" s="349">
        <v>-1</v>
      </c>
      <c r="BC36" s="355"/>
      <c r="BD36" s="349">
        <v>-1</v>
      </c>
      <c r="BE36" s="356">
        <v>0</v>
      </c>
      <c r="BF36" s="349">
        <v>-1</v>
      </c>
      <c r="BG36" s="356">
        <v>0</v>
      </c>
      <c r="BH36" s="349">
        <v>-1</v>
      </c>
      <c r="BI36" s="356">
        <v>0</v>
      </c>
      <c r="BJ36" s="349">
        <v>-1</v>
      </c>
      <c r="BP36" s="346" t="s">
        <v>248</v>
      </c>
      <c r="BR36" s="346" t="s">
        <v>563</v>
      </c>
      <c r="BS36" s="346" t="s">
        <v>581</v>
      </c>
      <c r="BT36" s="355">
        <v>3</v>
      </c>
      <c r="BU36" s="357">
        <v>10.4</v>
      </c>
      <c r="BV36" s="355">
        <v>1</v>
      </c>
      <c r="BW36" s="355">
        <v>1</v>
      </c>
      <c r="BX36" s="334">
        <v>1</v>
      </c>
      <c r="BZ36" s="346" t="s">
        <v>476</v>
      </c>
      <c r="CA36" s="346" t="s">
        <v>486</v>
      </c>
      <c r="CB36" s="346" t="s">
        <v>496</v>
      </c>
      <c r="CC36" s="347"/>
    </row>
    <row r="37" spans="1:81" s="346" customFormat="1" x14ac:dyDescent="0.25">
      <c r="A37" s="348" t="s">
        <v>535</v>
      </c>
      <c r="B37" s="349">
        <v>2</v>
      </c>
      <c r="C37" s="350" t="s">
        <v>281</v>
      </c>
      <c r="D37" s="350" t="s">
        <v>203</v>
      </c>
      <c r="E37" s="336">
        <f t="shared" si="0"/>
        <v>7</v>
      </c>
      <c r="F37" s="351">
        <v>8.1</v>
      </c>
      <c r="G37" s="351">
        <v>8.1999999999999993</v>
      </c>
      <c r="H37" s="351">
        <v>8.1999999999999993</v>
      </c>
      <c r="I37" s="351">
        <v>8.1999999999999993</v>
      </c>
      <c r="J37" s="351">
        <v>-1E-4</v>
      </c>
      <c r="K37" s="351">
        <v>1.2</v>
      </c>
      <c r="L37" s="352">
        <v>16.399999999999999</v>
      </c>
      <c r="M37" s="351">
        <v>0.8</v>
      </c>
      <c r="N37" s="352">
        <v>16.8</v>
      </c>
      <c r="O37" s="349">
        <v>2</v>
      </c>
      <c r="P37" s="353"/>
      <c r="Q37" s="351">
        <v>9.1</v>
      </c>
      <c r="R37" s="351">
        <v>9.1</v>
      </c>
      <c r="S37" s="351">
        <v>9.1999999999999993</v>
      </c>
      <c r="T37" s="351">
        <v>9.1999999999999993</v>
      </c>
      <c r="U37" s="351">
        <v>-1E-4</v>
      </c>
      <c r="V37" s="351">
        <v>1.2</v>
      </c>
      <c r="W37" s="352">
        <v>18.3</v>
      </c>
      <c r="X37" s="351">
        <v>-1</v>
      </c>
      <c r="Y37" s="352">
        <v>19.5</v>
      </c>
      <c r="Z37" s="353"/>
      <c r="AA37" s="354">
        <v>36.299999999999997</v>
      </c>
      <c r="AB37" s="349">
        <v>2</v>
      </c>
      <c r="AD37" s="351">
        <v>9.5</v>
      </c>
      <c r="AE37" s="351">
        <v>9.6</v>
      </c>
      <c r="AF37" s="351">
        <v>9.6</v>
      </c>
      <c r="AG37" s="351">
        <v>9.6</v>
      </c>
      <c r="AH37" s="351">
        <v>-1E-4</v>
      </c>
      <c r="AI37" s="351">
        <v>1.3</v>
      </c>
      <c r="AJ37" s="352">
        <v>19.2</v>
      </c>
      <c r="AK37" s="351">
        <v>-1</v>
      </c>
      <c r="AL37" s="352">
        <v>20.5</v>
      </c>
      <c r="AN37" s="351">
        <v>8.9</v>
      </c>
      <c r="AO37" s="351">
        <v>9</v>
      </c>
      <c r="AP37" s="351">
        <v>9.1</v>
      </c>
      <c r="AQ37" s="351">
        <v>9.1</v>
      </c>
      <c r="AR37" s="351">
        <v>-1E-4</v>
      </c>
      <c r="AS37" s="351">
        <v>1.8</v>
      </c>
      <c r="AT37" s="352">
        <v>18.100000000000001</v>
      </c>
      <c r="AU37" s="351">
        <v>0.2</v>
      </c>
      <c r="AV37" s="352">
        <v>19.7</v>
      </c>
      <c r="AX37" s="353">
        <v>76.5</v>
      </c>
      <c r="AY37" s="352">
        <v>76.5</v>
      </c>
      <c r="AZ37" s="349">
        <v>2</v>
      </c>
      <c r="BB37" s="349">
        <v>-1</v>
      </c>
      <c r="BC37" s="355"/>
      <c r="BD37" s="349">
        <v>-1</v>
      </c>
      <c r="BE37" s="356">
        <v>0</v>
      </c>
      <c r="BF37" s="349">
        <v>-1</v>
      </c>
      <c r="BG37" s="356">
        <v>0</v>
      </c>
      <c r="BH37" s="349">
        <v>-1</v>
      </c>
      <c r="BI37" s="356">
        <v>0</v>
      </c>
      <c r="BJ37" s="349">
        <v>-1</v>
      </c>
      <c r="BP37" s="346" t="s">
        <v>203</v>
      </c>
      <c r="BR37" s="346" t="s">
        <v>563</v>
      </c>
      <c r="BS37" s="346" t="s">
        <v>581</v>
      </c>
      <c r="BT37" s="355">
        <v>3</v>
      </c>
      <c r="BU37" s="357">
        <v>10.4</v>
      </c>
      <c r="BV37" s="355">
        <v>2</v>
      </c>
      <c r="BW37" s="355">
        <v>1</v>
      </c>
      <c r="BX37" s="334">
        <v>2</v>
      </c>
      <c r="BZ37" s="346" t="s">
        <v>476</v>
      </c>
      <c r="CA37" s="346" t="s">
        <v>486</v>
      </c>
      <c r="CB37" s="346" t="s">
        <v>496</v>
      </c>
      <c r="CC37" s="347"/>
    </row>
    <row r="38" spans="1:81" x14ac:dyDescent="0.25">
      <c r="B38" s="316"/>
      <c r="F38" s="315"/>
      <c r="G38" s="315"/>
      <c r="H38" s="315"/>
      <c r="I38" s="315"/>
      <c r="J38" s="315"/>
      <c r="K38" s="315"/>
      <c r="L38" s="317"/>
      <c r="M38" s="315"/>
      <c r="N38" s="317"/>
      <c r="O38" s="316"/>
      <c r="Q38" s="315"/>
      <c r="R38" s="315"/>
      <c r="S38" s="315"/>
      <c r="T38" s="315"/>
      <c r="U38" s="315"/>
      <c r="V38" s="315"/>
      <c r="W38" s="317"/>
      <c r="X38" s="315"/>
      <c r="Y38" s="317"/>
      <c r="AB38" s="316"/>
      <c r="AD38" s="315"/>
      <c r="AE38" s="315"/>
      <c r="AF38" s="315"/>
      <c r="AG38" s="315"/>
      <c r="AH38" s="315"/>
      <c r="AI38" s="315"/>
      <c r="AJ38" s="317"/>
      <c r="AK38" s="315"/>
      <c r="AL38" s="317"/>
      <c r="AN38" s="315"/>
      <c r="AO38" s="315"/>
      <c r="AP38" s="315"/>
      <c r="AQ38" s="315"/>
      <c r="AR38" s="315"/>
      <c r="AS38" s="315"/>
      <c r="AT38" s="317"/>
      <c r="AU38" s="315"/>
      <c r="AV38" s="317"/>
      <c r="AY38" s="317"/>
      <c r="AZ38" s="316"/>
      <c r="BB38" s="316"/>
      <c r="BD38" s="316"/>
      <c r="BF38" s="316"/>
      <c r="BH38" s="316"/>
      <c r="BJ38" s="316"/>
      <c r="BX38" s="291"/>
      <c r="CC38" s="233"/>
    </row>
    <row r="39" spans="1:81" s="346" customFormat="1" x14ac:dyDescent="0.25">
      <c r="A39" s="348" t="s">
        <v>536</v>
      </c>
      <c r="B39" s="349">
        <v>1</v>
      </c>
      <c r="C39" s="350" t="s">
        <v>342</v>
      </c>
      <c r="D39" s="350" t="s">
        <v>205</v>
      </c>
      <c r="E39" s="336">
        <f t="shared" si="0"/>
        <v>8</v>
      </c>
      <c r="F39" s="351">
        <v>9.6999999999999993</v>
      </c>
      <c r="G39" s="351">
        <v>9.6</v>
      </c>
      <c r="H39" s="351">
        <v>9.4</v>
      </c>
      <c r="I39" s="351">
        <v>9.4</v>
      </c>
      <c r="J39" s="351">
        <v>-1E-4</v>
      </c>
      <c r="K39" s="351">
        <v>1.2</v>
      </c>
      <c r="L39" s="352">
        <v>19</v>
      </c>
      <c r="M39" s="351">
        <v>0.6</v>
      </c>
      <c r="N39" s="352">
        <v>19.600000000000001</v>
      </c>
      <c r="O39" s="349">
        <v>2</v>
      </c>
      <c r="P39" s="353"/>
      <c r="Q39" s="351">
        <v>9.5</v>
      </c>
      <c r="R39" s="351">
        <v>9.6</v>
      </c>
      <c r="S39" s="351">
        <v>9.5</v>
      </c>
      <c r="T39" s="351">
        <v>9.5</v>
      </c>
      <c r="U39" s="351">
        <v>-1E-4</v>
      </c>
      <c r="V39" s="351">
        <v>1.2</v>
      </c>
      <c r="W39" s="352">
        <v>19</v>
      </c>
      <c r="X39" s="351">
        <v>0.6</v>
      </c>
      <c r="Y39" s="352">
        <v>19.600000000000001</v>
      </c>
      <c r="Z39" s="353"/>
      <c r="AA39" s="354">
        <v>39.200000000000003</v>
      </c>
      <c r="AB39" s="349">
        <v>2</v>
      </c>
      <c r="AD39" s="351">
        <v>9.6999999999999993</v>
      </c>
      <c r="AE39" s="351">
        <v>9.6</v>
      </c>
      <c r="AF39" s="351">
        <v>9.5</v>
      </c>
      <c r="AG39" s="351">
        <v>9.5</v>
      </c>
      <c r="AH39" s="351">
        <v>-1E-4</v>
      </c>
      <c r="AI39" s="351">
        <v>1.3</v>
      </c>
      <c r="AJ39" s="352">
        <v>19.100000000000001</v>
      </c>
      <c r="AK39" s="351">
        <v>-1</v>
      </c>
      <c r="AL39" s="352">
        <v>20.399999999999999</v>
      </c>
      <c r="AN39" s="351">
        <v>9.4</v>
      </c>
      <c r="AO39" s="351">
        <v>9.5</v>
      </c>
      <c r="AP39" s="351">
        <v>9.5</v>
      </c>
      <c r="AQ39" s="351">
        <v>9.4</v>
      </c>
      <c r="AR39" s="351">
        <v>-1E-4</v>
      </c>
      <c r="AS39" s="351">
        <v>1.8</v>
      </c>
      <c r="AT39" s="352">
        <v>18.899999999999999</v>
      </c>
      <c r="AU39" s="351">
        <v>-1</v>
      </c>
      <c r="AV39" s="352">
        <v>20.7</v>
      </c>
      <c r="AX39" s="353">
        <v>80.3</v>
      </c>
      <c r="AY39" s="352">
        <v>80.3</v>
      </c>
      <c r="AZ39" s="349">
        <v>1</v>
      </c>
      <c r="BB39" s="349">
        <v>-1</v>
      </c>
      <c r="BC39" s="355"/>
      <c r="BD39" s="349">
        <v>-1</v>
      </c>
      <c r="BE39" s="356">
        <v>0</v>
      </c>
      <c r="BF39" s="349">
        <v>-1</v>
      </c>
      <c r="BG39" s="356">
        <v>0</v>
      </c>
      <c r="BH39" s="349">
        <v>-1</v>
      </c>
      <c r="BI39" s="356">
        <v>0</v>
      </c>
      <c r="BJ39" s="349">
        <v>-1</v>
      </c>
      <c r="BL39" s="346" t="s">
        <v>363</v>
      </c>
      <c r="BP39" s="346" t="s">
        <v>205</v>
      </c>
      <c r="BR39" s="346" t="s">
        <v>564</v>
      </c>
      <c r="BS39" s="346" t="s">
        <v>582</v>
      </c>
      <c r="BT39" s="355">
        <v>3</v>
      </c>
      <c r="BU39" s="357">
        <v>12.3</v>
      </c>
      <c r="BV39" s="355">
        <v>1</v>
      </c>
      <c r="BW39" s="355">
        <v>1</v>
      </c>
      <c r="BX39" s="334">
        <v>1</v>
      </c>
      <c r="BZ39" s="346" t="s">
        <v>476</v>
      </c>
      <c r="CA39" s="346" t="s">
        <v>591</v>
      </c>
      <c r="CB39" s="346" t="s">
        <v>496</v>
      </c>
      <c r="CC39" s="347"/>
    </row>
    <row r="40" spans="1:81" s="346" customFormat="1" x14ac:dyDescent="0.25">
      <c r="A40" s="348" t="s">
        <v>536</v>
      </c>
      <c r="B40" s="349">
        <v>2</v>
      </c>
      <c r="C40" s="350" t="s">
        <v>345</v>
      </c>
      <c r="D40" s="350" t="s">
        <v>248</v>
      </c>
      <c r="E40" s="336">
        <f t="shared" si="0"/>
        <v>7</v>
      </c>
      <c r="F40" s="351">
        <v>9.4</v>
      </c>
      <c r="G40" s="351">
        <v>9.5</v>
      </c>
      <c r="H40" s="351">
        <v>9.1999999999999993</v>
      </c>
      <c r="I40" s="351">
        <v>9.1</v>
      </c>
      <c r="J40" s="351">
        <v>-1E-4</v>
      </c>
      <c r="K40" s="351">
        <v>1.2</v>
      </c>
      <c r="L40" s="352">
        <v>18.600000000000001</v>
      </c>
      <c r="M40" s="351">
        <v>-1</v>
      </c>
      <c r="N40" s="352">
        <v>19.8</v>
      </c>
      <c r="O40" s="349">
        <v>1</v>
      </c>
      <c r="P40" s="353"/>
      <c r="Q40" s="351">
        <v>9.3000000000000007</v>
      </c>
      <c r="R40" s="351">
        <v>9.1999999999999993</v>
      </c>
      <c r="S40" s="351">
        <v>9.1999999999999993</v>
      </c>
      <c r="T40" s="351">
        <v>9.1999999999999993</v>
      </c>
      <c r="U40" s="351">
        <v>-1E-4</v>
      </c>
      <c r="V40" s="351">
        <v>1.2</v>
      </c>
      <c r="W40" s="352">
        <v>18.399999999999999</v>
      </c>
      <c r="X40" s="351">
        <v>-1</v>
      </c>
      <c r="Y40" s="352">
        <v>19.600000000000001</v>
      </c>
      <c r="Z40" s="353"/>
      <c r="AA40" s="354">
        <v>39.4</v>
      </c>
      <c r="AB40" s="349">
        <v>1</v>
      </c>
      <c r="AD40" s="351">
        <v>9.5</v>
      </c>
      <c r="AE40" s="351">
        <v>9.5</v>
      </c>
      <c r="AF40" s="351">
        <v>9.4</v>
      </c>
      <c r="AG40" s="351">
        <v>9.1999999999999993</v>
      </c>
      <c r="AH40" s="351">
        <v>-1E-4</v>
      </c>
      <c r="AI40" s="351">
        <v>1.8</v>
      </c>
      <c r="AJ40" s="352">
        <v>18.899999999999999</v>
      </c>
      <c r="AK40" s="351">
        <v>-1</v>
      </c>
      <c r="AL40" s="352">
        <v>20.7</v>
      </c>
      <c r="AN40" s="351">
        <v>9.4</v>
      </c>
      <c r="AO40" s="351">
        <v>9.1999999999999993</v>
      </c>
      <c r="AP40" s="351">
        <v>9.3000000000000007</v>
      </c>
      <c r="AQ40" s="351">
        <v>9.1999999999999993</v>
      </c>
      <c r="AR40" s="351">
        <v>-1E-4</v>
      </c>
      <c r="AS40" s="351">
        <v>1.3</v>
      </c>
      <c r="AT40" s="352">
        <v>18.5</v>
      </c>
      <c r="AU40" s="351">
        <v>0.6</v>
      </c>
      <c r="AV40" s="352">
        <v>19.2</v>
      </c>
      <c r="AX40" s="353">
        <v>79.3</v>
      </c>
      <c r="AY40" s="352">
        <v>79.3</v>
      </c>
      <c r="AZ40" s="349">
        <v>2</v>
      </c>
      <c r="BB40" s="349">
        <v>-1</v>
      </c>
      <c r="BC40" s="355"/>
      <c r="BD40" s="349">
        <v>-1</v>
      </c>
      <c r="BE40" s="356">
        <v>0</v>
      </c>
      <c r="BF40" s="349">
        <v>-1</v>
      </c>
      <c r="BG40" s="356">
        <v>0</v>
      </c>
      <c r="BH40" s="349">
        <v>-1</v>
      </c>
      <c r="BI40" s="356">
        <v>0</v>
      </c>
      <c r="BJ40" s="349">
        <v>-1</v>
      </c>
      <c r="BL40" s="346" t="s">
        <v>363</v>
      </c>
      <c r="BP40" s="346" t="s">
        <v>248</v>
      </c>
      <c r="BR40" s="346" t="s">
        <v>564</v>
      </c>
      <c r="BS40" s="346" t="s">
        <v>582</v>
      </c>
      <c r="BT40" s="355">
        <v>3</v>
      </c>
      <c r="BU40" s="357">
        <v>12.3</v>
      </c>
      <c r="BV40" s="355"/>
      <c r="BW40" s="355">
        <v>1</v>
      </c>
      <c r="BX40" s="334">
        <v>2</v>
      </c>
      <c r="BZ40" s="346" t="s">
        <v>476</v>
      </c>
      <c r="CA40" s="346" t="s">
        <v>591</v>
      </c>
      <c r="CB40" s="346" t="s">
        <v>496</v>
      </c>
      <c r="CC40" s="347"/>
    </row>
    <row r="41" spans="1:81" x14ac:dyDescent="0.25">
      <c r="B41" s="316"/>
      <c r="F41" s="315"/>
      <c r="G41" s="315"/>
      <c r="H41" s="315"/>
      <c r="I41" s="315"/>
      <c r="J41" s="315"/>
      <c r="K41" s="315"/>
      <c r="L41" s="317"/>
      <c r="M41" s="315"/>
      <c r="N41" s="317"/>
      <c r="O41" s="316"/>
      <c r="Q41" s="315"/>
      <c r="R41" s="315"/>
      <c r="S41" s="315"/>
      <c r="T41" s="315"/>
      <c r="U41" s="315"/>
      <c r="V41" s="315"/>
      <c r="W41" s="317"/>
      <c r="X41" s="315"/>
      <c r="Y41" s="317"/>
      <c r="AB41" s="316"/>
      <c r="AD41" s="315"/>
      <c r="AE41" s="315"/>
      <c r="AF41" s="315"/>
      <c r="AG41" s="315"/>
      <c r="AH41" s="315"/>
      <c r="AI41" s="315"/>
      <c r="AJ41" s="317"/>
      <c r="AK41" s="315"/>
      <c r="AL41" s="317"/>
      <c r="AN41" s="315"/>
      <c r="AO41" s="315"/>
      <c r="AP41" s="315"/>
      <c r="AQ41" s="315"/>
      <c r="AR41" s="315"/>
      <c r="AS41" s="315"/>
      <c r="AT41" s="317"/>
      <c r="AU41" s="315"/>
      <c r="AV41" s="317"/>
      <c r="AY41" s="317"/>
      <c r="AZ41" s="316"/>
      <c r="BB41" s="316"/>
      <c r="BD41" s="316"/>
      <c r="BF41" s="316"/>
      <c r="BH41" s="316"/>
      <c r="BJ41" s="316"/>
      <c r="BX41" s="291"/>
      <c r="CC41" s="233"/>
    </row>
    <row r="42" spans="1:81" s="346" customFormat="1" x14ac:dyDescent="0.25">
      <c r="A42" s="348" t="s">
        <v>537</v>
      </c>
      <c r="B42" s="349">
        <v>1</v>
      </c>
      <c r="C42" s="350" t="s">
        <v>548</v>
      </c>
      <c r="D42" s="350" t="s">
        <v>248</v>
      </c>
      <c r="E42" s="336">
        <f t="shared" si="0"/>
        <v>8</v>
      </c>
      <c r="F42" s="351">
        <v>9.3000000000000007</v>
      </c>
      <c r="G42" s="351">
        <v>9.3000000000000007</v>
      </c>
      <c r="H42" s="351">
        <v>9.4</v>
      </c>
      <c r="I42" s="351">
        <v>9.4</v>
      </c>
      <c r="J42" s="351">
        <v>-1E-4</v>
      </c>
      <c r="K42" s="351">
        <v>1.2</v>
      </c>
      <c r="L42" s="352">
        <v>18.7</v>
      </c>
      <c r="M42" s="351">
        <v>-1</v>
      </c>
      <c r="N42" s="352">
        <v>19.899999999999999</v>
      </c>
      <c r="O42" s="349">
        <v>1</v>
      </c>
      <c r="P42" s="353"/>
      <c r="Q42" s="351">
        <v>9.3000000000000007</v>
      </c>
      <c r="R42" s="351">
        <v>9.1999999999999993</v>
      </c>
      <c r="S42" s="351">
        <v>9.1999999999999993</v>
      </c>
      <c r="T42" s="351">
        <v>9.1999999999999993</v>
      </c>
      <c r="U42" s="351">
        <v>-1E-4</v>
      </c>
      <c r="V42" s="351">
        <v>1.2</v>
      </c>
      <c r="W42" s="352">
        <v>18.399999999999999</v>
      </c>
      <c r="X42" s="351">
        <v>0.6</v>
      </c>
      <c r="Y42" s="352">
        <v>19</v>
      </c>
      <c r="Z42" s="353"/>
      <c r="AA42" s="354">
        <v>38.9</v>
      </c>
      <c r="AB42" s="349">
        <v>1</v>
      </c>
      <c r="AD42" s="351">
        <v>9.3000000000000007</v>
      </c>
      <c r="AE42" s="351">
        <v>9.1999999999999993</v>
      </c>
      <c r="AF42" s="351">
        <v>9.4</v>
      </c>
      <c r="AG42" s="351">
        <v>9.4</v>
      </c>
      <c r="AH42" s="351">
        <v>-1E-4</v>
      </c>
      <c r="AI42" s="351">
        <v>1.3</v>
      </c>
      <c r="AJ42" s="352">
        <v>18.7</v>
      </c>
      <c r="AK42" s="351">
        <v>-1</v>
      </c>
      <c r="AL42" s="352">
        <v>20</v>
      </c>
      <c r="AN42" s="351">
        <v>9.3000000000000007</v>
      </c>
      <c r="AO42" s="351">
        <v>9.4</v>
      </c>
      <c r="AP42" s="351">
        <v>9.4</v>
      </c>
      <c r="AQ42" s="351">
        <v>9.3000000000000007</v>
      </c>
      <c r="AR42" s="351">
        <v>-1E-4</v>
      </c>
      <c r="AS42" s="351">
        <v>1.8</v>
      </c>
      <c r="AT42" s="352">
        <v>18.7</v>
      </c>
      <c r="AU42" s="351">
        <v>-1</v>
      </c>
      <c r="AV42" s="352">
        <v>20.5</v>
      </c>
      <c r="AX42" s="353">
        <v>79.400000000000006</v>
      </c>
      <c r="AY42" s="352">
        <v>79.400000000000006</v>
      </c>
      <c r="AZ42" s="349">
        <v>1</v>
      </c>
      <c r="BB42" s="349">
        <v>-1</v>
      </c>
      <c r="BC42" s="355"/>
      <c r="BD42" s="349">
        <v>-1</v>
      </c>
      <c r="BE42" s="356">
        <v>0</v>
      </c>
      <c r="BF42" s="349">
        <v>-1</v>
      </c>
      <c r="BG42" s="356">
        <v>0</v>
      </c>
      <c r="BH42" s="349">
        <v>-1</v>
      </c>
      <c r="BI42" s="356">
        <v>0</v>
      </c>
      <c r="BJ42" s="349">
        <v>-1</v>
      </c>
      <c r="BL42" s="346" t="s">
        <v>363</v>
      </c>
      <c r="BP42" s="346" t="s">
        <v>248</v>
      </c>
      <c r="BR42" s="346" t="s">
        <v>565</v>
      </c>
      <c r="BS42" s="346" t="s">
        <v>583</v>
      </c>
      <c r="BT42" s="355">
        <v>3</v>
      </c>
      <c r="BU42" s="357">
        <v>10.4</v>
      </c>
      <c r="BV42" s="355">
        <v>2</v>
      </c>
      <c r="BW42" s="355">
        <v>1</v>
      </c>
      <c r="BX42" s="334">
        <v>1</v>
      </c>
      <c r="BZ42" s="346" t="s">
        <v>479</v>
      </c>
      <c r="CA42" s="346" t="s">
        <v>486</v>
      </c>
      <c r="CB42" s="346" t="s">
        <v>496</v>
      </c>
      <c r="CC42" s="347"/>
    </row>
    <row r="43" spans="1:81" s="346" customFormat="1" x14ac:dyDescent="0.25">
      <c r="A43" s="348" t="s">
        <v>537</v>
      </c>
      <c r="B43" s="349">
        <v>2</v>
      </c>
      <c r="C43" s="350" t="s">
        <v>549</v>
      </c>
      <c r="D43" s="350" t="s">
        <v>266</v>
      </c>
      <c r="E43" s="336">
        <f t="shared" si="0"/>
        <v>7</v>
      </c>
      <c r="F43" s="351">
        <v>9.1999999999999993</v>
      </c>
      <c r="G43" s="351">
        <v>9.4</v>
      </c>
      <c r="H43" s="351">
        <v>9.4</v>
      </c>
      <c r="I43" s="351">
        <v>9.4</v>
      </c>
      <c r="J43" s="351">
        <v>-1E-4</v>
      </c>
      <c r="K43" s="351">
        <v>1.2</v>
      </c>
      <c r="L43" s="352">
        <v>18.8</v>
      </c>
      <c r="M43" s="351">
        <v>0.6</v>
      </c>
      <c r="N43" s="352">
        <v>19.399999999999999</v>
      </c>
      <c r="O43" s="349">
        <v>2</v>
      </c>
      <c r="P43" s="353"/>
      <c r="Q43" s="351">
        <v>9.1999999999999993</v>
      </c>
      <c r="R43" s="351">
        <v>9.1999999999999993</v>
      </c>
      <c r="S43" s="351">
        <v>9</v>
      </c>
      <c r="T43" s="351">
        <v>9.4</v>
      </c>
      <c r="U43" s="351">
        <v>-1E-4</v>
      </c>
      <c r="V43" s="351">
        <v>1.2</v>
      </c>
      <c r="W43" s="352">
        <v>18.399999999999999</v>
      </c>
      <c r="X43" s="351">
        <v>0.6</v>
      </c>
      <c r="Y43" s="352">
        <v>19</v>
      </c>
      <c r="Z43" s="353"/>
      <c r="AA43" s="354">
        <v>38.4</v>
      </c>
      <c r="AB43" s="349">
        <v>3</v>
      </c>
      <c r="AD43" s="351">
        <v>9.5</v>
      </c>
      <c r="AE43" s="351">
        <v>9.6</v>
      </c>
      <c r="AF43" s="351">
        <v>9.6</v>
      </c>
      <c r="AG43" s="351">
        <v>9.6</v>
      </c>
      <c r="AH43" s="351">
        <v>-1E-4</v>
      </c>
      <c r="AI43" s="351">
        <v>1.6</v>
      </c>
      <c r="AJ43" s="352">
        <v>19.2</v>
      </c>
      <c r="AK43" s="351">
        <v>-1</v>
      </c>
      <c r="AL43" s="352">
        <v>20.8</v>
      </c>
      <c r="AN43" s="351">
        <v>9.3000000000000007</v>
      </c>
      <c r="AO43" s="351">
        <v>9.4</v>
      </c>
      <c r="AP43" s="351">
        <v>9.4</v>
      </c>
      <c r="AQ43" s="351">
        <v>9.4</v>
      </c>
      <c r="AR43" s="351">
        <v>-1E-4</v>
      </c>
      <c r="AS43" s="351">
        <v>1.8</v>
      </c>
      <c r="AT43" s="352">
        <v>18.8</v>
      </c>
      <c r="AU43" s="351">
        <v>0.6</v>
      </c>
      <c r="AV43" s="352">
        <v>20</v>
      </c>
      <c r="AX43" s="353">
        <v>79.2</v>
      </c>
      <c r="AY43" s="352">
        <v>79.2</v>
      </c>
      <c r="AZ43" s="349">
        <v>2</v>
      </c>
      <c r="BB43" s="349">
        <v>-1</v>
      </c>
      <c r="BC43" s="355"/>
      <c r="BD43" s="349">
        <v>-1</v>
      </c>
      <c r="BE43" s="356">
        <v>0</v>
      </c>
      <c r="BF43" s="349">
        <v>-1</v>
      </c>
      <c r="BG43" s="356">
        <v>0</v>
      </c>
      <c r="BH43" s="349">
        <v>-1</v>
      </c>
      <c r="BI43" s="356">
        <v>0</v>
      </c>
      <c r="BJ43" s="349">
        <v>-1</v>
      </c>
      <c r="BL43" s="346" t="s">
        <v>363</v>
      </c>
      <c r="BP43" s="346" t="s">
        <v>368</v>
      </c>
      <c r="BR43" s="346" t="s">
        <v>565</v>
      </c>
      <c r="BS43" s="346" t="s">
        <v>583</v>
      </c>
      <c r="BT43" s="355">
        <v>3</v>
      </c>
      <c r="BU43" s="357">
        <v>10.4</v>
      </c>
      <c r="BV43" s="355">
        <v>3</v>
      </c>
      <c r="BW43" s="355">
        <v>1</v>
      </c>
      <c r="BX43" s="334">
        <v>2</v>
      </c>
      <c r="BZ43" s="346" t="s">
        <v>479</v>
      </c>
      <c r="CA43" s="346" t="s">
        <v>486</v>
      </c>
      <c r="CB43" s="346" t="s">
        <v>496</v>
      </c>
      <c r="CC43" s="347"/>
    </row>
    <row r="44" spans="1:81" x14ac:dyDescent="0.25">
      <c r="A44" s="5" t="s">
        <v>537</v>
      </c>
      <c r="B44" s="316">
        <v>3</v>
      </c>
      <c r="C44" s="18" t="s">
        <v>318</v>
      </c>
      <c r="D44" s="18" t="s">
        <v>203</v>
      </c>
      <c r="E44" s="185">
        <f t="shared" si="0"/>
        <v>6</v>
      </c>
      <c r="F44" s="315">
        <v>9</v>
      </c>
      <c r="G44" s="315">
        <v>9.1</v>
      </c>
      <c r="H44" s="315">
        <v>9.1999999999999993</v>
      </c>
      <c r="I44" s="315">
        <v>9.1999999999999993</v>
      </c>
      <c r="J44" s="315">
        <v>-1E-4</v>
      </c>
      <c r="K44" s="315">
        <v>1.2</v>
      </c>
      <c r="L44" s="317">
        <v>18.3</v>
      </c>
      <c r="M44" s="315">
        <v>0.6</v>
      </c>
      <c r="N44" s="317">
        <v>18.899999999999999</v>
      </c>
      <c r="O44" s="316">
        <v>3</v>
      </c>
      <c r="Q44" s="315">
        <v>9.1</v>
      </c>
      <c r="R44" s="315">
        <v>9.1999999999999993</v>
      </c>
      <c r="S44" s="315">
        <v>9.4</v>
      </c>
      <c r="T44" s="315">
        <v>9.4</v>
      </c>
      <c r="U44" s="315">
        <v>-1E-4</v>
      </c>
      <c r="V44" s="315">
        <v>1.2</v>
      </c>
      <c r="W44" s="317">
        <v>18.600000000000001</v>
      </c>
      <c r="X44" s="315">
        <v>-1</v>
      </c>
      <c r="Y44" s="317">
        <v>19.8</v>
      </c>
      <c r="AA44" s="12">
        <v>38.700000000000003</v>
      </c>
      <c r="AB44" s="316">
        <v>2</v>
      </c>
      <c r="AD44" s="315">
        <v>9.3000000000000007</v>
      </c>
      <c r="AE44" s="315">
        <v>9.1999999999999993</v>
      </c>
      <c r="AF44" s="315">
        <v>9.3000000000000007</v>
      </c>
      <c r="AG44" s="315">
        <v>9.1999999999999993</v>
      </c>
      <c r="AH44" s="315">
        <v>-1E-4</v>
      </c>
      <c r="AI44" s="315">
        <v>1.3</v>
      </c>
      <c r="AJ44" s="317">
        <v>18.5</v>
      </c>
      <c r="AK44" s="315">
        <v>-1</v>
      </c>
      <c r="AL44" s="317">
        <v>19.8</v>
      </c>
      <c r="AN44" s="315">
        <v>9.1</v>
      </c>
      <c r="AO44" s="315">
        <v>9.1999999999999993</v>
      </c>
      <c r="AP44" s="315">
        <v>9.1999999999999993</v>
      </c>
      <c r="AQ44" s="315">
        <v>9.1999999999999993</v>
      </c>
      <c r="AR44" s="315">
        <v>-1E-4</v>
      </c>
      <c r="AS44" s="315">
        <v>1.3</v>
      </c>
      <c r="AT44" s="317">
        <v>18.399999999999999</v>
      </c>
      <c r="AU44" s="315">
        <v>-1</v>
      </c>
      <c r="AV44" s="317">
        <v>19.7</v>
      </c>
      <c r="AX44" s="3">
        <v>78.2</v>
      </c>
      <c r="AY44" s="317">
        <v>78.2</v>
      </c>
      <c r="AZ44" s="316">
        <v>3</v>
      </c>
      <c r="BB44" s="316">
        <v>-1</v>
      </c>
      <c r="BD44" s="316">
        <v>-1</v>
      </c>
      <c r="BE44" s="48">
        <v>0</v>
      </c>
      <c r="BF44" s="316">
        <v>-1</v>
      </c>
      <c r="BG44" s="48">
        <v>0</v>
      </c>
      <c r="BH44" s="316">
        <v>-1</v>
      </c>
      <c r="BI44" s="48">
        <v>0</v>
      </c>
      <c r="BJ44" s="316">
        <v>-1</v>
      </c>
      <c r="BP44" s="1" t="s">
        <v>203</v>
      </c>
      <c r="BR44" s="1" t="s">
        <v>565</v>
      </c>
      <c r="BS44" s="1" t="s">
        <v>583</v>
      </c>
      <c r="BT44" s="8">
        <v>3</v>
      </c>
      <c r="BU44" s="58">
        <v>10.4</v>
      </c>
      <c r="BV44" s="8">
        <v>1</v>
      </c>
      <c r="BW44" s="8">
        <v>1</v>
      </c>
      <c r="BX44" s="291">
        <v>3</v>
      </c>
      <c r="BZ44" s="1" t="s">
        <v>479</v>
      </c>
      <c r="CA44" s="1" t="s">
        <v>486</v>
      </c>
      <c r="CB44" s="1" t="s">
        <v>496</v>
      </c>
      <c r="CC44" s="233"/>
    </row>
    <row r="45" spans="1:81" x14ac:dyDescent="0.25">
      <c r="B45" s="316"/>
      <c r="F45" s="315"/>
      <c r="G45" s="315"/>
      <c r="H45" s="315"/>
      <c r="I45" s="315"/>
      <c r="J45" s="315"/>
      <c r="K45" s="315"/>
      <c r="L45" s="317"/>
      <c r="M45" s="315"/>
      <c r="N45" s="317"/>
      <c r="O45" s="316"/>
      <c r="Q45" s="315"/>
      <c r="R45" s="315"/>
      <c r="S45" s="315"/>
      <c r="T45" s="315"/>
      <c r="U45" s="315"/>
      <c r="V45" s="315"/>
      <c r="W45" s="317"/>
      <c r="X45" s="315"/>
      <c r="Y45" s="317"/>
      <c r="AB45" s="316"/>
      <c r="AD45" s="315"/>
      <c r="AE45" s="315"/>
      <c r="AF45" s="315"/>
      <c r="AG45" s="315"/>
      <c r="AH45" s="315"/>
      <c r="AI45" s="315"/>
      <c r="AJ45" s="317"/>
      <c r="AK45" s="315"/>
      <c r="AL45" s="317"/>
      <c r="AN45" s="315"/>
      <c r="AO45" s="315"/>
      <c r="AP45" s="315"/>
      <c r="AQ45" s="315"/>
      <c r="AR45" s="315"/>
      <c r="AS45" s="315"/>
      <c r="AT45" s="317"/>
      <c r="AU45" s="315"/>
      <c r="AV45" s="317"/>
      <c r="AY45" s="317"/>
      <c r="AZ45" s="316"/>
      <c r="BB45" s="316"/>
      <c r="BD45" s="316"/>
      <c r="BF45" s="316"/>
      <c r="BH45" s="316"/>
      <c r="BJ45" s="316"/>
      <c r="BX45" s="291"/>
      <c r="CC45" s="233"/>
    </row>
    <row r="46" spans="1:81" s="346" customFormat="1" x14ac:dyDescent="0.25">
      <c r="A46" s="348" t="s">
        <v>538</v>
      </c>
      <c r="B46" s="349">
        <v>1</v>
      </c>
      <c r="C46" s="350" t="s">
        <v>328</v>
      </c>
      <c r="D46" s="350" t="s">
        <v>203</v>
      </c>
      <c r="E46" s="336">
        <f t="shared" si="0"/>
        <v>8</v>
      </c>
      <c r="F46" s="351">
        <v>9.6</v>
      </c>
      <c r="G46" s="351">
        <v>9.5</v>
      </c>
      <c r="H46" s="351">
        <v>9.5</v>
      </c>
      <c r="I46" s="351">
        <v>9.5</v>
      </c>
      <c r="J46" s="351">
        <v>-1E-4</v>
      </c>
      <c r="K46" s="351">
        <v>1.2</v>
      </c>
      <c r="L46" s="352">
        <v>19</v>
      </c>
      <c r="M46" s="351">
        <v>-1</v>
      </c>
      <c r="N46" s="352">
        <v>20.2</v>
      </c>
      <c r="O46" s="349">
        <v>1</v>
      </c>
      <c r="P46" s="353"/>
      <c r="Q46" s="351">
        <v>9.1</v>
      </c>
      <c r="R46" s="351">
        <v>9.1999999999999993</v>
      </c>
      <c r="S46" s="351">
        <v>9.1999999999999993</v>
      </c>
      <c r="T46" s="351">
        <v>9.1999999999999993</v>
      </c>
      <c r="U46" s="351">
        <v>-1E-4</v>
      </c>
      <c r="V46" s="351">
        <v>1.2</v>
      </c>
      <c r="W46" s="352">
        <v>18.399999999999999</v>
      </c>
      <c r="X46" s="351">
        <v>0.6</v>
      </c>
      <c r="Y46" s="352">
        <v>19</v>
      </c>
      <c r="Z46" s="353"/>
      <c r="AA46" s="354">
        <v>39.200000000000003</v>
      </c>
      <c r="AB46" s="349">
        <v>3</v>
      </c>
      <c r="AD46" s="351">
        <v>9.4</v>
      </c>
      <c r="AE46" s="351">
        <v>9.3000000000000007</v>
      </c>
      <c r="AF46" s="351">
        <v>9.4</v>
      </c>
      <c r="AG46" s="351">
        <v>9.4</v>
      </c>
      <c r="AH46" s="351">
        <v>-1E-4</v>
      </c>
      <c r="AI46" s="351">
        <v>1.3</v>
      </c>
      <c r="AJ46" s="352">
        <v>18.8</v>
      </c>
      <c r="AK46" s="351">
        <v>-1</v>
      </c>
      <c r="AL46" s="352">
        <v>20.100000000000001</v>
      </c>
      <c r="AN46" s="351">
        <v>9.3000000000000007</v>
      </c>
      <c r="AO46" s="351">
        <v>9.3000000000000007</v>
      </c>
      <c r="AP46" s="351">
        <v>9.3000000000000007</v>
      </c>
      <c r="AQ46" s="351">
        <v>9.1999999999999993</v>
      </c>
      <c r="AR46" s="351">
        <v>-1E-4</v>
      </c>
      <c r="AS46" s="351">
        <v>1.8</v>
      </c>
      <c r="AT46" s="352">
        <v>18.600000000000001</v>
      </c>
      <c r="AU46" s="351">
        <v>-1</v>
      </c>
      <c r="AV46" s="352">
        <v>20.399999999999999</v>
      </c>
      <c r="AX46" s="353">
        <v>79.7</v>
      </c>
      <c r="AY46" s="352">
        <v>79.7</v>
      </c>
      <c r="AZ46" s="349">
        <v>2</v>
      </c>
      <c r="BB46" s="349">
        <v>-1</v>
      </c>
      <c r="BC46" s="355"/>
      <c r="BD46" s="349">
        <v>-1</v>
      </c>
      <c r="BE46" s="356">
        <v>0</v>
      </c>
      <c r="BF46" s="349">
        <v>-1</v>
      </c>
      <c r="BG46" s="356">
        <v>0</v>
      </c>
      <c r="BH46" s="349">
        <v>-1</v>
      </c>
      <c r="BI46" s="356">
        <v>0</v>
      </c>
      <c r="BJ46" s="349">
        <v>-1</v>
      </c>
      <c r="BL46" s="346" t="s">
        <v>363</v>
      </c>
      <c r="BP46" s="346" t="s">
        <v>366</v>
      </c>
      <c r="BR46" s="346" t="s">
        <v>566</v>
      </c>
      <c r="BS46" s="346" t="s">
        <v>584</v>
      </c>
      <c r="BT46" s="355">
        <v>3</v>
      </c>
      <c r="BU46" s="357">
        <v>12.3</v>
      </c>
      <c r="BV46" s="355">
        <v>6</v>
      </c>
      <c r="BW46" s="355">
        <v>1</v>
      </c>
      <c r="BX46" s="334">
        <v>2</v>
      </c>
      <c r="BZ46" s="346" t="s">
        <v>479</v>
      </c>
      <c r="CA46" s="346" t="s">
        <v>591</v>
      </c>
      <c r="CB46" s="346" t="s">
        <v>496</v>
      </c>
      <c r="CC46" s="347"/>
    </row>
    <row r="47" spans="1:81" s="346" customFormat="1" x14ac:dyDescent="0.25">
      <c r="A47" s="348" t="s">
        <v>538</v>
      </c>
      <c r="B47" s="349">
        <v>1</v>
      </c>
      <c r="C47" s="350" t="s">
        <v>353</v>
      </c>
      <c r="D47" s="350" t="s">
        <v>248</v>
      </c>
      <c r="E47" s="336">
        <f>IFERROR(IF($B47&gt;0,VLOOKUP($B47,PosnPointsDMT,2,FALSE),0),0)</f>
        <v>8</v>
      </c>
      <c r="F47" s="351">
        <v>9.5</v>
      </c>
      <c r="G47" s="351">
        <v>9.3000000000000007</v>
      </c>
      <c r="H47" s="351">
        <v>9.3000000000000007</v>
      </c>
      <c r="I47" s="351">
        <v>9.3000000000000007</v>
      </c>
      <c r="J47" s="351">
        <v>-1E-4</v>
      </c>
      <c r="K47" s="351">
        <v>1.2</v>
      </c>
      <c r="L47" s="352">
        <v>18.600000000000001</v>
      </c>
      <c r="M47" s="351">
        <v>-1</v>
      </c>
      <c r="N47" s="352">
        <v>19.8</v>
      </c>
      <c r="O47" s="349">
        <v>2</v>
      </c>
      <c r="P47" s="353"/>
      <c r="Q47" s="351">
        <v>9.3000000000000007</v>
      </c>
      <c r="R47" s="351">
        <v>9.3000000000000007</v>
      </c>
      <c r="S47" s="351">
        <v>9.1999999999999993</v>
      </c>
      <c r="T47" s="351">
        <v>9.1</v>
      </c>
      <c r="U47" s="351">
        <v>-1E-4</v>
      </c>
      <c r="V47" s="351">
        <v>1.2</v>
      </c>
      <c r="W47" s="352">
        <v>18.5</v>
      </c>
      <c r="X47" s="351">
        <v>-1</v>
      </c>
      <c r="Y47" s="352">
        <v>19.7</v>
      </c>
      <c r="Z47" s="353"/>
      <c r="AA47" s="354">
        <v>39.5</v>
      </c>
      <c r="AB47" s="349">
        <v>1</v>
      </c>
      <c r="AD47" s="351">
        <v>9.3000000000000007</v>
      </c>
      <c r="AE47" s="351">
        <v>9.1999999999999993</v>
      </c>
      <c r="AF47" s="351">
        <v>9.3000000000000007</v>
      </c>
      <c r="AG47" s="351">
        <v>9.3000000000000007</v>
      </c>
      <c r="AH47" s="351">
        <v>-1E-4</v>
      </c>
      <c r="AI47" s="351">
        <v>1.6</v>
      </c>
      <c r="AJ47" s="352">
        <v>18.600000000000001</v>
      </c>
      <c r="AK47" s="351">
        <v>-1</v>
      </c>
      <c r="AL47" s="352">
        <v>20.2</v>
      </c>
      <c r="AN47" s="351">
        <v>9.5</v>
      </c>
      <c r="AO47" s="351">
        <v>9.4</v>
      </c>
      <c r="AP47" s="351">
        <v>9.3000000000000007</v>
      </c>
      <c r="AQ47" s="351">
        <v>9.3000000000000007</v>
      </c>
      <c r="AR47" s="351">
        <v>-1E-4</v>
      </c>
      <c r="AS47" s="351">
        <v>1.3</v>
      </c>
      <c r="AT47" s="352">
        <v>18.7</v>
      </c>
      <c r="AU47" s="351">
        <v>-1</v>
      </c>
      <c r="AV47" s="352">
        <v>20</v>
      </c>
      <c r="AX47" s="353">
        <v>79.7</v>
      </c>
      <c r="AY47" s="352">
        <v>79.7</v>
      </c>
      <c r="AZ47" s="349">
        <v>1</v>
      </c>
      <c r="BB47" s="349">
        <v>-1</v>
      </c>
      <c r="BC47" s="355"/>
      <c r="BD47" s="349">
        <v>-1</v>
      </c>
      <c r="BE47" s="356">
        <v>0</v>
      </c>
      <c r="BF47" s="349">
        <v>-1</v>
      </c>
      <c r="BG47" s="356">
        <v>0</v>
      </c>
      <c r="BH47" s="349">
        <v>-1</v>
      </c>
      <c r="BI47" s="356">
        <v>0</v>
      </c>
      <c r="BJ47" s="349">
        <v>-1</v>
      </c>
      <c r="BL47" s="346" t="s">
        <v>363</v>
      </c>
      <c r="BP47" s="346" t="s">
        <v>554</v>
      </c>
      <c r="BR47" s="346" t="s">
        <v>566</v>
      </c>
      <c r="BS47" s="346" t="s">
        <v>584</v>
      </c>
      <c r="BT47" s="355">
        <v>3</v>
      </c>
      <c r="BU47" s="357">
        <v>12.3</v>
      </c>
      <c r="BV47" s="355">
        <v>3</v>
      </c>
      <c r="BW47" s="355">
        <v>1</v>
      </c>
      <c r="BX47" s="334">
        <v>1</v>
      </c>
      <c r="BZ47" s="346" t="s">
        <v>479</v>
      </c>
      <c r="CA47" s="346" t="s">
        <v>591</v>
      </c>
      <c r="CB47" s="346" t="s">
        <v>496</v>
      </c>
      <c r="CC47" s="347"/>
    </row>
    <row r="48" spans="1:81" x14ac:dyDescent="0.25">
      <c r="A48" s="5" t="s">
        <v>538</v>
      </c>
      <c r="B48" s="316">
        <v>3</v>
      </c>
      <c r="C48" s="18" t="s">
        <v>354</v>
      </c>
      <c r="D48" s="18" t="s">
        <v>208</v>
      </c>
      <c r="E48" s="185">
        <f t="shared" si="0"/>
        <v>6</v>
      </c>
      <c r="F48" s="315">
        <v>9.1999999999999993</v>
      </c>
      <c r="G48" s="315">
        <v>9.1999999999999993</v>
      </c>
      <c r="H48" s="315">
        <v>9.4</v>
      </c>
      <c r="I48" s="315">
        <v>9.5</v>
      </c>
      <c r="J48" s="315">
        <v>-1E-4</v>
      </c>
      <c r="K48" s="315">
        <v>1.2</v>
      </c>
      <c r="L48" s="317">
        <v>18.600000000000001</v>
      </c>
      <c r="M48" s="315">
        <v>0.8</v>
      </c>
      <c r="N48" s="317">
        <v>19</v>
      </c>
      <c r="O48" s="316">
        <v>7</v>
      </c>
      <c r="Q48" s="315">
        <v>9.1999999999999993</v>
      </c>
      <c r="R48" s="315">
        <v>9.3000000000000007</v>
      </c>
      <c r="S48" s="315">
        <v>9.5</v>
      </c>
      <c r="T48" s="315">
        <v>9.4</v>
      </c>
      <c r="U48" s="315">
        <v>-1E-4</v>
      </c>
      <c r="V48" s="315">
        <v>1.2</v>
      </c>
      <c r="W48" s="317">
        <v>18.7</v>
      </c>
      <c r="X48" s="315">
        <v>-1</v>
      </c>
      <c r="Y48" s="317">
        <v>19.899999999999999</v>
      </c>
      <c r="AA48" s="12">
        <v>38.9</v>
      </c>
      <c r="AB48" s="316">
        <v>6</v>
      </c>
      <c r="AD48" s="315">
        <v>9.1999999999999993</v>
      </c>
      <c r="AE48" s="315">
        <v>9.3000000000000007</v>
      </c>
      <c r="AF48" s="315">
        <v>9.4</v>
      </c>
      <c r="AG48" s="315">
        <v>9.3000000000000007</v>
      </c>
      <c r="AH48" s="315">
        <v>-1E-4</v>
      </c>
      <c r="AI48" s="315">
        <v>1.3</v>
      </c>
      <c r="AJ48" s="317">
        <v>18.600000000000001</v>
      </c>
      <c r="AK48" s="315">
        <v>-1</v>
      </c>
      <c r="AL48" s="317">
        <v>19.899999999999999</v>
      </c>
      <c r="AN48" s="315">
        <v>9.1</v>
      </c>
      <c r="AO48" s="315">
        <v>9.1999999999999993</v>
      </c>
      <c r="AP48" s="315">
        <v>9.3000000000000007</v>
      </c>
      <c r="AQ48" s="315">
        <v>9.1999999999999993</v>
      </c>
      <c r="AR48" s="315">
        <v>-1E-4</v>
      </c>
      <c r="AS48" s="315">
        <v>1.8</v>
      </c>
      <c r="AT48" s="317">
        <v>18.399999999999999</v>
      </c>
      <c r="AU48" s="315">
        <v>-1</v>
      </c>
      <c r="AV48" s="317">
        <v>20.2</v>
      </c>
      <c r="AX48" s="3">
        <v>79</v>
      </c>
      <c r="AY48" s="317">
        <v>79</v>
      </c>
      <c r="AZ48" s="316">
        <v>3</v>
      </c>
      <c r="BB48" s="316">
        <v>-1</v>
      </c>
      <c r="BD48" s="316">
        <v>-1</v>
      </c>
      <c r="BE48" s="48">
        <v>0</v>
      </c>
      <c r="BF48" s="316">
        <v>-1</v>
      </c>
      <c r="BG48" s="48">
        <v>0</v>
      </c>
      <c r="BH48" s="316">
        <v>-1</v>
      </c>
      <c r="BI48" s="48">
        <v>0</v>
      </c>
      <c r="BJ48" s="316">
        <v>-1</v>
      </c>
      <c r="BL48" s="1" t="s">
        <v>362</v>
      </c>
      <c r="BP48" s="1" t="s">
        <v>208</v>
      </c>
      <c r="BR48" s="1" t="s">
        <v>566</v>
      </c>
      <c r="BS48" s="1" t="s">
        <v>584</v>
      </c>
      <c r="BT48" s="8">
        <v>3</v>
      </c>
      <c r="BU48" s="58">
        <v>12.3</v>
      </c>
      <c r="BV48" s="8">
        <v>5</v>
      </c>
      <c r="BW48" s="8">
        <v>1</v>
      </c>
      <c r="BX48" s="291">
        <v>3</v>
      </c>
      <c r="BZ48" s="1" t="s">
        <v>479</v>
      </c>
      <c r="CA48" s="1" t="s">
        <v>591</v>
      </c>
      <c r="CB48" s="1" t="s">
        <v>496</v>
      </c>
      <c r="CC48" s="233"/>
    </row>
    <row r="49" spans="1:81" x14ac:dyDescent="0.25">
      <c r="A49" s="5" t="s">
        <v>538</v>
      </c>
      <c r="B49" s="316">
        <v>4</v>
      </c>
      <c r="C49" s="18" t="s">
        <v>550</v>
      </c>
      <c r="D49" s="18" t="s">
        <v>203</v>
      </c>
      <c r="E49" s="185">
        <f t="shared" si="0"/>
        <v>5</v>
      </c>
      <c r="F49" s="315">
        <v>9.1999999999999993</v>
      </c>
      <c r="G49" s="315">
        <v>9.3000000000000007</v>
      </c>
      <c r="H49" s="315">
        <v>9.1999999999999993</v>
      </c>
      <c r="I49" s="315">
        <v>9.1</v>
      </c>
      <c r="J49" s="315">
        <v>-1E-4</v>
      </c>
      <c r="K49" s="315">
        <v>1.2</v>
      </c>
      <c r="L49" s="317">
        <v>18.399999999999999</v>
      </c>
      <c r="M49" s="315">
        <v>-1</v>
      </c>
      <c r="N49" s="317">
        <v>19.600000000000001</v>
      </c>
      <c r="O49" s="316">
        <v>3</v>
      </c>
      <c r="Q49" s="315">
        <v>9.1</v>
      </c>
      <c r="R49" s="315">
        <v>9.1999999999999993</v>
      </c>
      <c r="S49" s="315">
        <v>9.3000000000000007</v>
      </c>
      <c r="T49" s="315">
        <v>9.4</v>
      </c>
      <c r="U49" s="315">
        <v>-1E-4</v>
      </c>
      <c r="V49" s="315">
        <v>1.2</v>
      </c>
      <c r="W49" s="317">
        <v>18.5</v>
      </c>
      <c r="X49" s="315">
        <v>-1</v>
      </c>
      <c r="Y49" s="317">
        <v>19.7</v>
      </c>
      <c r="AA49" s="12">
        <v>39.299999999999997</v>
      </c>
      <c r="AB49" s="316">
        <v>2</v>
      </c>
      <c r="AD49" s="315">
        <v>9.1</v>
      </c>
      <c r="AE49" s="315">
        <v>9.1999999999999993</v>
      </c>
      <c r="AF49" s="315">
        <v>9.3000000000000007</v>
      </c>
      <c r="AG49" s="315">
        <v>9.3000000000000007</v>
      </c>
      <c r="AH49" s="315">
        <v>-1E-4</v>
      </c>
      <c r="AI49" s="315">
        <v>1.6</v>
      </c>
      <c r="AJ49" s="317">
        <v>18.5</v>
      </c>
      <c r="AK49" s="315">
        <v>-1</v>
      </c>
      <c r="AL49" s="317">
        <v>20.100000000000001</v>
      </c>
      <c r="AN49" s="315">
        <v>9.1</v>
      </c>
      <c r="AO49" s="315">
        <v>9</v>
      </c>
      <c r="AP49" s="315">
        <v>9.1</v>
      </c>
      <c r="AQ49" s="315">
        <v>9.1</v>
      </c>
      <c r="AR49" s="315">
        <v>-1E-4</v>
      </c>
      <c r="AS49" s="315">
        <v>1.2</v>
      </c>
      <c r="AT49" s="317">
        <v>18.2</v>
      </c>
      <c r="AU49" s="315">
        <v>-1</v>
      </c>
      <c r="AV49" s="317">
        <v>19.399999999999999</v>
      </c>
      <c r="AX49" s="3">
        <v>78.8</v>
      </c>
      <c r="AY49" s="317">
        <v>78.8</v>
      </c>
      <c r="AZ49" s="316">
        <v>4</v>
      </c>
      <c r="BB49" s="316">
        <v>-1</v>
      </c>
      <c r="BD49" s="316">
        <v>-1</v>
      </c>
      <c r="BE49" s="48">
        <v>0</v>
      </c>
      <c r="BF49" s="316">
        <v>-1</v>
      </c>
      <c r="BG49" s="48">
        <v>0</v>
      </c>
      <c r="BH49" s="316">
        <v>-1</v>
      </c>
      <c r="BI49" s="48">
        <v>0</v>
      </c>
      <c r="BJ49" s="316">
        <v>-1</v>
      </c>
      <c r="BL49" s="1" t="s">
        <v>362</v>
      </c>
      <c r="BP49" s="1" t="s">
        <v>366</v>
      </c>
      <c r="BR49" s="1" t="s">
        <v>566</v>
      </c>
      <c r="BS49" s="1" t="s">
        <v>584</v>
      </c>
      <c r="BT49" s="8">
        <v>3</v>
      </c>
      <c r="BU49" s="58">
        <v>12.3</v>
      </c>
      <c r="BV49" s="8">
        <v>7</v>
      </c>
      <c r="BW49" s="8">
        <v>1</v>
      </c>
      <c r="BX49" s="291">
        <v>4</v>
      </c>
      <c r="BZ49" s="1" t="s">
        <v>479</v>
      </c>
      <c r="CA49" s="1" t="s">
        <v>591</v>
      </c>
      <c r="CB49" s="1" t="s">
        <v>496</v>
      </c>
      <c r="CC49" s="233"/>
    </row>
    <row r="50" spans="1:81" x14ac:dyDescent="0.25">
      <c r="A50" s="5" t="s">
        <v>538</v>
      </c>
      <c r="B50" s="316">
        <v>5</v>
      </c>
      <c r="C50" s="18" t="s">
        <v>321</v>
      </c>
      <c r="D50" s="18" t="s">
        <v>203</v>
      </c>
      <c r="E50" s="185">
        <f t="shared" si="0"/>
        <v>4</v>
      </c>
      <c r="F50" s="315">
        <v>9.1999999999999993</v>
      </c>
      <c r="G50" s="315">
        <v>9.1</v>
      </c>
      <c r="H50" s="315">
        <v>9.1</v>
      </c>
      <c r="I50" s="315">
        <v>9.1</v>
      </c>
      <c r="J50" s="315">
        <v>-1E-4</v>
      </c>
      <c r="K50" s="315">
        <v>1.2</v>
      </c>
      <c r="L50" s="317">
        <v>18.2</v>
      </c>
      <c r="M50" s="315">
        <v>-1</v>
      </c>
      <c r="N50" s="317">
        <v>19.399999999999999</v>
      </c>
      <c r="O50" s="316">
        <v>4</v>
      </c>
      <c r="Q50" s="315">
        <v>9.3000000000000007</v>
      </c>
      <c r="R50" s="315">
        <v>9.4</v>
      </c>
      <c r="S50" s="315">
        <v>9.1999999999999993</v>
      </c>
      <c r="T50" s="315">
        <v>9.1999999999999993</v>
      </c>
      <c r="U50" s="315">
        <v>-1E-4</v>
      </c>
      <c r="V50" s="315">
        <v>1.2</v>
      </c>
      <c r="W50" s="317">
        <v>18.5</v>
      </c>
      <c r="X50" s="315">
        <v>-1</v>
      </c>
      <c r="Y50" s="317">
        <v>19.7</v>
      </c>
      <c r="AA50" s="12">
        <v>39.1</v>
      </c>
      <c r="AB50" s="316">
        <v>5</v>
      </c>
      <c r="AD50" s="315">
        <v>9.4</v>
      </c>
      <c r="AE50" s="315">
        <v>9.3000000000000007</v>
      </c>
      <c r="AF50" s="315">
        <v>9.3000000000000007</v>
      </c>
      <c r="AG50" s="315">
        <v>9.3000000000000007</v>
      </c>
      <c r="AH50" s="315">
        <v>-1E-4</v>
      </c>
      <c r="AI50" s="315">
        <v>1.3</v>
      </c>
      <c r="AJ50" s="317">
        <v>18.600000000000001</v>
      </c>
      <c r="AK50" s="315">
        <v>-1</v>
      </c>
      <c r="AL50" s="317">
        <v>19.899999999999999</v>
      </c>
      <c r="AN50" s="315">
        <v>9.1</v>
      </c>
      <c r="AO50" s="315">
        <v>9.1</v>
      </c>
      <c r="AP50" s="315">
        <v>9.1999999999999993</v>
      </c>
      <c r="AQ50" s="315">
        <v>9.1</v>
      </c>
      <c r="AR50" s="315">
        <v>-1E-4</v>
      </c>
      <c r="AS50" s="315">
        <v>1.5</v>
      </c>
      <c r="AT50" s="317">
        <v>18.2</v>
      </c>
      <c r="AU50" s="315">
        <v>-1</v>
      </c>
      <c r="AV50" s="317">
        <v>19.7</v>
      </c>
      <c r="AX50" s="3">
        <v>78.7</v>
      </c>
      <c r="AY50" s="317">
        <v>78.7</v>
      </c>
      <c r="AZ50" s="316">
        <v>5</v>
      </c>
      <c r="BB50" s="316">
        <v>-1</v>
      </c>
      <c r="BD50" s="316">
        <v>-1</v>
      </c>
      <c r="BE50" s="48">
        <v>0</v>
      </c>
      <c r="BF50" s="316">
        <v>-1</v>
      </c>
      <c r="BG50" s="48">
        <v>0</v>
      </c>
      <c r="BH50" s="316">
        <v>-1</v>
      </c>
      <c r="BI50" s="48">
        <v>0</v>
      </c>
      <c r="BJ50" s="316">
        <v>-1</v>
      </c>
      <c r="BL50" s="1" t="s">
        <v>362</v>
      </c>
      <c r="BP50" s="1" t="s">
        <v>366</v>
      </c>
      <c r="BR50" s="1" t="s">
        <v>566</v>
      </c>
      <c r="BS50" s="1" t="s">
        <v>584</v>
      </c>
      <c r="BT50" s="8">
        <v>3</v>
      </c>
      <c r="BU50" s="58">
        <v>12.3</v>
      </c>
      <c r="BV50" s="8">
        <v>4</v>
      </c>
      <c r="BW50" s="8">
        <v>1</v>
      </c>
      <c r="BX50" s="291">
        <v>5</v>
      </c>
      <c r="BZ50" s="1" t="s">
        <v>479</v>
      </c>
      <c r="CA50" s="1" t="s">
        <v>591</v>
      </c>
      <c r="CB50" s="1" t="s">
        <v>496</v>
      </c>
      <c r="CC50" s="233"/>
    </row>
    <row r="51" spans="1:81" x14ac:dyDescent="0.25">
      <c r="A51" s="5" t="s">
        <v>538</v>
      </c>
      <c r="B51" s="316">
        <v>6</v>
      </c>
      <c r="C51" s="18" t="s">
        <v>356</v>
      </c>
      <c r="D51" s="18" t="s">
        <v>248</v>
      </c>
      <c r="E51" s="185">
        <f t="shared" si="0"/>
        <v>3</v>
      </c>
      <c r="F51" s="315">
        <v>9.1</v>
      </c>
      <c r="G51" s="315">
        <v>9</v>
      </c>
      <c r="H51" s="315">
        <v>9.1</v>
      </c>
      <c r="I51" s="315">
        <v>9.1</v>
      </c>
      <c r="J51" s="315">
        <v>-1E-4</v>
      </c>
      <c r="K51" s="315">
        <v>1.2</v>
      </c>
      <c r="L51" s="317">
        <v>18.2</v>
      </c>
      <c r="M51" s="315">
        <v>0.2</v>
      </c>
      <c r="N51" s="317">
        <v>19.2</v>
      </c>
      <c r="O51" s="316">
        <v>6</v>
      </c>
      <c r="Q51" s="315">
        <v>9.4</v>
      </c>
      <c r="R51" s="315">
        <v>9.3000000000000007</v>
      </c>
      <c r="S51" s="315">
        <v>9.5</v>
      </c>
      <c r="T51" s="315">
        <v>9.4</v>
      </c>
      <c r="U51" s="315">
        <v>-1E-4</v>
      </c>
      <c r="V51" s="315">
        <v>1.2</v>
      </c>
      <c r="W51" s="317">
        <v>18.8</v>
      </c>
      <c r="X51" s="315">
        <v>-1</v>
      </c>
      <c r="Y51" s="317">
        <v>20</v>
      </c>
      <c r="AA51" s="12">
        <v>39.200000000000003</v>
      </c>
      <c r="AB51" s="316">
        <v>4</v>
      </c>
      <c r="AD51" s="315">
        <v>9</v>
      </c>
      <c r="AE51" s="315">
        <v>8.9</v>
      </c>
      <c r="AF51" s="315">
        <v>9</v>
      </c>
      <c r="AG51" s="315">
        <v>8.9</v>
      </c>
      <c r="AH51" s="315">
        <v>-1E-4</v>
      </c>
      <c r="AI51" s="315">
        <v>1.8</v>
      </c>
      <c r="AJ51" s="317">
        <v>17.899999999999999</v>
      </c>
      <c r="AK51" s="315">
        <v>0.8</v>
      </c>
      <c r="AL51" s="317">
        <v>18.899999999999999</v>
      </c>
      <c r="AN51" s="315">
        <v>8.6999999999999993</v>
      </c>
      <c r="AO51" s="315">
        <v>8.6999999999999993</v>
      </c>
      <c r="AP51" s="315">
        <v>8.8000000000000007</v>
      </c>
      <c r="AQ51" s="315">
        <v>8.9</v>
      </c>
      <c r="AR51" s="315">
        <v>-1E-4</v>
      </c>
      <c r="AS51" s="315">
        <v>0.7</v>
      </c>
      <c r="AT51" s="317">
        <v>17.5</v>
      </c>
      <c r="AU51" s="315">
        <v>-1</v>
      </c>
      <c r="AV51" s="317">
        <v>18.2</v>
      </c>
      <c r="AX51" s="3">
        <v>76.3</v>
      </c>
      <c r="AY51" s="317">
        <v>76.3</v>
      </c>
      <c r="AZ51" s="316">
        <v>6</v>
      </c>
      <c r="BB51" s="316">
        <v>-1</v>
      </c>
      <c r="BD51" s="316">
        <v>-1</v>
      </c>
      <c r="BE51" s="48">
        <v>0</v>
      </c>
      <c r="BF51" s="316">
        <v>-1</v>
      </c>
      <c r="BG51" s="48">
        <v>0</v>
      </c>
      <c r="BH51" s="316">
        <v>-1</v>
      </c>
      <c r="BI51" s="48">
        <v>0</v>
      </c>
      <c r="BJ51" s="316">
        <v>-1</v>
      </c>
      <c r="BP51" s="1" t="s">
        <v>554</v>
      </c>
      <c r="BR51" s="1" t="s">
        <v>566</v>
      </c>
      <c r="BS51" s="1" t="s">
        <v>584</v>
      </c>
      <c r="BT51" s="8">
        <v>3</v>
      </c>
      <c r="BU51" s="58">
        <v>12.3</v>
      </c>
      <c r="BV51" s="8">
        <v>2</v>
      </c>
      <c r="BW51" s="8">
        <v>1</v>
      </c>
      <c r="BX51" s="291">
        <v>6</v>
      </c>
      <c r="BZ51" s="1" t="s">
        <v>479</v>
      </c>
      <c r="CA51" s="1" t="s">
        <v>591</v>
      </c>
      <c r="CB51" s="1" t="s">
        <v>496</v>
      </c>
      <c r="CC51" s="233"/>
    </row>
    <row r="52" spans="1:81" x14ac:dyDescent="0.25">
      <c r="A52" s="5" t="s">
        <v>538</v>
      </c>
      <c r="B52" s="316">
        <v>7</v>
      </c>
      <c r="C52" s="18" t="s">
        <v>357</v>
      </c>
      <c r="D52" s="18" t="s">
        <v>248</v>
      </c>
      <c r="E52" s="185">
        <f t="shared" si="0"/>
        <v>2</v>
      </c>
      <c r="F52" s="315">
        <v>9</v>
      </c>
      <c r="G52" s="315">
        <v>9</v>
      </c>
      <c r="H52" s="315">
        <v>9.1</v>
      </c>
      <c r="I52" s="315">
        <v>9</v>
      </c>
      <c r="J52" s="315">
        <v>-1E-4</v>
      </c>
      <c r="K52" s="315">
        <v>1.2</v>
      </c>
      <c r="L52" s="317">
        <v>18</v>
      </c>
      <c r="M52" s="315">
        <v>0.2</v>
      </c>
      <c r="N52" s="317">
        <v>19</v>
      </c>
      <c r="O52" s="316">
        <v>7</v>
      </c>
      <c r="Q52" s="315">
        <v>9.1999999999999993</v>
      </c>
      <c r="R52" s="315">
        <v>9.1999999999999993</v>
      </c>
      <c r="S52" s="315">
        <v>9.5</v>
      </c>
      <c r="T52" s="315">
        <v>9.4</v>
      </c>
      <c r="U52" s="315">
        <v>-1E-4</v>
      </c>
      <c r="V52" s="315">
        <v>1.2</v>
      </c>
      <c r="W52" s="317">
        <v>18.600000000000001</v>
      </c>
      <c r="X52" s="315">
        <v>-1</v>
      </c>
      <c r="Y52" s="317">
        <v>19.8</v>
      </c>
      <c r="AA52" s="12">
        <v>38.799999999999997</v>
      </c>
      <c r="AB52" s="316">
        <v>7</v>
      </c>
      <c r="AD52" s="315">
        <v>9.3000000000000007</v>
      </c>
      <c r="AE52" s="315">
        <v>9.3000000000000007</v>
      </c>
      <c r="AF52" s="315">
        <v>9.3000000000000007</v>
      </c>
      <c r="AG52" s="315">
        <v>9.1999999999999993</v>
      </c>
      <c r="AH52" s="315">
        <v>-1E-4</v>
      </c>
      <c r="AI52" s="315">
        <v>1.5</v>
      </c>
      <c r="AJ52" s="317">
        <v>18.600000000000001</v>
      </c>
      <c r="AK52" s="315">
        <v>0.6</v>
      </c>
      <c r="AL52" s="317">
        <v>19.5</v>
      </c>
      <c r="AN52" s="315">
        <v>8.1999999999999993</v>
      </c>
      <c r="AO52" s="315">
        <v>8.4</v>
      </c>
      <c r="AP52" s="315">
        <v>8.4</v>
      </c>
      <c r="AQ52" s="315">
        <v>8.4</v>
      </c>
      <c r="AR52" s="315">
        <v>-1E-4</v>
      </c>
      <c r="AS52" s="315">
        <v>1.3</v>
      </c>
      <c r="AT52" s="317">
        <v>16.8</v>
      </c>
      <c r="AU52" s="315">
        <v>0.2</v>
      </c>
      <c r="AV52" s="317">
        <v>17.899999999999999</v>
      </c>
      <c r="AX52" s="3">
        <v>76.2</v>
      </c>
      <c r="AY52" s="317">
        <v>76.2</v>
      </c>
      <c r="AZ52" s="316">
        <v>7</v>
      </c>
      <c r="BB52" s="316">
        <v>-1</v>
      </c>
      <c r="BD52" s="316">
        <v>-1</v>
      </c>
      <c r="BE52" s="48">
        <v>0</v>
      </c>
      <c r="BF52" s="316">
        <v>-1</v>
      </c>
      <c r="BG52" s="48">
        <v>0</v>
      </c>
      <c r="BH52" s="316">
        <v>-1</v>
      </c>
      <c r="BI52" s="48">
        <v>0</v>
      </c>
      <c r="BJ52" s="316">
        <v>-1</v>
      </c>
      <c r="BP52" s="1" t="s">
        <v>248</v>
      </c>
      <c r="BR52" s="1" t="s">
        <v>566</v>
      </c>
      <c r="BS52" s="1" t="s">
        <v>584</v>
      </c>
      <c r="BT52" s="8">
        <v>3</v>
      </c>
      <c r="BU52" s="58">
        <v>12.3</v>
      </c>
      <c r="BV52" s="8">
        <v>8</v>
      </c>
      <c r="BW52" s="8">
        <v>1</v>
      </c>
      <c r="BX52" s="291">
        <v>7</v>
      </c>
      <c r="BZ52" s="1" t="s">
        <v>479</v>
      </c>
      <c r="CA52" s="1" t="s">
        <v>591</v>
      </c>
      <c r="CB52" s="1" t="s">
        <v>496</v>
      </c>
      <c r="CC52" s="233"/>
    </row>
    <row r="53" spans="1:81" x14ac:dyDescent="0.25">
      <c r="A53" s="5" t="s">
        <v>538</v>
      </c>
      <c r="B53" s="316">
        <v>8</v>
      </c>
      <c r="C53" s="18" t="s">
        <v>334</v>
      </c>
      <c r="D53" s="18" t="s">
        <v>248</v>
      </c>
      <c r="E53" s="185">
        <f t="shared" si="0"/>
        <v>1</v>
      </c>
      <c r="F53" s="315">
        <v>9.4</v>
      </c>
      <c r="G53" s="315">
        <v>9.3000000000000007</v>
      </c>
      <c r="H53" s="315">
        <v>9.1999999999999993</v>
      </c>
      <c r="I53" s="315">
        <v>9.4</v>
      </c>
      <c r="J53" s="315">
        <v>-1E-4</v>
      </c>
      <c r="K53" s="315">
        <v>1.2</v>
      </c>
      <c r="L53" s="317">
        <v>18.7</v>
      </c>
      <c r="M53" s="315">
        <v>0.6</v>
      </c>
      <c r="N53" s="317">
        <v>19.3</v>
      </c>
      <c r="O53" s="316">
        <v>5</v>
      </c>
      <c r="Q53" s="315">
        <v>9.3000000000000007</v>
      </c>
      <c r="R53" s="315">
        <v>9.1999999999999993</v>
      </c>
      <c r="S53" s="315">
        <v>9.1999999999999993</v>
      </c>
      <c r="T53" s="315">
        <v>9.3000000000000007</v>
      </c>
      <c r="U53" s="315">
        <v>-1E-4</v>
      </c>
      <c r="V53" s="315">
        <v>1.2</v>
      </c>
      <c r="W53" s="317">
        <v>18.5</v>
      </c>
      <c r="X53" s="315">
        <v>0.2</v>
      </c>
      <c r="Y53" s="317">
        <v>19.5</v>
      </c>
      <c r="AA53" s="12">
        <v>38.799999999999997</v>
      </c>
      <c r="AB53" s="316">
        <v>8</v>
      </c>
      <c r="AD53" s="315">
        <v>7.8</v>
      </c>
      <c r="AE53" s="315">
        <v>7.7</v>
      </c>
      <c r="AF53" s="315">
        <v>7.7</v>
      </c>
      <c r="AG53" s="315">
        <v>7.7</v>
      </c>
      <c r="AH53" s="315">
        <v>-1E-4</v>
      </c>
      <c r="AI53" s="315">
        <v>0.6</v>
      </c>
      <c r="AJ53" s="317">
        <v>15.4</v>
      </c>
      <c r="AK53" s="315">
        <v>-1</v>
      </c>
      <c r="AL53" s="317">
        <v>16</v>
      </c>
      <c r="AN53" s="315">
        <v>9.5</v>
      </c>
      <c r="AO53" s="315">
        <v>9.3000000000000007</v>
      </c>
      <c r="AP53" s="315">
        <v>9.3000000000000007</v>
      </c>
      <c r="AQ53" s="315">
        <v>9.1999999999999993</v>
      </c>
      <c r="AR53" s="315">
        <v>-1E-4</v>
      </c>
      <c r="AS53" s="315">
        <v>1.4</v>
      </c>
      <c r="AT53" s="317">
        <v>18.600000000000001</v>
      </c>
      <c r="AU53" s="315">
        <v>0.6</v>
      </c>
      <c r="AV53" s="317">
        <v>19.399999999999999</v>
      </c>
      <c r="AX53" s="3">
        <v>74.2</v>
      </c>
      <c r="AY53" s="317">
        <v>74.2</v>
      </c>
      <c r="AZ53" s="316">
        <v>8</v>
      </c>
      <c r="BB53" s="316">
        <v>-1</v>
      </c>
      <c r="BD53" s="316">
        <v>-1</v>
      </c>
      <c r="BE53" s="48">
        <v>0</v>
      </c>
      <c r="BF53" s="316">
        <v>-1</v>
      </c>
      <c r="BG53" s="48">
        <v>0</v>
      </c>
      <c r="BH53" s="316">
        <v>1</v>
      </c>
      <c r="BI53" s="48">
        <v>0</v>
      </c>
      <c r="BJ53" s="316">
        <v>-1</v>
      </c>
      <c r="BP53" s="1" t="s">
        <v>554</v>
      </c>
      <c r="BR53" s="1" t="s">
        <v>566</v>
      </c>
      <c r="BS53" s="1" t="s">
        <v>584</v>
      </c>
      <c r="BT53" s="8">
        <v>3</v>
      </c>
      <c r="BU53" s="58">
        <v>12.3</v>
      </c>
      <c r="BV53" s="8">
        <v>1</v>
      </c>
      <c r="BW53" s="8">
        <v>1</v>
      </c>
      <c r="BX53" s="291">
        <v>8</v>
      </c>
      <c r="BZ53" s="1" t="s">
        <v>479</v>
      </c>
      <c r="CA53" s="1" t="s">
        <v>591</v>
      </c>
      <c r="CB53" s="1" t="s">
        <v>496</v>
      </c>
      <c r="CC53" s="233"/>
    </row>
    <row r="54" spans="1:81" x14ac:dyDescent="0.25">
      <c r="B54" s="316"/>
      <c r="F54" s="315"/>
      <c r="G54" s="315"/>
      <c r="H54" s="315"/>
      <c r="I54" s="315"/>
      <c r="J54" s="315"/>
      <c r="K54" s="315"/>
      <c r="L54" s="317"/>
      <c r="M54" s="315"/>
      <c r="N54" s="317"/>
      <c r="O54" s="316"/>
      <c r="Q54" s="315"/>
      <c r="R54" s="315"/>
      <c r="S54" s="315"/>
      <c r="T54" s="315"/>
      <c r="U54" s="315"/>
      <c r="V54" s="315"/>
      <c r="W54" s="317"/>
      <c r="X54" s="315"/>
      <c r="Y54" s="317"/>
      <c r="AB54" s="316"/>
      <c r="AD54" s="315"/>
      <c r="AE54" s="315"/>
      <c r="AF54" s="315"/>
      <c r="AG54" s="315"/>
      <c r="AH54" s="315"/>
      <c r="AI54" s="315"/>
      <c r="AJ54" s="317"/>
      <c r="AK54" s="315"/>
      <c r="AL54" s="317"/>
      <c r="AN54" s="315"/>
      <c r="AO54" s="315"/>
      <c r="AP54" s="315"/>
      <c r="AQ54" s="315"/>
      <c r="AR54" s="315"/>
      <c r="AS54" s="315"/>
      <c r="AT54" s="317"/>
      <c r="AU54" s="315"/>
      <c r="AV54" s="317"/>
      <c r="AY54" s="317"/>
      <c r="AZ54" s="316"/>
      <c r="BB54" s="316"/>
      <c r="BD54" s="316"/>
      <c r="BF54" s="316"/>
      <c r="BH54" s="316"/>
      <c r="BJ54" s="316"/>
      <c r="BX54" s="291"/>
      <c r="CC54" s="233"/>
    </row>
    <row r="55" spans="1:81" s="346" customFormat="1" x14ac:dyDescent="0.25">
      <c r="A55" s="348" t="s">
        <v>539</v>
      </c>
      <c r="B55" s="349">
        <v>1</v>
      </c>
      <c r="C55" s="350" t="s">
        <v>551</v>
      </c>
      <c r="D55" s="350" t="s">
        <v>248</v>
      </c>
      <c r="E55" s="336">
        <f t="shared" si="0"/>
        <v>8</v>
      </c>
      <c r="F55" s="351">
        <v>9.4</v>
      </c>
      <c r="G55" s="351">
        <v>9.4</v>
      </c>
      <c r="H55" s="351">
        <v>9.3000000000000007</v>
      </c>
      <c r="I55" s="351">
        <v>9.3000000000000007</v>
      </c>
      <c r="J55" s="351">
        <v>-1E-4</v>
      </c>
      <c r="K55" s="351">
        <v>1.3</v>
      </c>
      <c r="L55" s="352">
        <v>18.7</v>
      </c>
      <c r="M55" s="351">
        <v>-1</v>
      </c>
      <c r="N55" s="352">
        <v>20</v>
      </c>
      <c r="O55" s="349">
        <v>1</v>
      </c>
      <c r="P55" s="353"/>
      <c r="Q55" s="351">
        <v>9.4</v>
      </c>
      <c r="R55" s="351">
        <v>9.4</v>
      </c>
      <c r="S55" s="351">
        <v>9.4</v>
      </c>
      <c r="T55" s="351">
        <v>9.4</v>
      </c>
      <c r="U55" s="351">
        <v>-1E-4</v>
      </c>
      <c r="V55" s="351">
        <v>1.2</v>
      </c>
      <c r="W55" s="352">
        <v>18.8</v>
      </c>
      <c r="X55" s="351">
        <v>-1</v>
      </c>
      <c r="Y55" s="352">
        <v>20</v>
      </c>
      <c r="Z55" s="353"/>
      <c r="AA55" s="354">
        <v>40</v>
      </c>
      <c r="AB55" s="349">
        <v>1</v>
      </c>
      <c r="AD55" s="351">
        <v>9.5</v>
      </c>
      <c r="AE55" s="351">
        <v>9.4</v>
      </c>
      <c r="AF55" s="351">
        <v>9.4</v>
      </c>
      <c r="AG55" s="351">
        <v>9.1999999999999993</v>
      </c>
      <c r="AH55" s="351">
        <v>-1E-4</v>
      </c>
      <c r="AI55" s="351">
        <v>1.6</v>
      </c>
      <c r="AJ55" s="352">
        <v>18.8</v>
      </c>
      <c r="AK55" s="351">
        <v>0.6</v>
      </c>
      <c r="AL55" s="352">
        <v>19.8</v>
      </c>
      <c r="AN55" s="351">
        <v>9.3000000000000007</v>
      </c>
      <c r="AO55" s="351">
        <v>9</v>
      </c>
      <c r="AP55" s="351">
        <v>9.1999999999999993</v>
      </c>
      <c r="AQ55" s="351">
        <v>9.1</v>
      </c>
      <c r="AR55" s="351">
        <v>-1E-4</v>
      </c>
      <c r="AS55" s="351">
        <v>1.7</v>
      </c>
      <c r="AT55" s="352">
        <v>18.3</v>
      </c>
      <c r="AU55" s="351">
        <v>0.6</v>
      </c>
      <c r="AV55" s="352">
        <v>19.399999999999999</v>
      </c>
      <c r="AX55" s="353">
        <v>79.2</v>
      </c>
      <c r="AY55" s="352">
        <v>79.2</v>
      </c>
      <c r="AZ55" s="349">
        <v>1</v>
      </c>
      <c r="BB55" s="349">
        <v>-1</v>
      </c>
      <c r="BC55" s="355"/>
      <c r="BD55" s="349">
        <v>-1</v>
      </c>
      <c r="BE55" s="356">
        <v>0</v>
      </c>
      <c r="BF55" s="349">
        <v>-1</v>
      </c>
      <c r="BG55" s="356">
        <v>0</v>
      </c>
      <c r="BH55" s="349">
        <v>-1</v>
      </c>
      <c r="BI55" s="356">
        <v>0</v>
      </c>
      <c r="BJ55" s="349">
        <v>-1</v>
      </c>
      <c r="BL55" s="346" t="s">
        <v>362</v>
      </c>
      <c r="BP55" s="346" t="s">
        <v>248</v>
      </c>
      <c r="BR55" s="346" t="s">
        <v>567</v>
      </c>
      <c r="BS55" s="346" t="s">
        <v>585</v>
      </c>
      <c r="BT55" s="355">
        <v>3</v>
      </c>
      <c r="BU55" s="357">
        <v>11.05</v>
      </c>
      <c r="BV55" s="355">
        <v>1</v>
      </c>
      <c r="BW55" s="355">
        <v>1</v>
      </c>
      <c r="BX55" s="334">
        <v>1</v>
      </c>
      <c r="BZ55" s="346" t="s">
        <v>476</v>
      </c>
      <c r="CA55" s="346" t="s">
        <v>492</v>
      </c>
      <c r="CB55" s="346" t="s">
        <v>497</v>
      </c>
      <c r="CC55" s="347"/>
    </row>
    <row r="56" spans="1:81" x14ac:dyDescent="0.25">
      <c r="B56" s="316"/>
      <c r="F56" s="315"/>
      <c r="G56" s="315"/>
      <c r="H56" s="315"/>
      <c r="I56" s="315"/>
      <c r="J56" s="315"/>
      <c r="K56" s="315"/>
      <c r="L56" s="317"/>
      <c r="M56" s="315"/>
      <c r="N56" s="317"/>
      <c r="O56" s="316"/>
      <c r="Q56" s="315"/>
      <c r="R56" s="315"/>
      <c r="S56" s="315"/>
      <c r="T56" s="315"/>
      <c r="U56" s="315"/>
      <c r="V56" s="315"/>
      <c r="W56" s="317"/>
      <c r="X56" s="315"/>
      <c r="Y56" s="317"/>
      <c r="AB56" s="316"/>
      <c r="AD56" s="315"/>
      <c r="AE56" s="315"/>
      <c r="AF56" s="315"/>
      <c r="AG56" s="315"/>
      <c r="AH56" s="315"/>
      <c r="AI56" s="315"/>
      <c r="AJ56" s="317"/>
      <c r="AK56" s="315"/>
      <c r="AL56" s="317"/>
      <c r="AN56" s="315"/>
      <c r="AO56" s="315"/>
      <c r="AP56" s="315"/>
      <c r="AQ56" s="315"/>
      <c r="AR56" s="315"/>
      <c r="AS56" s="315"/>
      <c r="AT56" s="317"/>
      <c r="AU56" s="315"/>
      <c r="AV56" s="317"/>
      <c r="AY56" s="317"/>
      <c r="AZ56" s="316"/>
      <c r="BB56" s="316"/>
      <c r="BD56" s="316"/>
      <c r="BF56" s="316"/>
      <c r="BH56" s="316"/>
      <c r="BJ56" s="316"/>
      <c r="BX56" s="291"/>
      <c r="CC56" s="233"/>
    </row>
    <row r="57" spans="1:81" s="346" customFormat="1" x14ac:dyDescent="0.25">
      <c r="A57" s="348" t="s">
        <v>540</v>
      </c>
      <c r="B57" s="349">
        <v>1</v>
      </c>
      <c r="C57" s="350" t="s">
        <v>343</v>
      </c>
      <c r="D57" s="350" t="s">
        <v>248</v>
      </c>
      <c r="E57" s="336">
        <f t="shared" si="0"/>
        <v>8</v>
      </c>
      <c r="F57" s="351">
        <v>9.5</v>
      </c>
      <c r="G57" s="351">
        <v>9.4</v>
      </c>
      <c r="H57" s="351">
        <v>9.3000000000000007</v>
      </c>
      <c r="I57" s="351">
        <v>9.4</v>
      </c>
      <c r="J57" s="351">
        <v>-1E-4</v>
      </c>
      <c r="K57" s="351">
        <v>1.3</v>
      </c>
      <c r="L57" s="352">
        <v>18.8</v>
      </c>
      <c r="M57" s="351">
        <v>-1</v>
      </c>
      <c r="N57" s="352">
        <v>20.100000000000001</v>
      </c>
      <c r="O57" s="349">
        <v>1</v>
      </c>
      <c r="P57" s="353"/>
      <c r="Q57" s="351">
        <v>7.8</v>
      </c>
      <c r="R57" s="351">
        <v>7.7</v>
      </c>
      <c r="S57" s="351">
        <v>7.7</v>
      </c>
      <c r="T57" s="351">
        <v>7.7</v>
      </c>
      <c r="U57" s="351">
        <v>-1E-4</v>
      </c>
      <c r="V57" s="351">
        <v>0.7</v>
      </c>
      <c r="W57" s="352">
        <v>15.4</v>
      </c>
      <c r="X57" s="351">
        <v>-1</v>
      </c>
      <c r="Y57" s="352">
        <v>16.100000000000001</v>
      </c>
      <c r="Z57" s="353"/>
      <c r="AA57" s="354">
        <v>36.200000000000003</v>
      </c>
      <c r="AB57" s="349">
        <v>1</v>
      </c>
      <c r="AD57" s="351">
        <v>9.3000000000000007</v>
      </c>
      <c r="AE57" s="351">
        <v>9.4</v>
      </c>
      <c r="AF57" s="351">
        <v>9.1999999999999993</v>
      </c>
      <c r="AG57" s="351">
        <v>9.1999999999999993</v>
      </c>
      <c r="AH57" s="351">
        <v>-1E-4</v>
      </c>
      <c r="AI57" s="351">
        <v>3</v>
      </c>
      <c r="AJ57" s="352">
        <v>18.5</v>
      </c>
      <c r="AK57" s="351">
        <v>0.6</v>
      </c>
      <c r="AL57" s="352">
        <v>20.9</v>
      </c>
      <c r="AN57" s="351">
        <v>9.5</v>
      </c>
      <c r="AO57" s="351">
        <v>9.4</v>
      </c>
      <c r="AP57" s="351">
        <v>9.4</v>
      </c>
      <c r="AQ57" s="351">
        <v>9.4</v>
      </c>
      <c r="AR57" s="351">
        <v>-1E-4</v>
      </c>
      <c r="AS57" s="351">
        <v>3.3</v>
      </c>
      <c r="AT57" s="352">
        <v>18.8</v>
      </c>
      <c r="AU57" s="351">
        <v>-1</v>
      </c>
      <c r="AV57" s="352">
        <v>22.1</v>
      </c>
      <c r="AX57" s="353">
        <v>79.2</v>
      </c>
      <c r="AY57" s="352">
        <v>79.2</v>
      </c>
      <c r="AZ57" s="349">
        <v>1</v>
      </c>
      <c r="BB57" s="349">
        <v>-1</v>
      </c>
      <c r="BC57" s="355"/>
      <c r="BD57" s="349">
        <v>-1</v>
      </c>
      <c r="BE57" s="356">
        <v>0</v>
      </c>
      <c r="BF57" s="349">
        <v>1</v>
      </c>
      <c r="BG57" s="356">
        <v>0</v>
      </c>
      <c r="BH57" s="349">
        <v>-1</v>
      </c>
      <c r="BI57" s="356">
        <v>0</v>
      </c>
      <c r="BJ57" s="349">
        <v>-1</v>
      </c>
      <c r="BP57" s="346" t="s">
        <v>248</v>
      </c>
      <c r="BR57" s="346" t="s">
        <v>568</v>
      </c>
      <c r="BS57" s="346" t="s">
        <v>586</v>
      </c>
      <c r="BT57" s="355">
        <v>3</v>
      </c>
      <c r="BU57" s="357">
        <v>14.1</v>
      </c>
      <c r="BV57" s="355">
        <v>1</v>
      </c>
      <c r="BW57" s="355">
        <v>1</v>
      </c>
      <c r="BX57" s="334">
        <v>1</v>
      </c>
      <c r="BZ57" s="346" t="s">
        <v>476</v>
      </c>
      <c r="CA57" s="346" t="s">
        <v>499</v>
      </c>
      <c r="CB57" s="346" t="s">
        <v>497</v>
      </c>
      <c r="CC57" s="347"/>
    </row>
    <row r="58" spans="1:81" x14ac:dyDescent="0.25">
      <c r="B58" s="316"/>
      <c r="F58" s="315"/>
      <c r="G58" s="315"/>
      <c r="H58" s="315"/>
      <c r="I58" s="315"/>
      <c r="J58" s="315"/>
      <c r="K58" s="315"/>
      <c r="L58" s="317"/>
      <c r="M58" s="315"/>
      <c r="N58" s="317"/>
      <c r="O58" s="316"/>
      <c r="Q58" s="315"/>
      <c r="R58" s="315"/>
      <c r="S58" s="315"/>
      <c r="T58" s="315"/>
      <c r="U58" s="315"/>
      <c r="V58" s="315"/>
      <c r="W58" s="317"/>
      <c r="X58" s="315"/>
      <c r="Y58" s="317"/>
      <c r="AB58" s="316"/>
      <c r="AD58" s="315"/>
      <c r="AE58" s="315"/>
      <c r="AF58" s="315"/>
      <c r="AG58" s="315"/>
      <c r="AH58" s="315"/>
      <c r="AI58" s="315"/>
      <c r="AJ58" s="317"/>
      <c r="AK58" s="315"/>
      <c r="AL58" s="317"/>
      <c r="AN58" s="315"/>
      <c r="AO58" s="315"/>
      <c r="AP58" s="315"/>
      <c r="AQ58" s="315"/>
      <c r="AR58" s="315"/>
      <c r="AS58" s="315"/>
      <c r="AT58" s="317"/>
      <c r="AU58" s="315"/>
      <c r="AV58" s="317"/>
      <c r="AY58" s="317"/>
      <c r="AZ58" s="316"/>
      <c r="BB58" s="316"/>
      <c r="BD58" s="316"/>
      <c r="BF58" s="316"/>
      <c r="BH58" s="316"/>
      <c r="BJ58" s="316"/>
      <c r="BX58" s="291"/>
      <c r="CC58" s="233"/>
    </row>
    <row r="59" spans="1:81" s="346" customFormat="1" x14ac:dyDescent="0.25">
      <c r="A59" s="348" t="s">
        <v>541</v>
      </c>
      <c r="B59" s="349">
        <v>1</v>
      </c>
      <c r="C59" s="350" t="s">
        <v>344</v>
      </c>
      <c r="D59" s="350" t="s">
        <v>203</v>
      </c>
      <c r="E59" s="336">
        <f t="shared" si="0"/>
        <v>8</v>
      </c>
      <c r="F59" s="351">
        <v>-1E-4</v>
      </c>
      <c r="G59" s="351">
        <v>-1E-4</v>
      </c>
      <c r="H59" s="351">
        <v>-1E-4</v>
      </c>
      <c r="I59" s="351">
        <v>-1E-4</v>
      </c>
      <c r="J59" s="351">
        <v>-1E-4</v>
      </c>
      <c r="K59" s="351">
        <v>-1E-4</v>
      </c>
      <c r="L59" s="352">
        <v>-1E-4</v>
      </c>
      <c r="M59" s="351">
        <v>-1E-4</v>
      </c>
      <c r="N59" s="352">
        <v>-1E-4</v>
      </c>
      <c r="O59" s="349">
        <v>-1E-4</v>
      </c>
      <c r="P59" s="353"/>
      <c r="Q59" s="351">
        <v>-1E-4</v>
      </c>
      <c r="R59" s="351">
        <v>-1E-4</v>
      </c>
      <c r="S59" s="351">
        <v>-1E-4</v>
      </c>
      <c r="T59" s="351">
        <v>-1E-4</v>
      </c>
      <c r="U59" s="351">
        <v>-1E-4</v>
      </c>
      <c r="V59" s="351">
        <v>-1E-4</v>
      </c>
      <c r="W59" s="352">
        <v>-1E-4</v>
      </c>
      <c r="X59" s="351">
        <v>-1E-4</v>
      </c>
      <c r="Y59" s="352">
        <v>-1E-4</v>
      </c>
      <c r="Z59" s="353"/>
      <c r="AA59" s="354">
        <v>-1E-4</v>
      </c>
      <c r="AB59" s="349">
        <v>-1E-4</v>
      </c>
      <c r="AD59" s="351">
        <v>9.1</v>
      </c>
      <c r="AE59" s="351">
        <v>9.1999999999999993</v>
      </c>
      <c r="AF59" s="351">
        <v>9.3000000000000007</v>
      </c>
      <c r="AG59" s="351">
        <v>9</v>
      </c>
      <c r="AH59" s="351">
        <v>-1E-4</v>
      </c>
      <c r="AI59" s="351">
        <v>3.5</v>
      </c>
      <c r="AJ59" s="352">
        <v>18.3</v>
      </c>
      <c r="AK59" s="351">
        <v>0.2</v>
      </c>
      <c r="AL59" s="352">
        <v>21.6</v>
      </c>
      <c r="AN59" s="351">
        <v>8</v>
      </c>
      <c r="AO59" s="351">
        <v>8</v>
      </c>
      <c r="AP59" s="351">
        <v>8</v>
      </c>
      <c r="AQ59" s="351">
        <v>8</v>
      </c>
      <c r="AR59" s="351">
        <v>-1E-4</v>
      </c>
      <c r="AS59" s="351">
        <v>3</v>
      </c>
      <c r="AT59" s="352">
        <v>16</v>
      </c>
      <c r="AU59" s="351">
        <v>0.8</v>
      </c>
      <c r="AV59" s="352">
        <v>18.2</v>
      </c>
      <c r="AX59" s="353">
        <v>39.799999999999997</v>
      </c>
      <c r="AY59" s="352">
        <v>39.799999999999997</v>
      </c>
      <c r="AZ59" s="349">
        <v>1</v>
      </c>
      <c r="BB59" s="349">
        <v>-1</v>
      </c>
      <c r="BC59" s="355"/>
      <c r="BD59" s="349">
        <v>0</v>
      </c>
      <c r="BE59" s="356">
        <v>0</v>
      </c>
      <c r="BF59" s="349">
        <v>0</v>
      </c>
      <c r="BG59" s="356">
        <v>0</v>
      </c>
      <c r="BH59" s="349">
        <v>-1</v>
      </c>
      <c r="BI59" s="356">
        <v>0</v>
      </c>
      <c r="BJ59" s="349">
        <v>-1</v>
      </c>
      <c r="BP59" s="346" t="s">
        <v>203</v>
      </c>
      <c r="BR59" s="346" t="s">
        <v>569</v>
      </c>
      <c r="BS59" s="346" t="s">
        <v>587</v>
      </c>
      <c r="BT59" s="355">
        <v>3</v>
      </c>
      <c r="BU59" s="357">
        <v>12.3</v>
      </c>
      <c r="BV59" s="355">
        <v>1</v>
      </c>
      <c r="BW59" s="355">
        <v>1</v>
      </c>
      <c r="BX59" s="334">
        <v>1</v>
      </c>
      <c r="BZ59" s="346" t="s">
        <v>476</v>
      </c>
      <c r="CA59" s="346" t="s">
        <v>500</v>
      </c>
      <c r="CB59" s="346" t="s">
        <v>497</v>
      </c>
      <c r="CC59" s="347"/>
    </row>
    <row r="60" spans="1:81" x14ac:dyDescent="0.25">
      <c r="B60" s="316"/>
      <c r="F60" s="315"/>
      <c r="G60" s="315"/>
      <c r="H60" s="315"/>
      <c r="I60" s="315"/>
      <c r="J60" s="315"/>
      <c r="K60" s="315"/>
      <c r="L60" s="317"/>
      <c r="M60" s="315"/>
      <c r="N60" s="317"/>
      <c r="O60" s="316"/>
      <c r="Q60" s="315"/>
      <c r="R60" s="315"/>
      <c r="S60" s="315"/>
      <c r="T60" s="315"/>
      <c r="U60" s="315"/>
      <c r="V60" s="315"/>
      <c r="W60" s="317"/>
      <c r="X60" s="315"/>
      <c r="Y60" s="317"/>
      <c r="AB60" s="316"/>
      <c r="AD60" s="315"/>
      <c r="AE60" s="315"/>
      <c r="AF60" s="315"/>
      <c r="AG60" s="315"/>
      <c r="AH60" s="315"/>
      <c r="AI60" s="315"/>
      <c r="AJ60" s="317"/>
      <c r="AK60" s="315"/>
      <c r="AL60" s="317"/>
      <c r="AN60" s="315"/>
      <c r="AO60" s="315"/>
      <c r="AP60" s="315"/>
      <c r="AQ60" s="315"/>
      <c r="AR60" s="315"/>
      <c r="AS60" s="315"/>
      <c r="AT60" s="317"/>
      <c r="AU60" s="315"/>
      <c r="AV60" s="317"/>
      <c r="AY60" s="317"/>
      <c r="AZ60" s="316"/>
      <c r="BB60" s="316"/>
      <c r="BD60" s="316"/>
      <c r="BF60" s="316"/>
      <c r="BH60" s="316"/>
      <c r="BJ60" s="316"/>
      <c r="BX60" s="291"/>
      <c r="CC60" s="233"/>
    </row>
    <row r="61" spans="1:81" s="346" customFormat="1" x14ac:dyDescent="0.25">
      <c r="A61" s="348" t="s">
        <v>542</v>
      </c>
      <c r="B61" s="349">
        <v>1</v>
      </c>
      <c r="C61" s="350" t="s">
        <v>552</v>
      </c>
      <c r="D61" s="350" t="s">
        <v>248</v>
      </c>
      <c r="E61" s="336">
        <f t="shared" si="0"/>
        <v>8</v>
      </c>
      <c r="F61" s="351">
        <v>9.4</v>
      </c>
      <c r="G61" s="351">
        <v>9.5</v>
      </c>
      <c r="H61" s="351">
        <v>9.3000000000000007</v>
      </c>
      <c r="I61" s="351">
        <v>9.4</v>
      </c>
      <c r="J61" s="351">
        <v>-1E-4</v>
      </c>
      <c r="K61" s="351">
        <v>1.3</v>
      </c>
      <c r="L61" s="352">
        <v>18.8</v>
      </c>
      <c r="M61" s="351">
        <v>-1</v>
      </c>
      <c r="N61" s="352">
        <v>20.100000000000001</v>
      </c>
      <c r="O61" s="349">
        <v>1</v>
      </c>
      <c r="P61" s="353"/>
      <c r="Q61" s="351">
        <v>9.3000000000000007</v>
      </c>
      <c r="R61" s="351">
        <v>9.1999999999999993</v>
      </c>
      <c r="S61" s="351">
        <v>9.3000000000000007</v>
      </c>
      <c r="T61" s="351">
        <v>9.4</v>
      </c>
      <c r="U61" s="351">
        <v>-1E-4</v>
      </c>
      <c r="V61" s="351">
        <v>1.2</v>
      </c>
      <c r="W61" s="352">
        <v>18.600000000000001</v>
      </c>
      <c r="X61" s="351">
        <v>-1</v>
      </c>
      <c r="Y61" s="352">
        <v>19.8</v>
      </c>
      <c r="Z61" s="353"/>
      <c r="AA61" s="354">
        <v>39.9</v>
      </c>
      <c r="AB61" s="349">
        <v>3</v>
      </c>
      <c r="AD61" s="351">
        <v>9.4</v>
      </c>
      <c r="AE61" s="351">
        <v>9.4</v>
      </c>
      <c r="AF61" s="351">
        <v>9.4</v>
      </c>
      <c r="AG61" s="351">
        <v>9.5</v>
      </c>
      <c r="AH61" s="351">
        <v>-1E-4</v>
      </c>
      <c r="AI61" s="351">
        <v>1.7</v>
      </c>
      <c r="AJ61" s="352">
        <v>18.8</v>
      </c>
      <c r="AK61" s="351">
        <v>-1</v>
      </c>
      <c r="AL61" s="352">
        <v>20.5</v>
      </c>
      <c r="AN61" s="351">
        <v>9.4</v>
      </c>
      <c r="AO61" s="351">
        <v>9.5</v>
      </c>
      <c r="AP61" s="351">
        <v>9.5</v>
      </c>
      <c r="AQ61" s="351">
        <v>9.5</v>
      </c>
      <c r="AR61" s="351">
        <v>-1E-4</v>
      </c>
      <c r="AS61" s="351">
        <v>1.6</v>
      </c>
      <c r="AT61" s="352">
        <v>19</v>
      </c>
      <c r="AU61" s="351">
        <v>0.2</v>
      </c>
      <c r="AV61" s="352">
        <v>20.399999999999999</v>
      </c>
      <c r="AX61" s="353">
        <v>80.8</v>
      </c>
      <c r="AY61" s="352">
        <v>80.8</v>
      </c>
      <c r="AZ61" s="349">
        <v>1</v>
      </c>
      <c r="BB61" s="349">
        <v>-1</v>
      </c>
      <c r="BC61" s="355"/>
      <c r="BD61" s="349">
        <v>-1</v>
      </c>
      <c r="BE61" s="356">
        <v>0</v>
      </c>
      <c r="BF61" s="349">
        <v>-1</v>
      </c>
      <c r="BG61" s="356">
        <v>0</v>
      </c>
      <c r="BH61" s="349">
        <v>-1</v>
      </c>
      <c r="BI61" s="356">
        <v>0</v>
      </c>
      <c r="BJ61" s="349">
        <v>-1</v>
      </c>
      <c r="BL61" s="346" t="s">
        <v>363</v>
      </c>
      <c r="BP61" s="346" t="s">
        <v>248</v>
      </c>
      <c r="BR61" s="346" t="s">
        <v>570</v>
      </c>
      <c r="BS61" s="346" t="s">
        <v>588</v>
      </c>
      <c r="BT61" s="355">
        <v>3</v>
      </c>
      <c r="BU61" s="357">
        <v>11.05</v>
      </c>
      <c r="BV61" s="355">
        <v>3</v>
      </c>
      <c r="BW61" s="355">
        <v>1</v>
      </c>
      <c r="BX61" s="334">
        <v>1</v>
      </c>
      <c r="BZ61" s="346" t="s">
        <v>479</v>
      </c>
      <c r="CA61" s="346" t="s">
        <v>492</v>
      </c>
      <c r="CB61" s="346" t="s">
        <v>497</v>
      </c>
      <c r="CC61" s="347"/>
    </row>
    <row r="62" spans="1:81" s="346" customFormat="1" x14ac:dyDescent="0.25">
      <c r="A62" s="348" t="s">
        <v>542</v>
      </c>
      <c r="B62" s="349">
        <v>2</v>
      </c>
      <c r="C62" s="350" t="s">
        <v>352</v>
      </c>
      <c r="D62" s="350" t="s">
        <v>248</v>
      </c>
      <c r="E62" s="336">
        <f t="shared" si="0"/>
        <v>7</v>
      </c>
      <c r="F62" s="351">
        <v>9.3000000000000007</v>
      </c>
      <c r="G62" s="351">
        <v>9.4</v>
      </c>
      <c r="H62" s="351">
        <v>9.4</v>
      </c>
      <c r="I62" s="351">
        <v>9.4</v>
      </c>
      <c r="J62" s="351">
        <v>-1E-4</v>
      </c>
      <c r="K62" s="351">
        <v>1.3</v>
      </c>
      <c r="L62" s="352">
        <v>18.8</v>
      </c>
      <c r="M62" s="351">
        <v>-1</v>
      </c>
      <c r="N62" s="352">
        <v>20.100000000000001</v>
      </c>
      <c r="O62" s="349">
        <v>1</v>
      </c>
      <c r="P62" s="353"/>
      <c r="Q62" s="351">
        <v>9.5</v>
      </c>
      <c r="R62" s="351">
        <v>9.5</v>
      </c>
      <c r="S62" s="351">
        <v>9.4</v>
      </c>
      <c r="T62" s="351">
        <v>9.4</v>
      </c>
      <c r="U62" s="351">
        <v>-1E-4</v>
      </c>
      <c r="V62" s="351">
        <v>1.2</v>
      </c>
      <c r="W62" s="352">
        <v>18.899999999999999</v>
      </c>
      <c r="X62" s="351">
        <v>-1</v>
      </c>
      <c r="Y62" s="352">
        <v>20.100000000000001</v>
      </c>
      <c r="Z62" s="353"/>
      <c r="AA62" s="354">
        <v>40.200000000000003</v>
      </c>
      <c r="AB62" s="349">
        <v>2</v>
      </c>
      <c r="AD62" s="351">
        <v>9.1999999999999993</v>
      </c>
      <c r="AE62" s="351">
        <v>9</v>
      </c>
      <c r="AF62" s="351">
        <v>9.1</v>
      </c>
      <c r="AG62" s="351">
        <v>9.1</v>
      </c>
      <c r="AH62" s="351">
        <v>-1E-4</v>
      </c>
      <c r="AI62" s="351">
        <v>1.8</v>
      </c>
      <c r="AJ62" s="352">
        <v>18.2</v>
      </c>
      <c r="AK62" s="351">
        <v>-1</v>
      </c>
      <c r="AL62" s="352">
        <v>20</v>
      </c>
      <c r="AN62" s="351">
        <v>9.5</v>
      </c>
      <c r="AO62" s="351">
        <v>9.6</v>
      </c>
      <c r="AP62" s="351">
        <v>9.4</v>
      </c>
      <c r="AQ62" s="351">
        <v>9.3000000000000007</v>
      </c>
      <c r="AR62" s="351">
        <v>-1E-4</v>
      </c>
      <c r="AS62" s="351">
        <v>1.3</v>
      </c>
      <c r="AT62" s="352">
        <v>18.899999999999999</v>
      </c>
      <c r="AU62" s="351">
        <v>-1</v>
      </c>
      <c r="AV62" s="352">
        <v>20.2</v>
      </c>
      <c r="AX62" s="353">
        <v>80.400000000000006</v>
      </c>
      <c r="AY62" s="352">
        <v>80.400000000000006</v>
      </c>
      <c r="AZ62" s="349">
        <v>2</v>
      </c>
      <c r="BB62" s="349">
        <v>-1</v>
      </c>
      <c r="BC62" s="355"/>
      <c r="BD62" s="349">
        <v>-1</v>
      </c>
      <c r="BE62" s="356">
        <v>0</v>
      </c>
      <c r="BF62" s="349">
        <v>-1</v>
      </c>
      <c r="BG62" s="356">
        <v>0</v>
      </c>
      <c r="BH62" s="349">
        <v>-1</v>
      </c>
      <c r="BI62" s="356">
        <v>0</v>
      </c>
      <c r="BJ62" s="349">
        <v>-1</v>
      </c>
      <c r="BL62" s="346" t="s">
        <v>363</v>
      </c>
      <c r="BP62" s="346" t="s">
        <v>248</v>
      </c>
      <c r="BR62" s="346" t="s">
        <v>570</v>
      </c>
      <c r="BS62" s="346" t="s">
        <v>588</v>
      </c>
      <c r="BT62" s="355">
        <v>3</v>
      </c>
      <c r="BU62" s="357">
        <v>11.05</v>
      </c>
      <c r="BV62" s="355">
        <v>2</v>
      </c>
      <c r="BW62" s="355">
        <v>1</v>
      </c>
      <c r="BX62" s="334">
        <v>2</v>
      </c>
      <c r="BZ62" s="346" t="s">
        <v>479</v>
      </c>
      <c r="CA62" s="346" t="s">
        <v>492</v>
      </c>
      <c r="CB62" s="346" t="s">
        <v>497</v>
      </c>
      <c r="CC62" s="347"/>
    </row>
    <row r="63" spans="1:81" x14ac:dyDescent="0.25">
      <c r="A63" s="5" t="s">
        <v>542</v>
      </c>
      <c r="B63" s="316">
        <v>3</v>
      </c>
      <c r="C63" s="18" t="s">
        <v>324</v>
      </c>
      <c r="D63" s="18" t="s">
        <v>203</v>
      </c>
      <c r="E63" s="185">
        <f t="shared" si="0"/>
        <v>6</v>
      </c>
      <c r="F63" s="315">
        <v>9.3000000000000007</v>
      </c>
      <c r="G63" s="315">
        <v>9.4</v>
      </c>
      <c r="H63" s="315">
        <v>9.4</v>
      </c>
      <c r="I63" s="315">
        <v>9.4</v>
      </c>
      <c r="J63" s="315">
        <v>-1E-4</v>
      </c>
      <c r="K63" s="315">
        <v>1.3</v>
      </c>
      <c r="L63" s="317">
        <v>18.8</v>
      </c>
      <c r="M63" s="315">
        <v>-1</v>
      </c>
      <c r="N63" s="317">
        <v>20.100000000000001</v>
      </c>
      <c r="O63" s="316">
        <v>1</v>
      </c>
      <c r="Q63" s="315">
        <v>9.4</v>
      </c>
      <c r="R63" s="315">
        <v>9.5</v>
      </c>
      <c r="S63" s="315">
        <v>9.6</v>
      </c>
      <c r="T63" s="315">
        <v>9.5</v>
      </c>
      <c r="U63" s="315">
        <v>-1E-4</v>
      </c>
      <c r="V63" s="315">
        <v>1.2</v>
      </c>
      <c r="W63" s="317">
        <v>19</v>
      </c>
      <c r="X63" s="315">
        <v>-1</v>
      </c>
      <c r="Y63" s="317">
        <v>20.2</v>
      </c>
      <c r="AA63" s="12">
        <v>40.299999999999997</v>
      </c>
      <c r="AB63" s="316">
        <v>1</v>
      </c>
      <c r="AD63" s="315">
        <v>9.1</v>
      </c>
      <c r="AE63" s="315">
        <v>9.1</v>
      </c>
      <c r="AF63" s="315">
        <v>9.1999999999999993</v>
      </c>
      <c r="AG63" s="315">
        <v>9.1999999999999993</v>
      </c>
      <c r="AH63" s="315">
        <v>-1E-4</v>
      </c>
      <c r="AI63" s="315">
        <v>1.7</v>
      </c>
      <c r="AJ63" s="317">
        <v>18.3</v>
      </c>
      <c r="AK63" s="315">
        <v>-1</v>
      </c>
      <c r="AL63" s="317">
        <v>20</v>
      </c>
      <c r="AN63" s="315">
        <v>8.9</v>
      </c>
      <c r="AO63" s="315">
        <v>9.1</v>
      </c>
      <c r="AP63" s="315">
        <v>9.1999999999999993</v>
      </c>
      <c r="AQ63" s="315">
        <v>9.1</v>
      </c>
      <c r="AR63" s="315">
        <v>-1E-4</v>
      </c>
      <c r="AS63" s="315">
        <v>1.6</v>
      </c>
      <c r="AT63" s="317">
        <v>18.2</v>
      </c>
      <c r="AU63" s="315">
        <v>0.8</v>
      </c>
      <c r="AV63" s="317">
        <v>19</v>
      </c>
      <c r="AX63" s="3">
        <v>79.3</v>
      </c>
      <c r="AY63" s="317">
        <v>79.3</v>
      </c>
      <c r="AZ63" s="316">
        <v>3</v>
      </c>
      <c r="BB63" s="316">
        <v>-1</v>
      </c>
      <c r="BD63" s="316">
        <v>-1</v>
      </c>
      <c r="BE63" s="48">
        <v>0</v>
      </c>
      <c r="BF63" s="316">
        <v>-1</v>
      </c>
      <c r="BG63" s="48">
        <v>0</v>
      </c>
      <c r="BH63" s="316">
        <v>-1</v>
      </c>
      <c r="BI63" s="48">
        <v>0</v>
      </c>
      <c r="BJ63" s="316">
        <v>-1</v>
      </c>
      <c r="BL63" s="1" t="s">
        <v>362</v>
      </c>
      <c r="BP63" s="1" t="s">
        <v>203</v>
      </c>
      <c r="BR63" s="1" t="s">
        <v>570</v>
      </c>
      <c r="BS63" s="1" t="s">
        <v>588</v>
      </c>
      <c r="BT63" s="8">
        <v>3</v>
      </c>
      <c r="BU63" s="58">
        <v>11.05</v>
      </c>
      <c r="BV63" s="8">
        <v>1</v>
      </c>
      <c r="BW63" s="8">
        <v>1</v>
      </c>
      <c r="BX63" s="291">
        <v>3</v>
      </c>
      <c r="BZ63" s="1" t="s">
        <v>479</v>
      </c>
      <c r="CA63" s="1" t="s">
        <v>492</v>
      </c>
      <c r="CB63" s="1" t="s">
        <v>497</v>
      </c>
      <c r="CC63" s="233"/>
    </row>
    <row r="64" spans="1:81" x14ac:dyDescent="0.25">
      <c r="A64" s="5" t="s">
        <v>542</v>
      </c>
      <c r="B64" s="316">
        <v>4</v>
      </c>
      <c r="C64" s="18" t="s">
        <v>325</v>
      </c>
      <c r="D64" s="18" t="s">
        <v>245</v>
      </c>
      <c r="E64" s="185">
        <f t="shared" si="0"/>
        <v>5</v>
      </c>
      <c r="F64" s="315">
        <v>9.1</v>
      </c>
      <c r="G64" s="315">
        <v>9.1</v>
      </c>
      <c r="H64" s="315">
        <v>9.1999999999999993</v>
      </c>
      <c r="I64" s="315">
        <v>9.1999999999999993</v>
      </c>
      <c r="J64" s="315">
        <v>-1E-4</v>
      </c>
      <c r="K64" s="315">
        <v>1.3</v>
      </c>
      <c r="L64" s="317">
        <v>18.3</v>
      </c>
      <c r="M64" s="315">
        <v>0.2</v>
      </c>
      <c r="N64" s="317">
        <v>19.399999999999999</v>
      </c>
      <c r="O64" s="316">
        <v>4</v>
      </c>
      <c r="Q64" s="315">
        <v>7.6</v>
      </c>
      <c r="R64" s="315">
        <v>7.6</v>
      </c>
      <c r="S64" s="315">
        <v>7.7</v>
      </c>
      <c r="T64" s="315">
        <v>7.7</v>
      </c>
      <c r="U64" s="315">
        <v>-1E-4</v>
      </c>
      <c r="V64" s="315">
        <v>0.7</v>
      </c>
      <c r="W64" s="317">
        <v>15.3</v>
      </c>
      <c r="X64" s="315">
        <v>-1</v>
      </c>
      <c r="Y64" s="317">
        <v>16</v>
      </c>
      <c r="AA64" s="12">
        <v>35.4</v>
      </c>
      <c r="AB64" s="316">
        <v>4</v>
      </c>
      <c r="AD64" s="315">
        <v>9</v>
      </c>
      <c r="AE64" s="315">
        <v>9</v>
      </c>
      <c r="AF64" s="315">
        <v>9.1</v>
      </c>
      <c r="AG64" s="315">
        <v>9.1</v>
      </c>
      <c r="AH64" s="315">
        <v>-1E-4</v>
      </c>
      <c r="AI64" s="315">
        <v>1.2</v>
      </c>
      <c r="AJ64" s="317">
        <v>18.100000000000001</v>
      </c>
      <c r="AK64" s="315">
        <v>-1</v>
      </c>
      <c r="AL64" s="317">
        <v>19.3</v>
      </c>
      <c r="AN64" s="315">
        <v>9</v>
      </c>
      <c r="AO64" s="315">
        <v>9.1</v>
      </c>
      <c r="AP64" s="315">
        <v>9.1</v>
      </c>
      <c r="AQ64" s="315">
        <v>9.1</v>
      </c>
      <c r="AR64" s="315">
        <v>-1E-4</v>
      </c>
      <c r="AS64" s="315">
        <v>1.3</v>
      </c>
      <c r="AT64" s="317">
        <v>18.2</v>
      </c>
      <c r="AU64" s="315">
        <v>-1</v>
      </c>
      <c r="AV64" s="317">
        <v>19.5</v>
      </c>
      <c r="AX64" s="3">
        <v>74.2</v>
      </c>
      <c r="AY64" s="317">
        <v>74.2</v>
      </c>
      <c r="AZ64" s="316">
        <v>4</v>
      </c>
      <c r="BB64" s="316">
        <v>-1</v>
      </c>
      <c r="BD64" s="316">
        <v>-1</v>
      </c>
      <c r="BE64" s="48">
        <v>0</v>
      </c>
      <c r="BF64" s="316">
        <v>1</v>
      </c>
      <c r="BG64" s="48">
        <v>0</v>
      </c>
      <c r="BH64" s="316">
        <v>-1</v>
      </c>
      <c r="BI64" s="48">
        <v>0</v>
      </c>
      <c r="BJ64" s="316">
        <v>-1</v>
      </c>
      <c r="BP64" s="1" t="s">
        <v>245</v>
      </c>
      <c r="BR64" s="1" t="s">
        <v>570</v>
      </c>
      <c r="BS64" s="1" t="s">
        <v>588</v>
      </c>
      <c r="BT64" s="8">
        <v>3</v>
      </c>
      <c r="BU64" s="58">
        <v>11.05</v>
      </c>
      <c r="BV64" s="8">
        <v>4</v>
      </c>
      <c r="BW64" s="8">
        <v>1</v>
      </c>
      <c r="BX64" s="291">
        <v>4</v>
      </c>
      <c r="BZ64" s="1" t="s">
        <v>479</v>
      </c>
      <c r="CA64" s="1" t="s">
        <v>492</v>
      </c>
      <c r="CB64" s="1" t="s">
        <v>497</v>
      </c>
      <c r="CC64" s="233"/>
    </row>
    <row r="65" spans="1:81" x14ac:dyDescent="0.25">
      <c r="B65" s="316"/>
      <c r="F65" s="315"/>
      <c r="G65" s="315"/>
      <c r="H65" s="315"/>
      <c r="I65" s="315"/>
      <c r="J65" s="315"/>
      <c r="K65" s="315"/>
      <c r="L65" s="317"/>
      <c r="M65" s="315"/>
      <c r="N65" s="317"/>
      <c r="O65" s="316"/>
      <c r="Q65" s="315"/>
      <c r="R65" s="315"/>
      <c r="S65" s="315"/>
      <c r="T65" s="315"/>
      <c r="U65" s="315"/>
      <c r="V65" s="315"/>
      <c r="W65" s="317"/>
      <c r="X65" s="315"/>
      <c r="Y65" s="317"/>
      <c r="AB65" s="316"/>
      <c r="AD65" s="315"/>
      <c r="AE65" s="315"/>
      <c r="AF65" s="315"/>
      <c r="AG65" s="315"/>
      <c r="AH65" s="315"/>
      <c r="AI65" s="315"/>
      <c r="AJ65" s="317"/>
      <c r="AK65" s="315"/>
      <c r="AL65" s="317"/>
      <c r="AN65" s="315"/>
      <c r="AO65" s="315"/>
      <c r="AP65" s="315"/>
      <c r="AQ65" s="315"/>
      <c r="AR65" s="315"/>
      <c r="AS65" s="315"/>
      <c r="AT65" s="317"/>
      <c r="AU65" s="315"/>
      <c r="AV65" s="317"/>
      <c r="AY65" s="317"/>
      <c r="AZ65" s="316"/>
      <c r="BB65" s="316"/>
      <c r="BD65" s="316"/>
      <c r="BF65" s="316"/>
      <c r="BH65" s="316"/>
      <c r="BJ65" s="316"/>
      <c r="BX65" s="291"/>
      <c r="CC65" s="233"/>
    </row>
    <row r="66" spans="1:81" s="346" customFormat="1" x14ac:dyDescent="0.25">
      <c r="A66" s="348" t="s">
        <v>543</v>
      </c>
      <c r="B66" s="349">
        <v>1</v>
      </c>
      <c r="C66" s="350" t="s">
        <v>355</v>
      </c>
      <c r="D66" s="350" t="s">
        <v>208</v>
      </c>
      <c r="E66" s="336">
        <f t="shared" si="0"/>
        <v>8</v>
      </c>
      <c r="F66" s="351">
        <v>9.5</v>
      </c>
      <c r="G66" s="351">
        <v>9.3000000000000007</v>
      </c>
      <c r="H66" s="351">
        <v>9.3000000000000007</v>
      </c>
      <c r="I66" s="351">
        <v>9.5</v>
      </c>
      <c r="J66" s="351">
        <v>-1E-4</v>
      </c>
      <c r="K66" s="351">
        <v>1.3</v>
      </c>
      <c r="L66" s="352">
        <v>18.8</v>
      </c>
      <c r="M66" s="351">
        <v>-1</v>
      </c>
      <c r="N66" s="352">
        <v>20.100000000000001</v>
      </c>
      <c r="O66" s="349">
        <v>1</v>
      </c>
      <c r="P66" s="353"/>
      <c r="Q66" s="351">
        <v>9.3000000000000007</v>
      </c>
      <c r="R66" s="351">
        <v>9.3000000000000007</v>
      </c>
      <c r="S66" s="351">
        <v>9.3000000000000007</v>
      </c>
      <c r="T66" s="351">
        <v>9.1999999999999993</v>
      </c>
      <c r="U66" s="351">
        <v>-1E-4</v>
      </c>
      <c r="V66" s="351">
        <v>1.6</v>
      </c>
      <c r="W66" s="352">
        <v>18.600000000000001</v>
      </c>
      <c r="X66" s="351">
        <v>-1</v>
      </c>
      <c r="Y66" s="352">
        <v>20.2</v>
      </c>
      <c r="Z66" s="353"/>
      <c r="AA66" s="354">
        <v>40.299999999999997</v>
      </c>
      <c r="AB66" s="349">
        <v>1</v>
      </c>
      <c r="AD66" s="351">
        <v>9.3000000000000007</v>
      </c>
      <c r="AE66" s="351">
        <v>9.4</v>
      </c>
      <c r="AF66" s="351">
        <v>9.3000000000000007</v>
      </c>
      <c r="AG66" s="351">
        <v>9.3000000000000007</v>
      </c>
      <c r="AH66" s="351">
        <v>-1E-4</v>
      </c>
      <c r="AI66" s="351">
        <v>1.5</v>
      </c>
      <c r="AJ66" s="352">
        <v>18.600000000000001</v>
      </c>
      <c r="AK66" s="351">
        <v>-1</v>
      </c>
      <c r="AL66" s="352">
        <v>20.100000000000001</v>
      </c>
      <c r="AN66" s="351">
        <v>9.1999999999999993</v>
      </c>
      <c r="AO66" s="351">
        <v>9.3000000000000007</v>
      </c>
      <c r="AP66" s="351">
        <v>9.3000000000000007</v>
      </c>
      <c r="AQ66" s="351">
        <v>9.3000000000000007</v>
      </c>
      <c r="AR66" s="351">
        <v>-1E-4</v>
      </c>
      <c r="AS66" s="351">
        <v>0.5</v>
      </c>
      <c r="AT66" s="352">
        <v>18.600000000000001</v>
      </c>
      <c r="AU66" s="351">
        <v>-1</v>
      </c>
      <c r="AV66" s="352">
        <v>19.100000000000001</v>
      </c>
      <c r="AX66" s="353">
        <v>79.5</v>
      </c>
      <c r="AY66" s="352">
        <v>79.5</v>
      </c>
      <c r="AZ66" s="349">
        <v>1</v>
      </c>
      <c r="BB66" s="349">
        <v>-1</v>
      </c>
      <c r="BC66" s="355"/>
      <c r="BD66" s="349">
        <v>-1</v>
      </c>
      <c r="BE66" s="356">
        <v>0</v>
      </c>
      <c r="BF66" s="349">
        <v>-1</v>
      </c>
      <c r="BG66" s="356">
        <v>0</v>
      </c>
      <c r="BH66" s="349">
        <v>-1</v>
      </c>
      <c r="BI66" s="356">
        <v>0</v>
      </c>
      <c r="BJ66" s="349">
        <v>-1</v>
      </c>
      <c r="BP66" s="346" t="s">
        <v>208</v>
      </c>
      <c r="BR66" s="346" t="s">
        <v>571</v>
      </c>
      <c r="BS66" s="346" t="s">
        <v>589</v>
      </c>
      <c r="BT66" s="355">
        <v>3</v>
      </c>
      <c r="BU66" s="357">
        <v>12.3</v>
      </c>
      <c r="BV66" s="355">
        <v>1</v>
      </c>
      <c r="BW66" s="355">
        <v>1</v>
      </c>
      <c r="BX66" s="334">
        <v>1</v>
      </c>
      <c r="BZ66" s="346" t="s">
        <v>479</v>
      </c>
      <c r="CA66" s="346" t="s">
        <v>499</v>
      </c>
      <c r="CB66" s="346" t="s">
        <v>497</v>
      </c>
      <c r="CC66" s="347"/>
    </row>
    <row r="67" spans="1:81" x14ac:dyDescent="0.25">
      <c r="B67" s="316"/>
      <c r="F67" s="315"/>
      <c r="G67" s="315"/>
      <c r="H67" s="315"/>
      <c r="I67" s="315"/>
      <c r="J67" s="315"/>
      <c r="K67" s="315"/>
      <c r="L67" s="317"/>
      <c r="M67" s="315"/>
      <c r="N67" s="317"/>
      <c r="O67" s="316"/>
      <c r="Q67" s="315"/>
      <c r="R67" s="315"/>
      <c r="S67" s="315"/>
      <c r="T67" s="315"/>
      <c r="U67" s="315"/>
      <c r="V67" s="315"/>
      <c r="W67" s="317"/>
      <c r="X67" s="315"/>
      <c r="Y67" s="317"/>
      <c r="AB67" s="316"/>
      <c r="AD67" s="315"/>
      <c r="AE67" s="315"/>
      <c r="AF67" s="315"/>
      <c r="AG67" s="315"/>
      <c r="AH67" s="315"/>
      <c r="AI67" s="315"/>
      <c r="AJ67" s="317"/>
      <c r="AK67" s="315"/>
      <c r="AL67" s="317"/>
      <c r="AN67" s="315"/>
      <c r="AO67" s="315"/>
      <c r="AP67" s="315"/>
      <c r="AQ67" s="315"/>
      <c r="AR67" s="315"/>
      <c r="AS67" s="315"/>
      <c r="AT67" s="317"/>
      <c r="AU67" s="315"/>
      <c r="AV67" s="317"/>
      <c r="AY67" s="317"/>
      <c r="AZ67" s="316"/>
      <c r="BB67" s="316"/>
      <c r="BD67" s="316"/>
      <c r="BF67" s="316"/>
      <c r="BH67" s="316"/>
      <c r="BJ67" s="316"/>
      <c r="BX67" s="291"/>
      <c r="CC67" s="233"/>
    </row>
    <row r="68" spans="1:81" s="346" customFormat="1" x14ac:dyDescent="0.25">
      <c r="A68" s="348" t="s">
        <v>544</v>
      </c>
      <c r="B68" s="349">
        <v>1</v>
      </c>
      <c r="C68" s="350" t="s">
        <v>553</v>
      </c>
      <c r="D68" s="350" t="s">
        <v>248</v>
      </c>
      <c r="E68" s="336">
        <f t="shared" si="0"/>
        <v>8</v>
      </c>
      <c r="F68" s="351">
        <v>9.5</v>
      </c>
      <c r="G68" s="351">
        <v>9.4</v>
      </c>
      <c r="H68" s="351">
        <v>9.3000000000000007</v>
      </c>
      <c r="I68" s="351">
        <v>9.1999999999999993</v>
      </c>
      <c r="J68" s="351">
        <v>-1E-4</v>
      </c>
      <c r="K68" s="351">
        <v>3.1</v>
      </c>
      <c r="L68" s="352">
        <v>18.7</v>
      </c>
      <c r="M68" s="351">
        <v>-1</v>
      </c>
      <c r="N68" s="352">
        <v>21.8</v>
      </c>
      <c r="O68" s="349">
        <v>1</v>
      </c>
      <c r="P68" s="353"/>
      <c r="Q68" s="351">
        <v>9.6</v>
      </c>
      <c r="R68" s="351">
        <v>9.5</v>
      </c>
      <c r="S68" s="351">
        <v>9.6</v>
      </c>
      <c r="T68" s="351">
        <v>9.5</v>
      </c>
      <c r="U68" s="351">
        <v>-1E-4</v>
      </c>
      <c r="V68" s="351">
        <v>2.1</v>
      </c>
      <c r="W68" s="352">
        <v>19.100000000000001</v>
      </c>
      <c r="X68" s="351">
        <v>-1</v>
      </c>
      <c r="Y68" s="352">
        <v>21.2</v>
      </c>
      <c r="Z68" s="353"/>
      <c r="AA68" s="354">
        <v>43</v>
      </c>
      <c r="AB68" s="349">
        <v>1</v>
      </c>
      <c r="AD68" s="351">
        <v>-1E-4</v>
      </c>
      <c r="AE68" s="351">
        <v>-1E-4</v>
      </c>
      <c r="AF68" s="351">
        <v>-1E-4</v>
      </c>
      <c r="AG68" s="351">
        <v>-1E-4</v>
      </c>
      <c r="AH68" s="351">
        <v>-1E-4</v>
      </c>
      <c r="AI68" s="351">
        <v>-1E-4</v>
      </c>
      <c r="AJ68" s="352">
        <v>-1E-4</v>
      </c>
      <c r="AK68" s="351">
        <v>-1E-4</v>
      </c>
      <c r="AL68" s="352">
        <v>-1E-4</v>
      </c>
      <c r="AN68" s="351">
        <v>9.4</v>
      </c>
      <c r="AO68" s="351">
        <v>9.4</v>
      </c>
      <c r="AP68" s="351">
        <v>9.4</v>
      </c>
      <c r="AQ68" s="351">
        <v>9.4</v>
      </c>
      <c r="AR68" s="351">
        <v>-1E-4</v>
      </c>
      <c r="AS68" s="351">
        <v>2.9</v>
      </c>
      <c r="AT68" s="352">
        <v>18.8</v>
      </c>
      <c r="AU68" s="351">
        <v>-1</v>
      </c>
      <c r="AV68" s="352">
        <v>21.7</v>
      </c>
      <c r="AX68" s="353">
        <v>64.7</v>
      </c>
      <c r="AY68" s="352">
        <v>64.7</v>
      </c>
      <c r="AZ68" s="349">
        <v>1</v>
      </c>
      <c r="BB68" s="349">
        <v>-1</v>
      </c>
      <c r="BC68" s="355"/>
      <c r="BD68" s="349">
        <v>-1</v>
      </c>
      <c r="BE68" s="356">
        <v>0</v>
      </c>
      <c r="BF68" s="349">
        <v>-1</v>
      </c>
      <c r="BG68" s="356">
        <v>0</v>
      </c>
      <c r="BH68" s="349">
        <v>0</v>
      </c>
      <c r="BI68" s="356">
        <v>0</v>
      </c>
      <c r="BJ68" s="349">
        <v>-1</v>
      </c>
      <c r="BP68" s="346" t="s">
        <v>248</v>
      </c>
      <c r="BR68" s="346" t="s">
        <v>572</v>
      </c>
      <c r="BS68" s="346" t="s">
        <v>590</v>
      </c>
      <c r="BT68" s="355">
        <v>3</v>
      </c>
      <c r="BU68" s="357">
        <v>12.3</v>
      </c>
      <c r="BV68" s="355">
        <v>1</v>
      </c>
      <c r="BW68" s="355">
        <v>1</v>
      </c>
      <c r="BX68" s="334">
        <v>1</v>
      </c>
      <c r="BZ68" s="346" t="s">
        <v>479</v>
      </c>
      <c r="CA68" s="346" t="s">
        <v>481</v>
      </c>
      <c r="CB68" s="346" t="s">
        <v>498</v>
      </c>
      <c r="CC68" s="347"/>
    </row>
    <row r="69" spans="1:81" x14ac:dyDescent="0.25">
      <c r="E69" s="185">
        <f t="shared" si="0"/>
        <v>0</v>
      </c>
      <c r="CC69" s="233" t="str">
        <f t="shared" ref="CC69:CC86" si="1">(CB69 &amp; ":" &amp; BY69)</f>
        <v>:</v>
      </c>
    </row>
    <row r="70" spans="1:81" x14ac:dyDescent="0.25">
      <c r="E70" s="185">
        <f t="shared" si="0"/>
        <v>0</v>
      </c>
      <c r="CC70" s="233" t="str">
        <f t="shared" si="1"/>
        <v>:</v>
      </c>
    </row>
    <row r="71" spans="1:81" x14ac:dyDescent="0.25">
      <c r="E71" s="185">
        <f t="shared" si="0"/>
        <v>0</v>
      </c>
      <c r="CC71" s="233" t="str">
        <f t="shared" si="1"/>
        <v>:</v>
      </c>
    </row>
    <row r="72" spans="1:81" x14ac:dyDescent="0.25">
      <c r="E72" s="185">
        <f t="shared" si="0"/>
        <v>0</v>
      </c>
      <c r="CC72" s="233" t="str">
        <f t="shared" si="1"/>
        <v>:</v>
      </c>
    </row>
    <row r="73" spans="1:81" x14ac:dyDescent="0.25">
      <c r="E73" s="185">
        <f t="shared" si="0"/>
        <v>0</v>
      </c>
      <c r="CC73" s="233" t="str">
        <f t="shared" si="1"/>
        <v>:</v>
      </c>
    </row>
    <row r="74" spans="1:81" x14ac:dyDescent="0.25">
      <c r="E74" s="185">
        <f t="shared" si="0"/>
        <v>0</v>
      </c>
      <c r="CC74" s="233" t="str">
        <f t="shared" si="1"/>
        <v>:</v>
      </c>
    </row>
    <row r="75" spans="1:81" x14ac:dyDescent="0.25">
      <c r="E75" s="185">
        <f t="shared" si="0"/>
        <v>0</v>
      </c>
      <c r="CC75" s="233" t="str">
        <f t="shared" si="1"/>
        <v>:</v>
      </c>
    </row>
    <row r="76" spans="1:81" x14ac:dyDescent="0.25">
      <c r="E76" s="185">
        <f t="shared" si="0"/>
        <v>0</v>
      </c>
      <c r="CC76" s="233" t="str">
        <f t="shared" si="1"/>
        <v>:</v>
      </c>
    </row>
    <row r="77" spans="1:81" x14ac:dyDescent="0.25">
      <c r="E77" s="185">
        <f t="shared" si="0"/>
        <v>0</v>
      </c>
      <c r="CC77" s="233" t="str">
        <f t="shared" si="1"/>
        <v>:</v>
      </c>
    </row>
    <row r="78" spans="1:81" x14ac:dyDescent="0.25">
      <c r="E78" s="185">
        <f t="shared" si="0"/>
        <v>0</v>
      </c>
      <c r="CC78" s="233" t="str">
        <f t="shared" si="1"/>
        <v>:</v>
      </c>
    </row>
    <row r="79" spans="1:81" x14ac:dyDescent="0.25">
      <c r="E79" s="185">
        <f t="shared" si="0"/>
        <v>0</v>
      </c>
      <c r="CC79" s="233" t="str">
        <f t="shared" si="1"/>
        <v>:</v>
      </c>
    </row>
    <row r="80" spans="1:81" x14ac:dyDescent="0.25">
      <c r="E80" s="185">
        <f t="shared" si="0"/>
        <v>0</v>
      </c>
      <c r="CC80" s="233" t="str">
        <f t="shared" si="1"/>
        <v>:</v>
      </c>
    </row>
    <row r="81" spans="5:81" x14ac:dyDescent="0.25">
      <c r="E81" s="185">
        <f t="shared" si="0"/>
        <v>0</v>
      </c>
      <c r="CC81" s="233" t="str">
        <f t="shared" si="1"/>
        <v>:</v>
      </c>
    </row>
    <row r="82" spans="5:81" x14ac:dyDescent="0.25">
      <c r="E82" s="185">
        <f t="shared" si="0"/>
        <v>0</v>
      </c>
      <c r="CC82" s="233" t="str">
        <f t="shared" si="1"/>
        <v>:</v>
      </c>
    </row>
    <row r="83" spans="5:81" x14ac:dyDescent="0.25">
      <c r="E83" s="185">
        <f t="shared" si="0"/>
        <v>0</v>
      </c>
      <c r="CC83" s="233" t="str">
        <f t="shared" si="1"/>
        <v>:</v>
      </c>
    </row>
    <row r="84" spans="5:81" x14ac:dyDescent="0.25">
      <c r="E84" s="185">
        <f t="shared" si="0"/>
        <v>0</v>
      </c>
      <c r="CC84" s="233" t="str">
        <f t="shared" si="1"/>
        <v>:</v>
      </c>
    </row>
    <row r="85" spans="5:81" x14ac:dyDescent="0.25">
      <c r="E85" s="185">
        <f t="shared" si="0"/>
        <v>0</v>
      </c>
      <c r="CC85" s="233" t="str">
        <f t="shared" si="1"/>
        <v>:</v>
      </c>
    </row>
    <row r="86" spans="5:81" x14ac:dyDescent="0.25">
      <c r="E86" s="185">
        <f t="shared" ref="E86:E149" si="2">IFERROR(IF($B86&gt;0,VLOOKUP($B86,PosnPointsDMT,2,FALSE),0),0)</f>
        <v>0</v>
      </c>
      <c r="CC86" s="233" t="str">
        <f t="shared" si="1"/>
        <v>:</v>
      </c>
    </row>
    <row r="87" spans="5:81" x14ac:dyDescent="0.25">
      <c r="E87" s="185">
        <f t="shared" si="2"/>
        <v>0</v>
      </c>
      <c r="CC87" s="233" t="str">
        <f t="shared" ref="CC87:CC150" si="3">(CB87 &amp; ":" &amp; BY87)</f>
        <v>:</v>
      </c>
    </row>
    <row r="88" spans="5:81" x14ac:dyDescent="0.25">
      <c r="E88" s="185">
        <f t="shared" si="2"/>
        <v>0</v>
      </c>
      <c r="CC88" s="233" t="str">
        <f t="shared" si="3"/>
        <v>:</v>
      </c>
    </row>
    <row r="89" spans="5:81" x14ac:dyDescent="0.25">
      <c r="E89" s="185">
        <f t="shared" si="2"/>
        <v>0</v>
      </c>
      <c r="CC89" s="233" t="str">
        <f t="shared" si="3"/>
        <v>:</v>
      </c>
    </row>
    <row r="90" spans="5:81" x14ac:dyDescent="0.25">
      <c r="E90" s="185">
        <f t="shared" si="2"/>
        <v>0</v>
      </c>
      <c r="CC90" s="233" t="str">
        <f t="shared" si="3"/>
        <v>:</v>
      </c>
    </row>
    <row r="91" spans="5:81" x14ac:dyDescent="0.25">
      <c r="E91" s="185">
        <f t="shared" si="2"/>
        <v>0</v>
      </c>
      <c r="CC91" s="233" t="str">
        <f t="shared" si="3"/>
        <v>:</v>
      </c>
    </row>
    <row r="92" spans="5:81" x14ac:dyDescent="0.25">
      <c r="E92" s="185">
        <f t="shared" si="2"/>
        <v>0</v>
      </c>
      <c r="CC92" s="233" t="str">
        <f t="shared" si="3"/>
        <v>:</v>
      </c>
    </row>
    <row r="93" spans="5:81" x14ac:dyDescent="0.25">
      <c r="E93" s="185">
        <f t="shared" si="2"/>
        <v>0</v>
      </c>
      <c r="CC93" s="233" t="str">
        <f t="shared" si="3"/>
        <v>:</v>
      </c>
    </row>
    <row r="94" spans="5:81" x14ac:dyDescent="0.25">
      <c r="E94" s="185">
        <f t="shared" si="2"/>
        <v>0</v>
      </c>
      <c r="CC94" s="233" t="str">
        <f t="shared" si="3"/>
        <v>:</v>
      </c>
    </row>
    <row r="95" spans="5:81" x14ac:dyDescent="0.25">
      <c r="E95" s="185">
        <f t="shared" si="2"/>
        <v>0</v>
      </c>
      <c r="CC95" s="233" t="str">
        <f t="shared" si="3"/>
        <v>:</v>
      </c>
    </row>
    <row r="96" spans="5:81" x14ac:dyDescent="0.25">
      <c r="E96" s="185">
        <f t="shared" si="2"/>
        <v>0</v>
      </c>
      <c r="CC96" s="233" t="str">
        <f t="shared" si="3"/>
        <v>:</v>
      </c>
    </row>
    <row r="97" spans="5:81" x14ac:dyDescent="0.25">
      <c r="E97" s="185">
        <f t="shared" si="2"/>
        <v>0</v>
      </c>
      <c r="CC97" s="233" t="str">
        <f t="shared" si="3"/>
        <v>:</v>
      </c>
    </row>
    <row r="98" spans="5:81" x14ac:dyDescent="0.25">
      <c r="E98" s="185">
        <f t="shared" si="2"/>
        <v>0</v>
      </c>
      <c r="CC98" s="233" t="str">
        <f t="shared" si="3"/>
        <v>:</v>
      </c>
    </row>
    <row r="99" spans="5:81" x14ac:dyDescent="0.25">
      <c r="E99" s="185">
        <f t="shared" si="2"/>
        <v>0</v>
      </c>
      <c r="CC99" s="233" t="str">
        <f t="shared" si="3"/>
        <v>:</v>
      </c>
    </row>
    <row r="100" spans="5:81" x14ac:dyDescent="0.25">
      <c r="E100" s="185">
        <f t="shared" si="2"/>
        <v>0</v>
      </c>
      <c r="CC100" s="233" t="str">
        <f t="shared" si="3"/>
        <v>:</v>
      </c>
    </row>
    <row r="101" spans="5:81" x14ac:dyDescent="0.25">
      <c r="E101" s="185">
        <f t="shared" si="2"/>
        <v>0</v>
      </c>
      <c r="CC101" s="233" t="str">
        <f t="shared" si="3"/>
        <v>:</v>
      </c>
    </row>
    <row r="102" spans="5:81" x14ac:dyDescent="0.25">
      <c r="E102" s="185">
        <f t="shared" si="2"/>
        <v>0</v>
      </c>
      <c r="CC102" s="233" t="str">
        <f t="shared" si="3"/>
        <v>:</v>
      </c>
    </row>
    <row r="103" spans="5:81" x14ac:dyDescent="0.25">
      <c r="E103" s="185">
        <f t="shared" si="2"/>
        <v>0</v>
      </c>
      <c r="CC103" s="233" t="str">
        <f t="shared" si="3"/>
        <v>:</v>
      </c>
    </row>
    <row r="104" spans="5:81" x14ac:dyDescent="0.25">
      <c r="E104" s="185">
        <f t="shared" si="2"/>
        <v>0</v>
      </c>
      <c r="CC104" s="233" t="str">
        <f t="shared" si="3"/>
        <v>:</v>
      </c>
    </row>
    <row r="105" spans="5:81" x14ac:dyDescent="0.25">
      <c r="E105" s="185">
        <f t="shared" si="2"/>
        <v>0</v>
      </c>
      <c r="CC105" s="233" t="str">
        <f t="shared" si="3"/>
        <v>:</v>
      </c>
    </row>
    <row r="106" spans="5:81" x14ac:dyDescent="0.25">
      <c r="E106" s="185">
        <f t="shared" si="2"/>
        <v>0</v>
      </c>
      <c r="CC106" s="233" t="str">
        <f t="shared" si="3"/>
        <v>:</v>
      </c>
    </row>
    <row r="107" spans="5:81" x14ac:dyDescent="0.25">
      <c r="E107" s="185">
        <f t="shared" si="2"/>
        <v>0</v>
      </c>
      <c r="CC107" s="233" t="str">
        <f t="shared" si="3"/>
        <v>:</v>
      </c>
    </row>
    <row r="108" spans="5:81" x14ac:dyDescent="0.25">
      <c r="E108" s="185">
        <f t="shared" si="2"/>
        <v>0</v>
      </c>
      <c r="CC108" s="233" t="str">
        <f t="shared" si="3"/>
        <v>:</v>
      </c>
    </row>
    <row r="109" spans="5:81" x14ac:dyDescent="0.25">
      <c r="E109" s="185">
        <f t="shared" si="2"/>
        <v>0</v>
      </c>
      <c r="CC109" s="233" t="str">
        <f t="shared" si="3"/>
        <v>:</v>
      </c>
    </row>
    <row r="110" spans="5:81" x14ac:dyDescent="0.25">
      <c r="E110" s="185">
        <f t="shared" si="2"/>
        <v>0</v>
      </c>
      <c r="CC110" s="233" t="str">
        <f t="shared" si="3"/>
        <v>:</v>
      </c>
    </row>
    <row r="111" spans="5:81" x14ac:dyDescent="0.25">
      <c r="E111" s="185">
        <f t="shared" si="2"/>
        <v>0</v>
      </c>
      <c r="CC111" s="233" t="str">
        <f t="shared" si="3"/>
        <v>:</v>
      </c>
    </row>
    <row r="112" spans="5:81" x14ac:dyDescent="0.25">
      <c r="E112" s="185">
        <f t="shared" si="2"/>
        <v>0</v>
      </c>
      <c r="CC112" s="233" t="str">
        <f t="shared" si="3"/>
        <v>:</v>
      </c>
    </row>
    <row r="113" spans="5:81" x14ac:dyDescent="0.25">
      <c r="E113" s="185">
        <f t="shared" si="2"/>
        <v>0</v>
      </c>
      <c r="CC113" s="233" t="str">
        <f t="shared" si="3"/>
        <v>:</v>
      </c>
    </row>
    <row r="114" spans="5:81" x14ac:dyDescent="0.25">
      <c r="E114" s="185">
        <f t="shared" si="2"/>
        <v>0</v>
      </c>
      <c r="CC114" s="233" t="str">
        <f t="shared" si="3"/>
        <v>:</v>
      </c>
    </row>
    <row r="115" spans="5:81" x14ac:dyDescent="0.25">
      <c r="E115" s="185">
        <f t="shared" si="2"/>
        <v>0</v>
      </c>
      <c r="CC115" s="233" t="str">
        <f t="shared" si="3"/>
        <v>:</v>
      </c>
    </row>
    <row r="116" spans="5:81" x14ac:dyDescent="0.25">
      <c r="E116" s="185">
        <f t="shared" si="2"/>
        <v>0</v>
      </c>
      <c r="CC116" s="233" t="str">
        <f t="shared" si="3"/>
        <v>:</v>
      </c>
    </row>
    <row r="117" spans="5:81" x14ac:dyDescent="0.25">
      <c r="E117" s="185">
        <f t="shared" si="2"/>
        <v>0</v>
      </c>
      <c r="CC117" s="233" t="str">
        <f t="shared" si="3"/>
        <v>:</v>
      </c>
    </row>
    <row r="118" spans="5:81" x14ac:dyDescent="0.25">
      <c r="E118" s="185">
        <f t="shared" si="2"/>
        <v>0</v>
      </c>
      <c r="CC118" s="233" t="str">
        <f t="shared" si="3"/>
        <v>:</v>
      </c>
    </row>
    <row r="119" spans="5:81" x14ac:dyDescent="0.25">
      <c r="E119" s="185">
        <f t="shared" si="2"/>
        <v>0</v>
      </c>
      <c r="CC119" s="233" t="str">
        <f t="shared" si="3"/>
        <v>:</v>
      </c>
    </row>
    <row r="120" spans="5:81" x14ac:dyDescent="0.25">
      <c r="E120" s="185">
        <f t="shared" si="2"/>
        <v>0</v>
      </c>
      <c r="CC120" s="233" t="str">
        <f t="shared" si="3"/>
        <v>:</v>
      </c>
    </row>
    <row r="121" spans="5:81" x14ac:dyDescent="0.25">
      <c r="E121" s="185">
        <f t="shared" si="2"/>
        <v>0</v>
      </c>
      <c r="CC121" s="233" t="str">
        <f t="shared" si="3"/>
        <v>:</v>
      </c>
    </row>
    <row r="122" spans="5:81" x14ac:dyDescent="0.25">
      <c r="E122" s="185">
        <f t="shared" si="2"/>
        <v>0</v>
      </c>
      <c r="CC122" s="233" t="str">
        <f t="shared" si="3"/>
        <v>:</v>
      </c>
    </row>
    <row r="123" spans="5:81" x14ac:dyDescent="0.25">
      <c r="E123" s="185">
        <f t="shared" si="2"/>
        <v>0</v>
      </c>
      <c r="CC123" s="233" t="str">
        <f t="shared" si="3"/>
        <v>:</v>
      </c>
    </row>
    <row r="124" spans="5:81" x14ac:dyDescent="0.25">
      <c r="E124" s="185">
        <f t="shared" si="2"/>
        <v>0</v>
      </c>
      <c r="CC124" s="233" t="str">
        <f t="shared" si="3"/>
        <v>:</v>
      </c>
    </row>
    <row r="125" spans="5:81" x14ac:dyDescent="0.25">
      <c r="E125" s="185">
        <f t="shared" si="2"/>
        <v>0</v>
      </c>
      <c r="CC125" s="233" t="str">
        <f t="shared" si="3"/>
        <v>:</v>
      </c>
    </row>
    <row r="126" spans="5:81" x14ac:dyDescent="0.25">
      <c r="E126" s="185">
        <f t="shared" si="2"/>
        <v>0</v>
      </c>
      <c r="CC126" s="233" t="str">
        <f t="shared" si="3"/>
        <v>:</v>
      </c>
    </row>
    <row r="127" spans="5:81" x14ac:dyDescent="0.25">
      <c r="E127" s="185">
        <f t="shared" si="2"/>
        <v>0</v>
      </c>
      <c r="CC127" s="233" t="str">
        <f t="shared" si="3"/>
        <v>:</v>
      </c>
    </row>
    <row r="128" spans="5:81" x14ac:dyDescent="0.25">
      <c r="E128" s="185">
        <f t="shared" si="2"/>
        <v>0</v>
      </c>
      <c r="CC128" s="233" t="str">
        <f t="shared" si="3"/>
        <v>:</v>
      </c>
    </row>
    <row r="129" spans="5:81" x14ac:dyDescent="0.25">
      <c r="E129" s="185">
        <f t="shared" si="2"/>
        <v>0</v>
      </c>
      <c r="CC129" s="233" t="str">
        <f t="shared" si="3"/>
        <v>:</v>
      </c>
    </row>
    <row r="130" spans="5:81" x14ac:dyDescent="0.25">
      <c r="E130" s="185">
        <f t="shared" si="2"/>
        <v>0</v>
      </c>
      <c r="CC130" s="233" t="str">
        <f t="shared" si="3"/>
        <v>:</v>
      </c>
    </row>
    <row r="131" spans="5:81" x14ac:dyDescent="0.25">
      <c r="E131" s="185">
        <f t="shared" si="2"/>
        <v>0</v>
      </c>
      <c r="CC131" s="233" t="str">
        <f t="shared" si="3"/>
        <v>:</v>
      </c>
    </row>
    <row r="132" spans="5:81" x14ac:dyDescent="0.25">
      <c r="E132" s="185">
        <f t="shared" si="2"/>
        <v>0</v>
      </c>
      <c r="CC132" s="233" t="str">
        <f t="shared" si="3"/>
        <v>:</v>
      </c>
    </row>
    <row r="133" spans="5:81" x14ac:dyDescent="0.25">
      <c r="E133" s="185">
        <f t="shared" si="2"/>
        <v>0</v>
      </c>
      <c r="CC133" s="233" t="str">
        <f t="shared" si="3"/>
        <v>:</v>
      </c>
    </row>
    <row r="134" spans="5:81" x14ac:dyDescent="0.25">
      <c r="E134" s="185">
        <f t="shared" si="2"/>
        <v>0</v>
      </c>
      <c r="CC134" s="233" t="str">
        <f t="shared" si="3"/>
        <v>:</v>
      </c>
    </row>
    <row r="135" spans="5:81" x14ac:dyDescent="0.25">
      <c r="E135" s="185">
        <f t="shared" si="2"/>
        <v>0</v>
      </c>
      <c r="CC135" s="233" t="str">
        <f t="shared" si="3"/>
        <v>:</v>
      </c>
    </row>
    <row r="136" spans="5:81" x14ac:dyDescent="0.25">
      <c r="E136" s="185">
        <f t="shared" si="2"/>
        <v>0</v>
      </c>
      <c r="CC136" s="233" t="str">
        <f t="shared" si="3"/>
        <v>:</v>
      </c>
    </row>
    <row r="137" spans="5:81" x14ac:dyDescent="0.25">
      <c r="E137" s="185">
        <f t="shared" si="2"/>
        <v>0</v>
      </c>
      <c r="CC137" s="233" t="str">
        <f t="shared" si="3"/>
        <v>:</v>
      </c>
    </row>
    <row r="138" spans="5:81" x14ac:dyDescent="0.25">
      <c r="E138" s="185">
        <f t="shared" si="2"/>
        <v>0</v>
      </c>
      <c r="CC138" s="233" t="str">
        <f t="shared" si="3"/>
        <v>:</v>
      </c>
    </row>
    <row r="139" spans="5:81" x14ac:dyDescent="0.25">
      <c r="E139" s="185">
        <f t="shared" si="2"/>
        <v>0</v>
      </c>
      <c r="CC139" s="233" t="str">
        <f t="shared" si="3"/>
        <v>:</v>
      </c>
    </row>
    <row r="140" spans="5:81" x14ac:dyDescent="0.25">
      <c r="E140" s="185">
        <f t="shared" si="2"/>
        <v>0</v>
      </c>
      <c r="CC140" s="233" t="str">
        <f t="shared" si="3"/>
        <v>:</v>
      </c>
    </row>
    <row r="141" spans="5:81" x14ac:dyDescent="0.25">
      <c r="E141" s="185">
        <f t="shared" si="2"/>
        <v>0</v>
      </c>
      <c r="CC141" s="233" t="str">
        <f t="shared" si="3"/>
        <v>:</v>
      </c>
    </row>
    <row r="142" spans="5:81" x14ac:dyDescent="0.25">
      <c r="E142" s="185">
        <f t="shared" si="2"/>
        <v>0</v>
      </c>
      <c r="CC142" s="233" t="str">
        <f t="shared" si="3"/>
        <v>:</v>
      </c>
    </row>
    <row r="143" spans="5:81" x14ac:dyDescent="0.25">
      <c r="E143" s="185">
        <f t="shared" si="2"/>
        <v>0</v>
      </c>
      <c r="CC143" s="233" t="str">
        <f t="shared" si="3"/>
        <v>:</v>
      </c>
    </row>
    <row r="144" spans="5:81" x14ac:dyDescent="0.25">
      <c r="E144" s="185">
        <f t="shared" si="2"/>
        <v>0</v>
      </c>
      <c r="CC144" s="233" t="str">
        <f t="shared" si="3"/>
        <v>:</v>
      </c>
    </row>
    <row r="145" spans="5:81" x14ac:dyDescent="0.25">
      <c r="E145" s="185">
        <f t="shared" si="2"/>
        <v>0</v>
      </c>
      <c r="CC145" s="233" t="str">
        <f t="shared" si="3"/>
        <v>:</v>
      </c>
    </row>
    <row r="146" spans="5:81" x14ac:dyDescent="0.25">
      <c r="E146" s="185">
        <f t="shared" si="2"/>
        <v>0</v>
      </c>
      <c r="CC146" s="233" t="str">
        <f t="shared" si="3"/>
        <v>:</v>
      </c>
    </row>
    <row r="147" spans="5:81" x14ac:dyDescent="0.25">
      <c r="E147" s="185">
        <f t="shared" si="2"/>
        <v>0</v>
      </c>
      <c r="CC147" s="233" t="str">
        <f t="shared" si="3"/>
        <v>:</v>
      </c>
    </row>
    <row r="148" spans="5:81" x14ac:dyDescent="0.25">
      <c r="E148" s="185">
        <f t="shared" si="2"/>
        <v>0</v>
      </c>
      <c r="CC148" s="233" t="str">
        <f t="shared" si="3"/>
        <v>:</v>
      </c>
    </row>
    <row r="149" spans="5:81" x14ac:dyDescent="0.25">
      <c r="E149" s="185">
        <f t="shared" si="2"/>
        <v>0</v>
      </c>
      <c r="CC149" s="233" t="str">
        <f t="shared" si="3"/>
        <v>:</v>
      </c>
    </row>
    <row r="150" spans="5:81" x14ac:dyDescent="0.25">
      <c r="E150" s="185">
        <f t="shared" ref="E150:E213" si="4">IFERROR(IF($B150&gt;0,VLOOKUP($B150,PosnPointsDMT,2,FALSE),0),0)</f>
        <v>0</v>
      </c>
      <c r="CC150" s="233" t="str">
        <f t="shared" si="3"/>
        <v>:</v>
      </c>
    </row>
    <row r="151" spans="5:81" x14ac:dyDescent="0.25">
      <c r="E151" s="185">
        <f t="shared" si="4"/>
        <v>0</v>
      </c>
      <c r="CC151" s="233" t="str">
        <f t="shared" ref="CC151:CC214" si="5">(CB151 &amp; ":" &amp; BY151)</f>
        <v>:</v>
      </c>
    </row>
    <row r="152" spans="5:81" x14ac:dyDescent="0.25">
      <c r="E152" s="185">
        <f t="shared" si="4"/>
        <v>0</v>
      </c>
      <c r="CC152" s="233" t="str">
        <f t="shared" si="5"/>
        <v>:</v>
      </c>
    </row>
    <row r="153" spans="5:81" x14ac:dyDescent="0.25">
      <c r="E153" s="185">
        <f t="shared" si="4"/>
        <v>0</v>
      </c>
      <c r="CC153" s="233" t="str">
        <f t="shared" si="5"/>
        <v>:</v>
      </c>
    </row>
    <row r="154" spans="5:81" x14ac:dyDescent="0.25">
      <c r="E154" s="185">
        <f t="shared" si="4"/>
        <v>0</v>
      </c>
      <c r="CC154" s="233" t="str">
        <f t="shared" si="5"/>
        <v>:</v>
      </c>
    </row>
    <row r="155" spans="5:81" x14ac:dyDescent="0.25">
      <c r="E155" s="185">
        <f t="shared" si="4"/>
        <v>0</v>
      </c>
      <c r="CC155" s="233" t="str">
        <f t="shared" si="5"/>
        <v>:</v>
      </c>
    </row>
    <row r="156" spans="5:81" x14ac:dyDescent="0.25">
      <c r="E156" s="185">
        <f t="shared" si="4"/>
        <v>0</v>
      </c>
      <c r="CC156" s="233" t="str">
        <f t="shared" si="5"/>
        <v>:</v>
      </c>
    </row>
    <row r="157" spans="5:81" x14ac:dyDescent="0.25">
      <c r="E157" s="185">
        <f t="shared" si="4"/>
        <v>0</v>
      </c>
      <c r="CC157" s="233" t="str">
        <f t="shared" si="5"/>
        <v>:</v>
      </c>
    </row>
    <row r="158" spans="5:81" x14ac:dyDescent="0.25">
      <c r="E158" s="185">
        <f t="shared" si="4"/>
        <v>0</v>
      </c>
      <c r="CC158" s="233" t="str">
        <f t="shared" si="5"/>
        <v>:</v>
      </c>
    </row>
    <row r="159" spans="5:81" x14ac:dyDescent="0.25">
      <c r="E159" s="185">
        <f t="shared" si="4"/>
        <v>0</v>
      </c>
      <c r="CC159" s="233" t="str">
        <f t="shared" si="5"/>
        <v>:</v>
      </c>
    </row>
    <row r="160" spans="5:81" x14ac:dyDescent="0.25">
      <c r="E160" s="185">
        <f t="shared" si="4"/>
        <v>0</v>
      </c>
      <c r="CC160" s="233" t="str">
        <f t="shared" si="5"/>
        <v>:</v>
      </c>
    </row>
    <row r="161" spans="5:81" x14ac:dyDescent="0.25">
      <c r="E161" s="185">
        <f t="shared" si="4"/>
        <v>0</v>
      </c>
      <c r="CC161" s="233" t="str">
        <f t="shared" si="5"/>
        <v>:</v>
      </c>
    </row>
    <row r="162" spans="5:81" x14ac:dyDescent="0.25">
      <c r="E162" s="185">
        <f t="shared" si="4"/>
        <v>0</v>
      </c>
      <c r="CC162" s="233" t="str">
        <f t="shared" si="5"/>
        <v>:</v>
      </c>
    </row>
    <row r="163" spans="5:81" x14ac:dyDescent="0.25">
      <c r="E163" s="185">
        <f t="shared" si="4"/>
        <v>0</v>
      </c>
      <c r="CC163" s="233" t="str">
        <f t="shared" si="5"/>
        <v>:</v>
      </c>
    </row>
    <row r="164" spans="5:81" x14ac:dyDescent="0.25">
      <c r="E164" s="185">
        <f t="shared" si="4"/>
        <v>0</v>
      </c>
      <c r="CC164" s="233" t="str">
        <f t="shared" si="5"/>
        <v>:</v>
      </c>
    </row>
    <row r="165" spans="5:81" x14ac:dyDescent="0.25">
      <c r="E165" s="185">
        <f t="shared" si="4"/>
        <v>0</v>
      </c>
      <c r="CC165" s="233" t="str">
        <f t="shared" si="5"/>
        <v>:</v>
      </c>
    </row>
    <row r="166" spans="5:81" x14ac:dyDescent="0.25">
      <c r="E166" s="185">
        <f t="shared" si="4"/>
        <v>0</v>
      </c>
      <c r="CC166" s="233" t="str">
        <f t="shared" si="5"/>
        <v>:</v>
      </c>
    </row>
    <row r="167" spans="5:81" x14ac:dyDescent="0.25">
      <c r="E167" s="185">
        <f t="shared" si="4"/>
        <v>0</v>
      </c>
      <c r="CC167" s="233" t="str">
        <f t="shared" si="5"/>
        <v>:</v>
      </c>
    </row>
    <row r="168" spans="5:81" x14ac:dyDescent="0.25">
      <c r="E168" s="185">
        <f t="shared" si="4"/>
        <v>0</v>
      </c>
      <c r="CC168" s="233" t="str">
        <f t="shared" si="5"/>
        <v>:</v>
      </c>
    </row>
    <row r="169" spans="5:81" x14ac:dyDescent="0.25">
      <c r="E169" s="185">
        <f t="shared" si="4"/>
        <v>0</v>
      </c>
      <c r="CC169" s="233" t="str">
        <f t="shared" si="5"/>
        <v>:</v>
      </c>
    </row>
    <row r="170" spans="5:81" x14ac:dyDescent="0.25">
      <c r="E170" s="185">
        <f t="shared" si="4"/>
        <v>0</v>
      </c>
      <c r="CC170" s="233" t="str">
        <f t="shared" si="5"/>
        <v>:</v>
      </c>
    </row>
    <row r="171" spans="5:81" x14ac:dyDescent="0.25">
      <c r="E171" s="185">
        <f t="shared" si="4"/>
        <v>0</v>
      </c>
      <c r="CC171" s="233" t="str">
        <f t="shared" si="5"/>
        <v>:</v>
      </c>
    </row>
    <row r="172" spans="5:81" x14ac:dyDescent="0.25">
      <c r="E172" s="185">
        <f t="shared" si="4"/>
        <v>0</v>
      </c>
      <c r="CC172" s="233" t="str">
        <f t="shared" si="5"/>
        <v>:</v>
      </c>
    </row>
    <row r="173" spans="5:81" x14ac:dyDescent="0.25">
      <c r="E173" s="185">
        <f t="shared" si="4"/>
        <v>0</v>
      </c>
      <c r="CC173" s="233" t="str">
        <f t="shared" si="5"/>
        <v>:</v>
      </c>
    </row>
    <row r="174" spans="5:81" x14ac:dyDescent="0.25">
      <c r="E174" s="185">
        <f t="shared" si="4"/>
        <v>0</v>
      </c>
      <c r="CC174" s="233" t="str">
        <f t="shared" si="5"/>
        <v>:</v>
      </c>
    </row>
    <row r="175" spans="5:81" x14ac:dyDescent="0.25">
      <c r="E175" s="185">
        <f t="shared" si="4"/>
        <v>0</v>
      </c>
      <c r="CC175" s="233" t="str">
        <f t="shared" si="5"/>
        <v>:</v>
      </c>
    </row>
    <row r="176" spans="5:81" x14ac:dyDescent="0.25">
      <c r="E176" s="185">
        <f t="shared" si="4"/>
        <v>0</v>
      </c>
      <c r="CC176" s="233" t="str">
        <f t="shared" si="5"/>
        <v>:</v>
      </c>
    </row>
    <row r="177" spans="5:81" x14ac:dyDescent="0.25">
      <c r="E177" s="185">
        <f t="shared" si="4"/>
        <v>0</v>
      </c>
      <c r="CC177" s="233" t="str">
        <f t="shared" si="5"/>
        <v>:</v>
      </c>
    </row>
    <row r="178" spans="5:81" x14ac:dyDescent="0.25">
      <c r="E178" s="185">
        <f t="shared" si="4"/>
        <v>0</v>
      </c>
      <c r="CC178" s="233" t="str">
        <f t="shared" si="5"/>
        <v>:</v>
      </c>
    </row>
    <row r="179" spans="5:81" x14ac:dyDescent="0.25">
      <c r="E179" s="185">
        <f t="shared" si="4"/>
        <v>0</v>
      </c>
      <c r="CC179" s="233" t="str">
        <f t="shared" si="5"/>
        <v>:</v>
      </c>
    </row>
    <row r="180" spans="5:81" x14ac:dyDescent="0.25">
      <c r="E180" s="185">
        <f t="shared" si="4"/>
        <v>0</v>
      </c>
      <c r="CC180" s="233" t="str">
        <f t="shared" si="5"/>
        <v>:</v>
      </c>
    </row>
    <row r="181" spans="5:81" x14ac:dyDescent="0.25">
      <c r="E181" s="185">
        <f t="shared" si="4"/>
        <v>0</v>
      </c>
      <c r="CC181" s="233" t="str">
        <f t="shared" si="5"/>
        <v>:</v>
      </c>
    </row>
    <row r="182" spans="5:81" x14ac:dyDescent="0.25">
      <c r="E182" s="185">
        <f t="shared" si="4"/>
        <v>0</v>
      </c>
      <c r="CC182" s="233" t="str">
        <f t="shared" si="5"/>
        <v>:</v>
      </c>
    </row>
    <row r="183" spans="5:81" x14ac:dyDescent="0.25">
      <c r="E183" s="185">
        <f t="shared" si="4"/>
        <v>0</v>
      </c>
      <c r="CC183" s="233" t="str">
        <f t="shared" si="5"/>
        <v>:</v>
      </c>
    </row>
    <row r="184" spans="5:81" x14ac:dyDescent="0.25">
      <c r="E184" s="185">
        <f t="shared" si="4"/>
        <v>0</v>
      </c>
      <c r="CC184" s="233" t="str">
        <f t="shared" si="5"/>
        <v>:</v>
      </c>
    </row>
    <row r="185" spans="5:81" x14ac:dyDescent="0.25">
      <c r="E185" s="185">
        <f t="shared" si="4"/>
        <v>0</v>
      </c>
      <c r="CC185" s="233" t="str">
        <f t="shared" si="5"/>
        <v>:</v>
      </c>
    </row>
    <row r="186" spans="5:81" x14ac:dyDescent="0.25">
      <c r="E186" s="185">
        <f t="shared" si="4"/>
        <v>0</v>
      </c>
      <c r="CC186" s="233" t="str">
        <f t="shared" si="5"/>
        <v>:</v>
      </c>
    </row>
    <row r="187" spans="5:81" x14ac:dyDescent="0.25">
      <c r="E187" s="185">
        <f t="shared" si="4"/>
        <v>0</v>
      </c>
      <c r="CC187" s="233" t="str">
        <f t="shared" si="5"/>
        <v>:</v>
      </c>
    </row>
    <row r="188" spans="5:81" x14ac:dyDescent="0.25">
      <c r="E188" s="185">
        <f t="shared" si="4"/>
        <v>0</v>
      </c>
      <c r="CC188" s="233" t="str">
        <f t="shared" si="5"/>
        <v>:</v>
      </c>
    </row>
    <row r="189" spans="5:81" x14ac:dyDescent="0.25">
      <c r="E189" s="185">
        <f t="shared" si="4"/>
        <v>0</v>
      </c>
      <c r="CC189" s="233" t="str">
        <f t="shared" si="5"/>
        <v>:</v>
      </c>
    </row>
    <row r="190" spans="5:81" x14ac:dyDescent="0.25">
      <c r="E190" s="185">
        <f t="shared" si="4"/>
        <v>0</v>
      </c>
      <c r="CC190" s="233" t="str">
        <f t="shared" si="5"/>
        <v>:</v>
      </c>
    </row>
    <row r="191" spans="5:81" x14ac:dyDescent="0.25">
      <c r="E191" s="185">
        <f t="shared" si="4"/>
        <v>0</v>
      </c>
      <c r="CC191" s="233" t="str">
        <f t="shared" si="5"/>
        <v>:</v>
      </c>
    </row>
    <row r="192" spans="5:81" x14ac:dyDescent="0.25">
      <c r="E192" s="185">
        <f t="shared" si="4"/>
        <v>0</v>
      </c>
      <c r="CC192" s="233" t="str">
        <f t="shared" si="5"/>
        <v>:</v>
      </c>
    </row>
    <row r="193" spans="5:81" x14ac:dyDescent="0.25">
      <c r="E193" s="185">
        <f t="shared" si="4"/>
        <v>0</v>
      </c>
      <c r="CC193" s="233" t="str">
        <f t="shared" si="5"/>
        <v>:</v>
      </c>
    </row>
    <row r="194" spans="5:81" x14ac:dyDescent="0.25">
      <c r="E194" s="185">
        <f t="shared" si="4"/>
        <v>0</v>
      </c>
      <c r="CC194" s="233" t="str">
        <f t="shared" si="5"/>
        <v>:</v>
      </c>
    </row>
    <row r="195" spans="5:81" x14ac:dyDescent="0.25">
      <c r="E195" s="185">
        <f t="shared" si="4"/>
        <v>0</v>
      </c>
      <c r="CC195" s="233" t="str">
        <f t="shared" si="5"/>
        <v>:</v>
      </c>
    </row>
    <row r="196" spans="5:81" x14ac:dyDescent="0.25">
      <c r="E196" s="185">
        <f t="shared" si="4"/>
        <v>0</v>
      </c>
      <c r="CC196" s="233" t="str">
        <f t="shared" si="5"/>
        <v>:</v>
      </c>
    </row>
    <row r="197" spans="5:81" x14ac:dyDescent="0.25">
      <c r="E197" s="185">
        <f t="shared" si="4"/>
        <v>0</v>
      </c>
      <c r="CC197" s="233" t="str">
        <f t="shared" si="5"/>
        <v>:</v>
      </c>
    </row>
    <row r="198" spans="5:81" x14ac:dyDescent="0.25">
      <c r="E198" s="185">
        <f t="shared" si="4"/>
        <v>0</v>
      </c>
      <c r="CC198" s="233" t="str">
        <f t="shared" si="5"/>
        <v>:</v>
      </c>
    </row>
    <row r="199" spans="5:81" x14ac:dyDescent="0.25">
      <c r="E199" s="185">
        <f t="shared" si="4"/>
        <v>0</v>
      </c>
      <c r="CC199" s="233" t="str">
        <f t="shared" si="5"/>
        <v>:</v>
      </c>
    </row>
    <row r="200" spans="5:81" x14ac:dyDescent="0.25">
      <c r="E200" s="185">
        <f t="shared" si="4"/>
        <v>0</v>
      </c>
      <c r="CC200" s="233" t="str">
        <f t="shared" si="5"/>
        <v>:</v>
      </c>
    </row>
    <row r="201" spans="5:81" x14ac:dyDescent="0.25">
      <c r="E201" s="185">
        <f t="shared" si="4"/>
        <v>0</v>
      </c>
      <c r="CC201" s="233" t="str">
        <f t="shared" si="5"/>
        <v>:</v>
      </c>
    </row>
    <row r="202" spans="5:81" x14ac:dyDescent="0.25">
      <c r="E202" s="185">
        <f t="shared" si="4"/>
        <v>0</v>
      </c>
      <c r="CC202" s="233" t="str">
        <f t="shared" si="5"/>
        <v>:</v>
      </c>
    </row>
    <row r="203" spans="5:81" x14ac:dyDescent="0.25">
      <c r="E203" s="185">
        <f t="shared" si="4"/>
        <v>0</v>
      </c>
      <c r="CC203" s="233" t="str">
        <f t="shared" si="5"/>
        <v>:</v>
      </c>
    </row>
    <row r="204" spans="5:81" x14ac:dyDescent="0.25">
      <c r="E204" s="185">
        <f t="shared" si="4"/>
        <v>0</v>
      </c>
      <c r="CC204" s="233" t="str">
        <f t="shared" si="5"/>
        <v>:</v>
      </c>
    </row>
    <row r="205" spans="5:81" x14ac:dyDescent="0.25">
      <c r="E205" s="185">
        <f t="shared" si="4"/>
        <v>0</v>
      </c>
      <c r="CC205" s="233" t="str">
        <f t="shared" si="5"/>
        <v>:</v>
      </c>
    </row>
    <row r="206" spans="5:81" x14ac:dyDescent="0.25">
      <c r="E206" s="185">
        <f t="shared" si="4"/>
        <v>0</v>
      </c>
      <c r="CC206" s="233" t="str">
        <f t="shared" si="5"/>
        <v>:</v>
      </c>
    </row>
    <row r="207" spans="5:81" x14ac:dyDescent="0.25">
      <c r="E207" s="185">
        <f t="shared" si="4"/>
        <v>0</v>
      </c>
      <c r="CC207" s="233" t="str">
        <f t="shared" si="5"/>
        <v>:</v>
      </c>
    </row>
    <row r="208" spans="5:81" x14ac:dyDescent="0.25">
      <c r="E208" s="185">
        <f t="shared" si="4"/>
        <v>0</v>
      </c>
      <c r="CC208" s="233" t="str">
        <f t="shared" si="5"/>
        <v>:</v>
      </c>
    </row>
    <row r="209" spans="5:81" x14ac:dyDescent="0.25">
      <c r="E209" s="185">
        <f t="shared" si="4"/>
        <v>0</v>
      </c>
      <c r="CC209" s="233" t="str">
        <f t="shared" si="5"/>
        <v>:</v>
      </c>
    </row>
    <row r="210" spans="5:81" x14ac:dyDescent="0.25">
      <c r="E210" s="185">
        <f t="shared" si="4"/>
        <v>0</v>
      </c>
      <c r="CC210" s="233" t="str">
        <f t="shared" si="5"/>
        <v>:</v>
      </c>
    </row>
    <row r="211" spans="5:81" x14ac:dyDescent="0.25">
      <c r="E211" s="185">
        <f t="shared" si="4"/>
        <v>0</v>
      </c>
      <c r="CC211" s="233" t="str">
        <f t="shared" si="5"/>
        <v>:</v>
      </c>
    </row>
    <row r="212" spans="5:81" x14ac:dyDescent="0.25">
      <c r="E212" s="185">
        <f t="shared" si="4"/>
        <v>0</v>
      </c>
      <c r="CC212" s="233" t="str">
        <f t="shared" si="5"/>
        <v>:</v>
      </c>
    </row>
    <row r="213" spans="5:81" x14ac:dyDescent="0.25">
      <c r="E213" s="185">
        <f t="shared" si="4"/>
        <v>0</v>
      </c>
      <c r="CC213" s="233" t="str">
        <f t="shared" si="5"/>
        <v>:</v>
      </c>
    </row>
    <row r="214" spans="5:81" x14ac:dyDescent="0.25">
      <c r="E214" s="185">
        <f t="shared" ref="E214:E277" si="6">IFERROR(IF($B214&gt;0,VLOOKUP($B214,PosnPointsDMT,2,FALSE),0),0)</f>
        <v>0</v>
      </c>
      <c r="CC214" s="233" t="str">
        <f t="shared" si="5"/>
        <v>:</v>
      </c>
    </row>
    <row r="215" spans="5:81" x14ac:dyDescent="0.25">
      <c r="E215" s="185">
        <f t="shared" si="6"/>
        <v>0</v>
      </c>
      <c r="CC215" s="233" t="str">
        <f t="shared" ref="CC215:CC278" si="7">(CB215 &amp; ":" &amp; BY215)</f>
        <v>:</v>
      </c>
    </row>
    <row r="216" spans="5:81" x14ac:dyDescent="0.25">
      <c r="E216" s="185">
        <f t="shared" si="6"/>
        <v>0</v>
      </c>
      <c r="CC216" s="233" t="str">
        <f t="shared" si="7"/>
        <v>:</v>
      </c>
    </row>
    <row r="217" spans="5:81" x14ac:dyDescent="0.25">
      <c r="E217" s="185">
        <f t="shared" si="6"/>
        <v>0</v>
      </c>
      <c r="CC217" s="233" t="str">
        <f t="shared" si="7"/>
        <v>:</v>
      </c>
    </row>
    <row r="218" spans="5:81" x14ac:dyDescent="0.25">
      <c r="E218" s="185">
        <f t="shared" si="6"/>
        <v>0</v>
      </c>
      <c r="CC218" s="233" t="str">
        <f t="shared" si="7"/>
        <v>:</v>
      </c>
    </row>
    <row r="219" spans="5:81" x14ac:dyDescent="0.25">
      <c r="E219" s="185">
        <f t="shared" si="6"/>
        <v>0</v>
      </c>
      <c r="CC219" s="233" t="str">
        <f t="shared" si="7"/>
        <v>:</v>
      </c>
    </row>
    <row r="220" spans="5:81" x14ac:dyDescent="0.25">
      <c r="E220" s="185">
        <f t="shared" si="6"/>
        <v>0</v>
      </c>
      <c r="CC220" s="233" t="str">
        <f t="shared" si="7"/>
        <v>:</v>
      </c>
    </row>
    <row r="221" spans="5:81" x14ac:dyDescent="0.25">
      <c r="E221" s="185">
        <f t="shared" si="6"/>
        <v>0</v>
      </c>
      <c r="CC221" s="233" t="str">
        <f t="shared" si="7"/>
        <v>:</v>
      </c>
    </row>
    <row r="222" spans="5:81" x14ac:dyDescent="0.25">
      <c r="E222" s="185">
        <f t="shared" si="6"/>
        <v>0</v>
      </c>
      <c r="CC222" s="233" t="str">
        <f t="shared" si="7"/>
        <v>:</v>
      </c>
    </row>
    <row r="223" spans="5:81" x14ac:dyDescent="0.25">
      <c r="E223" s="185">
        <f t="shared" si="6"/>
        <v>0</v>
      </c>
      <c r="CC223" s="233" t="str">
        <f t="shared" si="7"/>
        <v>:</v>
      </c>
    </row>
    <row r="224" spans="5:81" x14ac:dyDescent="0.25">
      <c r="E224" s="185">
        <f t="shared" si="6"/>
        <v>0</v>
      </c>
      <c r="CC224" s="233" t="str">
        <f t="shared" si="7"/>
        <v>:</v>
      </c>
    </row>
    <row r="225" spans="5:81" x14ac:dyDescent="0.25">
      <c r="E225" s="185">
        <f t="shared" si="6"/>
        <v>0</v>
      </c>
      <c r="CC225" s="233" t="str">
        <f t="shared" si="7"/>
        <v>:</v>
      </c>
    </row>
    <row r="226" spans="5:81" x14ac:dyDescent="0.25">
      <c r="E226" s="185">
        <f t="shared" si="6"/>
        <v>0</v>
      </c>
      <c r="CC226" s="233" t="str">
        <f t="shared" si="7"/>
        <v>:</v>
      </c>
    </row>
    <row r="227" spans="5:81" x14ac:dyDescent="0.25">
      <c r="E227" s="185">
        <f t="shared" si="6"/>
        <v>0</v>
      </c>
      <c r="CC227" s="233" t="str">
        <f t="shared" si="7"/>
        <v>:</v>
      </c>
    </row>
    <row r="228" spans="5:81" x14ac:dyDescent="0.25">
      <c r="E228" s="185">
        <f t="shared" si="6"/>
        <v>0</v>
      </c>
      <c r="CC228" s="233" t="str">
        <f t="shared" si="7"/>
        <v>:</v>
      </c>
    </row>
    <row r="229" spans="5:81" x14ac:dyDescent="0.25">
      <c r="E229" s="185">
        <f t="shared" si="6"/>
        <v>0</v>
      </c>
      <c r="CC229" s="233" t="str">
        <f t="shared" si="7"/>
        <v>:</v>
      </c>
    </row>
    <row r="230" spans="5:81" x14ac:dyDescent="0.25">
      <c r="E230" s="185">
        <f t="shared" si="6"/>
        <v>0</v>
      </c>
      <c r="CC230" s="233" t="str">
        <f t="shared" si="7"/>
        <v>:</v>
      </c>
    </row>
    <row r="231" spans="5:81" x14ac:dyDescent="0.25">
      <c r="E231" s="185">
        <f t="shared" si="6"/>
        <v>0</v>
      </c>
      <c r="CC231" s="233" t="str">
        <f t="shared" si="7"/>
        <v>:</v>
      </c>
    </row>
    <row r="232" spans="5:81" x14ac:dyDescent="0.25">
      <c r="E232" s="185">
        <f t="shared" si="6"/>
        <v>0</v>
      </c>
      <c r="CC232" s="233" t="str">
        <f t="shared" si="7"/>
        <v>:</v>
      </c>
    </row>
    <row r="233" spans="5:81" x14ac:dyDescent="0.25">
      <c r="E233" s="185">
        <f t="shared" si="6"/>
        <v>0</v>
      </c>
      <c r="CC233" s="233" t="str">
        <f t="shared" si="7"/>
        <v>:</v>
      </c>
    </row>
    <row r="234" spans="5:81" x14ac:dyDescent="0.25">
      <c r="E234" s="185">
        <f t="shared" si="6"/>
        <v>0</v>
      </c>
      <c r="CC234" s="233" t="str">
        <f t="shared" si="7"/>
        <v>:</v>
      </c>
    </row>
    <row r="235" spans="5:81" x14ac:dyDescent="0.25">
      <c r="E235" s="185">
        <f t="shared" si="6"/>
        <v>0</v>
      </c>
      <c r="CC235" s="233" t="str">
        <f t="shared" si="7"/>
        <v>:</v>
      </c>
    </row>
    <row r="236" spans="5:81" x14ac:dyDescent="0.25">
      <c r="E236" s="185">
        <f t="shared" si="6"/>
        <v>0</v>
      </c>
      <c r="CC236" s="233" t="str">
        <f t="shared" si="7"/>
        <v>:</v>
      </c>
    </row>
    <row r="237" spans="5:81" x14ac:dyDescent="0.25">
      <c r="E237" s="185">
        <f t="shared" si="6"/>
        <v>0</v>
      </c>
      <c r="CC237" s="233" t="str">
        <f t="shared" si="7"/>
        <v>:</v>
      </c>
    </row>
    <row r="238" spans="5:81" x14ac:dyDescent="0.25">
      <c r="E238" s="185">
        <f t="shared" si="6"/>
        <v>0</v>
      </c>
      <c r="CC238" s="233" t="str">
        <f t="shared" si="7"/>
        <v>:</v>
      </c>
    </row>
    <row r="239" spans="5:81" x14ac:dyDescent="0.25">
      <c r="E239" s="185">
        <f t="shared" si="6"/>
        <v>0</v>
      </c>
      <c r="CC239" s="233" t="str">
        <f t="shared" si="7"/>
        <v>:</v>
      </c>
    </row>
    <row r="240" spans="5:81" x14ac:dyDescent="0.25">
      <c r="E240" s="185">
        <f t="shared" si="6"/>
        <v>0</v>
      </c>
      <c r="CC240" s="233" t="str">
        <f t="shared" si="7"/>
        <v>:</v>
      </c>
    </row>
    <row r="241" spans="5:81" x14ac:dyDescent="0.25">
      <c r="E241" s="185">
        <f t="shared" si="6"/>
        <v>0</v>
      </c>
      <c r="CC241" s="233" t="str">
        <f t="shared" si="7"/>
        <v>:</v>
      </c>
    </row>
    <row r="242" spans="5:81" x14ac:dyDescent="0.25">
      <c r="E242" s="185">
        <f t="shared" si="6"/>
        <v>0</v>
      </c>
      <c r="CC242" s="233" t="str">
        <f t="shared" si="7"/>
        <v>:</v>
      </c>
    </row>
    <row r="243" spans="5:81" x14ac:dyDescent="0.25">
      <c r="E243" s="185">
        <f t="shared" si="6"/>
        <v>0</v>
      </c>
      <c r="CC243" s="233" t="str">
        <f t="shared" si="7"/>
        <v>:</v>
      </c>
    </row>
    <row r="244" spans="5:81" x14ac:dyDescent="0.25">
      <c r="E244" s="185">
        <f t="shared" si="6"/>
        <v>0</v>
      </c>
      <c r="CC244" s="233" t="str">
        <f t="shared" si="7"/>
        <v>:</v>
      </c>
    </row>
    <row r="245" spans="5:81" x14ac:dyDescent="0.25">
      <c r="E245" s="185">
        <f t="shared" si="6"/>
        <v>0</v>
      </c>
      <c r="CC245" s="233" t="str">
        <f t="shared" si="7"/>
        <v>:</v>
      </c>
    </row>
    <row r="246" spans="5:81" x14ac:dyDescent="0.25">
      <c r="E246" s="185">
        <f t="shared" si="6"/>
        <v>0</v>
      </c>
      <c r="CC246" s="233" t="str">
        <f t="shared" si="7"/>
        <v>:</v>
      </c>
    </row>
    <row r="247" spans="5:81" x14ac:dyDescent="0.25">
      <c r="E247" s="185">
        <f t="shared" si="6"/>
        <v>0</v>
      </c>
      <c r="CC247" s="233" t="str">
        <f t="shared" si="7"/>
        <v>:</v>
      </c>
    </row>
    <row r="248" spans="5:81" x14ac:dyDescent="0.25">
      <c r="E248" s="185">
        <f t="shared" si="6"/>
        <v>0</v>
      </c>
      <c r="CC248" s="233" t="str">
        <f t="shared" si="7"/>
        <v>:</v>
      </c>
    </row>
    <row r="249" spans="5:81" x14ac:dyDescent="0.25">
      <c r="E249" s="185">
        <f t="shared" si="6"/>
        <v>0</v>
      </c>
      <c r="CC249" s="233" t="str">
        <f t="shared" si="7"/>
        <v>:</v>
      </c>
    </row>
    <row r="250" spans="5:81" x14ac:dyDescent="0.25">
      <c r="E250" s="185">
        <f t="shared" si="6"/>
        <v>0</v>
      </c>
      <c r="CC250" s="233" t="str">
        <f t="shared" si="7"/>
        <v>:</v>
      </c>
    </row>
    <row r="251" spans="5:81" x14ac:dyDescent="0.25">
      <c r="E251" s="185">
        <f t="shared" si="6"/>
        <v>0</v>
      </c>
      <c r="CC251" s="233" t="str">
        <f t="shared" si="7"/>
        <v>:</v>
      </c>
    </row>
    <row r="252" spans="5:81" x14ac:dyDescent="0.25">
      <c r="E252" s="185">
        <f t="shared" si="6"/>
        <v>0</v>
      </c>
      <c r="CC252" s="233" t="str">
        <f t="shared" si="7"/>
        <v>:</v>
      </c>
    </row>
    <row r="253" spans="5:81" x14ac:dyDescent="0.25">
      <c r="E253" s="185">
        <f t="shared" si="6"/>
        <v>0</v>
      </c>
      <c r="CC253" s="233" t="str">
        <f t="shared" si="7"/>
        <v>:</v>
      </c>
    </row>
    <row r="254" spans="5:81" x14ac:dyDescent="0.25">
      <c r="E254" s="185">
        <f t="shared" si="6"/>
        <v>0</v>
      </c>
      <c r="CC254" s="233" t="str">
        <f t="shared" si="7"/>
        <v>:</v>
      </c>
    </row>
    <row r="255" spans="5:81" x14ac:dyDescent="0.25">
      <c r="E255" s="185">
        <f t="shared" si="6"/>
        <v>0</v>
      </c>
      <c r="CC255" s="233" t="str">
        <f t="shared" si="7"/>
        <v>:</v>
      </c>
    </row>
    <row r="256" spans="5:81" x14ac:dyDescent="0.25">
      <c r="E256" s="185">
        <f t="shared" si="6"/>
        <v>0</v>
      </c>
      <c r="CC256" s="233" t="str">
        <f t="shared" si="7"/>
        <v>:</v>
      </c>
    </row>
    <row r="257" spans="5:81" x14ac:dyDescent="0.25">
      <c r="E257" s="185">
        <f t="shared" si="6"/>
        <v>0</v>
      </c>
      <c r="CC257" s="233" t="str">
        <f t="shared" si="7"/>
        <v>:</v>
      </c>
    </row>
    <row r="258" spans="5:81" x14ac:dyDescent="0.25">
      <c r="E258" s="185">
        <f t="shared" si="6"/>
        <v>0</v>
      </c>
      <c r="CC258" s="233" t="str">
        <f t="shared" si="7"/>
        <v>:</v>
      </c>
    </row>
    <row r="259" spans="5:81" x14ac:dyDescent="0.25">
      <c r="E259" s="185">
        <f t="shared" si="6"/>
        <v>0</v>
      </c>
      <c r="CC259" s="233" t="str">
        <f t="shared" si="7"/>
        <v>:</v>
      </c>
    </row>
    <row r="260" spans="5:81" x14ac:dyDescent="0.25">
      <c r="E260" s="185">
        <f t="shared" si="6"/>
        <v>0</v>
      </c>
      <c r="CC260" s="233" t="str">
        <f t="shared" si="7"/>
        <v>:</v>
      </c>
    </row>
    <row r="261" spans="5:81" x14ac:dyDescent="0.25">
      <c r="E261" s="185">
        <f t="shared" si="6"/>
        <v>0</v>
      </c>
      <c r="CC261" s="233" t="str">
        <f t="shared" si="7"/>
        <v>:</v>
      </c>
    </row>
    <row r="262" spans="5:81" x14ac:dyDescent="0.25">
      <c r="E262" s="185">
        <f t="shared" si="6"/>
        <v>0</v>
      </c>
      <c r="CC262" s="233" t="str">
        <f t="shared" si="7"/>
        <v>:</v>
      </c>
    </row>
    <row r="263" spans="5:81" x14ac:dyDescent="0.25">
      <c r="E263" s="185">
        <f t="shared" si="6"/>
        <v>0</v>
      </c>
      <c r="CC263" s="233" t="str">
        <f t="shared" si="7"/>
        <v>:</v>
      </c>
    </row>
    <row r="264" spans="5:81" x14ac:dyDescent="0.25">
      <c r="E264" s="185">
        <f t="shared" si="6"/>
        <v>0</v>
      </c>
      <c r="CC264" s="233" t="str">
        <f t="shared" si="7"/>
        <v>:</v>
      </c>
    </row>
    <row r="265" spans="5:81" x14ac:dyDescent="0.25">
      <c r="E265" s="185">
        <f t="shared" si="6"/>
        <v>0</v>
      </c>
      <c r="CC265" s="233" t="str">
        <f t="shared" si="7"/>
        <v>:</v>
      </c>
    </row>
    <row r="266" spans="5:81" x14ac:dyDescent="0.25">
      <c r="E266" s="185">
        <f t="shared" si="6"/>
        <v>0</v>
      </c>
      <c r="CC266" s="233" t="str">
        <f t="shared" si="7"/>
        <v>:</v>
      </c>
    </row>
    <row r="267" spans="5:81" x14ac:dyDescent="0.25">
      <c r="E267" s="185">
        <f t="shared" si="6"/>
        <v>0</v>
      </c>
      <c r="CC267" s="233" t="str">
        <f t="shared" si="7"/>
        <v>:</v>
      </c>
    </row>
    <row r="268" spans="5:81" x14ac:dyDescent="0.25">
      <c r="E268" s="185">
        <f t="shared" si="6"/>
        <v>0</v>
      </c>
      <c r="CC268" s="233" t="str">
        <f t="shared" si="7"/>
        <v>:</v>
      </c>
    </row>
    <row r="269" spans="5:81" x14ac:dyDescent="0.25">
      <c r="E269" s="185">
        <f t="shared" si="6"/>
        <v>0</v>
      </c>
      <c r="CC269" s="233" t="str">
        <f t="shared" si="7"/>
        <v>:</v>
      </c>
    </row>
    <row r="270" spans="5:81" x14ac:dyDescent="0.25">
      <c r="E270" s="185">
        <f t="shared" si="6"/>
        <v>0</v>
      </c>
      <c r="CC270" s="233" t="str">
        <f t="shared" si="7"/>
        <v>:</v>
      </c>
    </row>
    <row r="271" spans="5:81" x14ac:dyDescent="0.25">
      <c r="E271" s="185">
        <f t="shared" si="6"/>
        <v>0</v>
      </c>
      <c r="CC271" s="233" t="str">
        <f t="shared" si="7"/>
        <v>:</v>
      </c>
    </row>
    <row r="272" spans="5:81" x14ac:dyDescent="0.25">
      <c r="E272" s="185">
        <f t="shared" si="6"/>
        <v>0</v>
      </c>
      <c r="CC272" s="233" t="str">
        <f t="shared" si="7"/>
        <v>:</v>
      </c>
    </row>
    <row r="273" spans="5:81" x14ac:dyDescent="0.25">
      <c r="E273" s="185">
        <f t="shared" si="6"/>
        <v>0</v>
      </c>
      <c r="CC273" s="233" t="str">
        <f t="shared" si="7"/>
        <v>:</v>
      </c>
    </row>
    <row r="274" spans="5:81" x14ac:dyDescent="0.25">
      <c r="E274" s="185">
        <f t="shared" si="6"/>
        <v>0</v>
      </c>
      <c r="CC274" s="233" t="str">
        <f t="shared" si="7"/>
        <v>:</v>
      </c>
    </row>
    <row r="275" spans="5:81" x14ac:dyDescent="0.25">
      <c r="E275" s="185">
        <f t="shared" si="6"/>
        <v>0</v>
      </c>
      <c r="CC275" s="233" t="str">
        <f t="shared" si="7"/>
        <v>:</v>
      </c>
    </row>
    <row r="276" spans="5:81" x14ac:dyDescent="0.25">
      <c r="E276" s="185">
        <f t="shared" si="6"/>
        <v>0</v>
      </c>
      <c r="CC276" s="233" t="str">
        <f t="shared" si="7"/>
        <v>:</v>
      </c>
    </row>
    <row r="277" spans="5:81" x14ac:dyDescent="0.25">
      <c r="E277" s="185">
        <f t="shared" si="6"/>
        <v>0</v>
      </c>
      <c r="CC277" s="233" t="str">
        <f t="shared" si="7"/>
        <v>:</v>
      </c>
    </row>
    <row r="278" spans="5:81" x14ac:dyDescent="0.25">
      <c r="E278" s="185">
        <f t="shared" ref="E278:E341" si="8">IFERROR(IF($B278&gt;0,VLOOKUP($B278,PosnPointsDMT,2,FALSE),0),0)</f>
        <v>0</v>
      </c>
      <c r="CC278" s="233" t="str">
        <f t="shared" si="7"/>
        <v>:</v>
      </c>
    </row>
    <row r="279" spans="5:81" x14ac:dyDescent="0.25">
      <c r="E279" s="185">
        <f t="shared" si="8"/>
        <v>0</v>
      </c>
      <c r="CC279" s="233" t="str">
        <f t="shared" ref="CC279:CC342" si="9">(CB279 &amp; ":" &amp; BY279)</f>
        <v>:</v>
      </c>
    </row>
    <row r="280" spans="5:81" x14ac:dyDescent="0.25">
      <c r="E280" s="185">
        <f t="shared" si="8"/>
        <v>0</v>
      </c>
      <c r="CC280" s="233" t="str">
        <f t="shared" si="9"/>
        <v>:</v>
      </c>
    </row>
    <row r="281" spans="5:81" x14ac:dyDescent="0.25">
      <c r="E281" s="185">
        <f t="shared" si="8"/>
        <v>0</v>
      </c>
      <c r="CC281" s="233" t="str">
        <f t="shared" si="9"/>
        <v>:</v>
      </c>
    </row>
    <row r="282" spans="5:81" x14ac:dyDescent="0.25">
      <c r="E282" s="185">
        <f t="shared" si="8"/>
        <v>0</v>
      </c>
      <c r="CC282" s="233" t="str">
        <f t="shared" si="9"/>
        <v>:</v>
      </c>
    </row>
    <row r="283" spans="5:81" x14ac:dyDescent="0.25">
      <c r="E283" s="185">
        <f t="shared" si="8"/>
        <v>0</v>
      </c>
      <c r="CC283" s="233" t="str">
        <f t="shared" si="9"/>
        <v>:</v>
      </c>
    </row>
    <row r="284" spans="5:81" x14ac:dyDescent="0.25">
      <c r="E284" s="185">
        <f t="shared" si="8"/>
        <v>0</v>
      </c>
      <c r="CC284" s="233" t="str">
        <f t="shared" si="9"/>
        <v>:</v>
      </c>
    </row>
    <row r="285" spans="5:81" x14ac:dyDescent="0.25">
      <c r="E285" s="185">
        <f t="shared" si="8"/>
        <v>0</v>
      </c>
      <c r="CC285" s="233" t="str">
        <f t="shared" si="9"/>
        <v>:</v>
      </c>
    </row>
    <row r="286" spans="5:81" x14ac:dyDescent="0.25">
      <c r="E286" s="185">
        <f t="shared" si="8"/>
        <v>0</v>
      </c>
      <c r="CC286" s="233" t="str">
        <f t="shared" si="9"/>
        <v>:</v>
      </c>
    </row>
    <row r="287" spans="5:81" x14ac:dyDescent="0.25">
      <c r="E287" s="185">
        <f t="shared" si="8"/>
        <v>0</v>
      </c>
      <c r="CC287" s="233" t="str">
        <f t="shared" si="9"/>
        <v>:</v>
      </c>
    </row>
    <row r="288" spans="5:81" x14ac:dyDescent="0.25">
      <c r="E288" s="185">
        <f t="shared" si="8"/>
        <v>0</v>
      </c>
      <c r="CC288" s="233" t="str">
        <f t="shared" si="9"/>
        <v>:</v>
      </c>
    </row>
    <row r="289" spans="5:81" x14ac:dyDescent="0.25">
      <c r="E289" s="185">
        <f t="shared" si="8"/>
        <v>0</v>
      </c>
      <c r="CC289" s="233" t="str">
        <f t="shared" si="9"/>
        <v>:</v>
      </c>
    </row>
    <row r="290" spans="5:81" x14ac:dyDescent="0.25">
      <c r="E290" s="185">
        <f t="shared" si="8"/>
        <v>0</v>
      </c>
      <c r="CC290" s="233" t="str">
        <f t="shared" si="9"/>
        <v>:</v>
      </c>
    </row>
    <row r="291" spans="5:81" x14ac:dyDescent="0.25">
      <c r="E291" s="185">
        <f t="shared" si="8"/>
        <v>0</v>
      </c>
      <c r="CC291" s="233" t="str">
        <f t="shared" si="9"/>
        <v>:</v>
      </c>
    </row>
    <row r="292" spans="5:81" x14ac:dyDescent="0.25">
      <c r="E292" s="185">
        <f t="shared" si="8"/>
        <v>0</v>
      </c>
      <c r="CC292" s="233" t="str">
        <f t="shared" si="9"/>
        <v>:</v>
      </c>
    </row>
    <row r="293" spans="5:81" x14ac:dyDescent="0.25">
      <c r="E293" s="185">
        <f t="shared" si="8"/>
        <v>0</v>
      </c>
      <c r="CC293" s="233" t="str">
        <f t="shared" si="9"/>
        <v>:</v>
      </c>
    </row>
    <row r="294" spans="5:81" x14ac:dyDescent="0.25">
      <c r="E294" s="185">
        <f t="shared" si="8"/>
        <v>0</v>
      </c>
      <c r="CC294" s="233" t="str">
        <f t="shared" si="9"/>
        <v>:</v>
      </c>
    </row>
    <row r="295" spans="5:81" x14ac:dyDescent="0.25">
      <c r="E295" s="185">
        <f t="shared" si="8"/>
        <v>0</v>
      </c>
      <c r="CC295" s="233" t="str">
        <f t="shared" si="9"/>
        <v>:</v>
      </c>
    </row>
    <row r="296" spans="5:81" x14ac:dyDescent="0.25">
      <c r="E296" s="185">
        <f t="shared" si="8"/>
        <v>0</v>
      </c>
      <c r="CC296" s="233" t="str">
        <f t="shared" si="9"/>
        <v>:</v>
      </c>
    </row>
    <row r="297" spans="5:81" x14ac:dyDescent="0.25">
      <c r="E297" s="185">
        <f t="shared" si="8"/>
        <v>0</v>
      </c>
      <c r="CC297" s="233" t="str">
        <f t="shared" si="9"/>
        <v>:</v>
      </c>
    </row>
    <row r="298" spans="5:81" x14ac:dyDescent="0.25">
      <c r="E298" s="185">
        <f t="shared" si="8"/>
        <v>0</v>
      </c>
      <c r="CC298" s="233" t="str">
        <f t="shared" si="9"/>
        <v>:</v>
      </c>
    </row>
    <row r="299" spans="5:81" x14ac:dyDescent="0.25">
      <c r="E299" s="185">
        <f t="shared" si="8"/>
        <v>0</v>
      </c>
      <c r="CC299" s="233" t="str">
        <f t="shared" si="9"/>
        <v>:</v>
      </c>
    </row>
    <row r="300" spans="5:81" x14ac:dyDescent="0.25">
      <c r="E300" s="185">
        <f t="shared" si="8"/>
        <v>0</v>
      </c>
      <c r="CC300" s="233" t="str">
        <f t="shared" si="9"/>
        <v>:</v>
      </c>
    </row>
    <row r="301" spans="5:81" x14ac:dyDescent="0.25">
      <c r="E301" s="185">
        <f t="shared" si="8"/>
        <v>0</v>
      </c>
      <c r="CC301" s="233" t="str">
        <f t="shared" si="9"/>
        <v>:</v>
      </c>
    </row>
    <row r="302" spans="5:81" x14ac:dyDescent="0.25">
      <c r="E302" s="185">
        <f t="shared" si="8"/>
        <v>0</v>
      </c>
      <c r="CC302" s="233" t="str">
        <f t="shared" si="9"/>
        <v>:</v>
      </c>
    </row>
    <row r="303" spans="5:81" x14ac:dyDescent="0.25">
      <c r="E303" s="185">
        <f t="shared" si="8"/>
        <v>0</v>
      </c>
      <c r="CC303" s="233" t="str">
        <f t="shared" si="9"/>
        <v>:</v>
      </c>
    </row>
    <row r="304" spans="5:81" x14ac:dyDescent="0.25">
      <c r="E304" s="185">
        <f t="shared" si="8"/>
        <v>0</v>
      </c>
      <c r="CC304" s="233" t="str">
        <f t="shared" si="9"/>
        <v>:</v>
      </c>
    </row>
    <row r="305" spans="5:81" x14ac:dyDescent="0.25">
      <c r="E305" s="185">
        <f t="shared" si="8"/>
        <v>0</v>
      </c>
      <c r="CC305" s="233" t="str">
        <f t="shared" si="9"/>
        <v>:</v>
      </c>
    </row>
    <row r="306" spans="5:81" x14ac:dyDescent="0.25">
      <c r="E306" s="185">
        <f t="shared" si="8"/>
        <v>0</v>
      </c>
      <c r="CC306" s="233" t="str">
        <f t="shared" si="9"/>
        <v>:</v>
      </c>
    </row>
    <row r="307" spans="5:81" x14ac:dyDescent="0.25">
      <c r="E307" s="185">
        <f t="shared" si="8"/>
        <v>0</v>
      </c>
      <c r="CC307" s="233" t="str">
        <f t="shared" si="9"/>
        <v>:</v>
      </c>
    </row>
    <row r="308" spans="5:81" x14ac:dyDescent="0.25">
      <c r="E308" s="185">
        <f t="shared" si="8"/>
        <v>0</v>
      </c>
      <c r="CC308" s="233" t="str">
        <f t="shared" si="9"/>
        <v>:</v>
      </c>
    </row>
    <row r="309" spans="5:81" x14ac:dyDescent="0.25">
      <c r="E309" s="185">
        <f t="shared" si="8"/>
        <v>0</v>
      </c>
      <c r="CC309" s="233" t="str">
        <f t="shared" si="9"/>
        <v>:</v>
      </c>
    </row>
    <row r="310" spans="5:81" x14ac:dyDescent="0.25">
      <c r="E310" s="185">
        <f t="shared" si="8"/>
        <v>0</v>
      </c>
      <c r="CC310" s="233" t="str">
        <f t="shared" si="9"/>
        <v>:</v>
      </c>
    </row>
    <row r="311" spans="5:81" x14ac:dyDescent="0.25">
      <c r="E311" s="185">
        <f t="shared" si="8"/>
        <v>0</v>
      </c>
      <c r="CC311" s="233" t="str">
        <f t="shared" si="9"/>
        <v>:</v>
      </c>
    </row>
    <row r="312" spans="5:81" x14ac:dyDescent="0.25">
      <c r="E312" s="185">
        <f t="shared" si="8"/>
        <v>0</v>
      </c>
      <c r="CC312" s="233" t="str">
        <f t="shared" si="9"/>
        <v>:</v>
      </c>
    </row>
    <row r="313" spans="5:81" x14ac:dyDescent="0.25">
      <c r="E313" s="185">
        <f t="shared" si="8"/>
        <v>0</v>
      </c>
      <c r="CC313" s="233" t="str">
        <f t="shared" si="9"/>
        <v>:</v>
      </c>
    </row>
    <row r="314" spans="5:81" x14ac:dyDescent="0.25">
      <c r="E314" s="185">
        <f t="shared" si="8"/>
        <v>0</v>
      </c>
      <c r="CC314" s="233" t="str">
        <f t="shared" si="9"/>
        <v>:</v>
      </c>
    </row>
    <row r="315" spans="5:81" x14ac:dyDescent="0.25">
      <c r="E315" s="185">
        <f t="shared" si="8"/>
        <v>0</v>
      </c>
      <c r="CC315" s="233" t="str">
        <f t="shared" si="9"/>
        <v>:</v>
      </c>
    </row>
    <row r="316" spans="5:81" x14ac:dyDescent="0.25">
      <c r="E316" s="185">
        <f t="shared" si="8"/>
        <v>0</v>
      </c>
      <c r="CC316" s="233" t="str">
        <f t="shared" si="9"/>
        <v>:</v>
      </c>
    </row>
    <row r="317" spans="5:81" x14ac:dyDescent="0.25">
      <c r="E317" s="185">
        <f t="shared" si="8"/>
        <v>0</v>
      </c>
      <c r="CC317" s="233" t="str">
        <f t="shared" si="9"/>
        <v>:</v>
      </c>
    </row>
    <row r="318" spans="5:81" x14ac:dyDescent="0.25">
      <c r="E318" s="185">
        <f t="shared" si="8"/>
        <v>0</v>
      </c>
      <c r="CC318" s="233" t="str">
        <f t="shared" si="9"/>
        <v>:</v>
      </c>
    </row>
    <row r="319" spans="5:81" x14ac:dyDescent="0.25">
      <c r="E319" s="185">
        <f t="shared" si="8"/>
        <v>0</v>
      </c>
      <c r="CC319" s="233" t="str">
        <f t="shared" si="9"/>
        <v>:</v>
      </c>
    </row>
    <row r="320" spans="5:81" x14ac:dyDescent="0.25">
      <c r="E320" s="185">
        <f t="shared" si="8"/>
        <v>0</v>
      </c>
      <c r="CC320" s="233" t="str">
        <f t="shared" si="9"/>
        <v>:</v>
      </c>
    </row>
    <row r="321" spans="5:81" x14ac:dyDescent="0.25">
      <c r="E321" s="185">
        <f t="shared" si="8"/>
        <v>0</v>
      </c>
      <c r="CC321" s="233" t="str">
        <f t="shared" si="9"/>
        <v>:</v>
      </c>
    </row>
    <row r="322" spans="5:81" x14ac:dyDescent="0.25">
      <c r="E322" s="185">
        <f t="shared" si="8"/>
        <v>0</v>
      </c>
      <c r="CC322" s="233" t="str">
        <f t="shared" si="9"/>
        <v>:</v>
      </c>
    </row>
    <row r="323" spans="5:81" x14ac:dyDescent="0.25">
      <c r="E323" s="185">
        <f t="shared" si="8"/>
        <v>0</v>
      </c>
      <c r="CC323" s="233" t="str">
        <f t="shared" si="9"/>
        <v>:</v>
      </c>
    </row>
    <row r="324" spans="5:81" x14ac:dyDescent="0.25">
      <c r="E324" s="185">
        <f t="shared" si="8"/>
        <v>0</v>
      </c>
      <c r="CC324" s="233" t="str">
        <f t="shared" si="9"/>
        <v>:</v>
      </c>
    </row>
    <row r="325" spans="5:81" x14ac:dyDescent="0.25">
      <c r="E325" s="185">
        <f t="shared" si="8"/>
        <v>0</v>
      </c>
      <c r="CC325" s="233" t="str">
        <f t="shared" si="9"/>
        <v>:</v>
      </c>
    </row>
    <row r="326" spans="5:81" x14ac:dyDescent="0.25">
      <c r="E326" s="185">
        <f t="shared" si="8"/>
        <v>0</v>
      </c>
      <c r="CC326" s="233" t="str">
        <f t="shared" si="9"/>
        <v>:</v>
      </c>
    </row>
    <row r="327" spans="5:81" x14ac:dyDescent="0.25">
      <c r="E327" s="185">
        <f t="shared" si="8"/>
        <v>0</v>
      </c>
      <c r="CC327" s="233" t="str">
        <f t="shared" si="9"/>
        <v>:</v>
      </c>
    </row>
    <row r="328" spans="5:81" x14ac:dyDescent="0.25">
      <c r="E328" s="185">
        <f t="shared" si="8"/>
        <v>0</v>
      </c>
      <c r="CC328" s="233" t="str">
        <f t="shared" si="9"/>
        <v>:</v>
      </c>
    </row>
    <row r="329" spans="5:81" x14ac:dyDescent="0.25">
      <c r="E329" s="185">
        <f t="shared" si="8"/>
        <v>0</v>
      </c>
      <c r="CC329" s="233" t="str">
        <f t="shared" si="9"/>
        <v>:</v>
      </c>
    </row>
    <row r="330" spans="5:81" x14ac:dyDescent="0.25">
      <c r="E330" s="185">
        <f t="shared" si="8"/>
        <v>0</v>
      </c>
      <c r="CC330" s="233" t="str">
        <f t="shared" si="9"/>
        <v>:</v>
      </c>
    </row>
    <row r="331" spans="5:81" x14ac:dyDescent="0.25">
      <c r="E331" s="185">
        <f t="shared" si="8"/>
        <v>0</v>
      </c>
      <c r="CC331" s="233" t="str">
        <f t="shared" si="9"/>
        <v>:</v>
      </c>
    </row>
    <row r="332" spans="5:81" x14ac:dyDescent="0.25">
      <c r="E332" s="185">
        <f t="shared" si="8"/>
        <v>0</v>
      </c>
      <c r="CC332" s="233" t="str">
        <f t="shared" si="9"/>
        <v>:</v>
      </c>
    </row>
    <row r="333" spans="5:81" x14ac:dyDescent="0.25">
      <c r="E333" s="185">
        <f t="shared" si="8"/>
        <v>0</v>
      </c>
      <c r="CC333" s="233" t="str">
        <f t="shared" si="9"/>
        <v>:</v>
      </c>
    </row>
    <row r="334" spans="5:81" x14ac:dyDescent="0.25">
      <c r="E334" s="185">
        <f t="shared" si="8"/>
        <v>0</v>
      </c>
      <c r="CC334" s="233" t="str">
        <f t="shared" si="9"/>
        <v>:</v>
      </c>
    </row>
    <row r="335" spans="5:81" x14ac:dyDescent="0.25">
      <c r="E335" s="185">
        <f t="shared" si="8"/>
        <v>0</v>
      </c>
      <c r="CC335" s="233" t="str">
        <f t="shared" si="9"/>
        <v>:</v>
      </c>
    </row>
    <row r="336" spans="5:81" x14ac:dyDescent="0.25">
      <c r="E336" s="185">
        <f t="shared" si="8"/>
        <v>0</v>
      </c>
      <c r="CC336" s="233" t="str">
        <f t="shared" si="9"/>
        <v>:</v>
      </c>
    </row>
    <row r="337" spans="5:81" x14ac:dyDescent="0.25">
      <c r="E337" s="185">
        <f t="shared" si="8"/>
        <v>0</v>
      </c>
      <c r="CC337" s="233" t="str">
        <f t="shared" si="9"/>
        <v>:</v>
      </c>
    </row>
    <row r="338" spans="5:81" x14ac:dyDescent="0.25">
      <c r="E338" s="185">
        <f t="shared" si="8"/>
        <v>0</v>
      </c>
      <c r="CC338" s="233" t="str">
        <f t="shared" si="9"/>
        <v>:</v>
      </c>
    </row>
    <row r="339" spans="5:81" x14ac:dyDescent="0.25">
      <c r="E339" s="185">
        <f t="shared" si="8"/>
        <v>0</v>
      </c>
      <c r="CC339" s="233" t="str">
        <f t="shared" si="9"/>
        <v>:</v>
      </c>
    </row>
    <row r="340" spans="5:81" x14ac:dyDescent="0.25">
      <c r="E340" s="185">
        <f t="shared" si="8"/>
        <v>0</v>
      </c>
      <c r="CC340" s="233" t="str">
        <f t="shared" si="9"/>
        <v>:</v>
      </c>
    </row>
    <row r="341" spans="5:81" x14ac:dyDescent="0.25">
      <c r="E341" s="185">
        <f t="shared" si="8"/>
        <v>0</v>
      </c>
      <c r="CC341" s="233" t="str">
        <f t="shared" si="9"/>
        <v>:</v>
      </c>
    </row>
    <row r="342" spans="5:81" x14ac:dyDescent="0.25">
      <c r="E342" s="185">
        <f t="shared" ref="E342:E405" si="10">IFERROR(IF($B342&gt;0,VLOOKUP($B342,PosnPointsDMT,2,FALSE),0),0)</f>
        <v>0</v>
      </c>
      <c r="CC342" s="233" t="str">
        <f t="shared" si="9"/>
        <v>:</v>
      </c>
    </row>
    <row r="343" spans="5:81" x14ac:dyDescent="0.25">
      <c r="E343" s="185">
        <f t="shared" si="10"/>
        <v>0</v>
      </c>
      <c r="CC343" s="233" t="str">
        <f t="shared" ref="CC343:CC406" si="11">(CB343 &amp; ":" &amp; BY343)</f>
        <v>:</v>
      </c>
    </row>
    <row r="344" spans="5:81" x14ac:dyDescent="0.25">
      <c r="E344" s="185">
        <f t="shared" si="10"/>
        <v>0</v>
      </c>
      <c r="CC344" s="233" t="str">
        <f t="shared" si="11"/>
        <v>:</v>
      </c>
    </row>
    <row r="345" spans="5:81" x14ac:dyDescent="0.25">
      <c r="E345" s="185">
        <f t="shared" si="10"/>
        <v>0</v>
      </c>
      <c r="CC345" s="233" t="str">
        <f t="shared" si="11"/>
        <v>:</v>
      </c>
    </row>
    <row r="346" spans="5:81" x14ac:dyDescent="0.25">
      <c r="E346" s="185">
        <f t="shared" si="10"/>
        <v>0</v>
      </c>
      <c r="CC346" s="233" t="str">
        <f t="shared" si="11"/>
        <v>:</v>
      </c>
    </row>
    <row r="347" spans="5:81" x14ac:dyDescent="0.25">
      <c r="E347" s="185">
        <f t="shared" si="10"/>
        <v>0</v>
      </c>
      <c r="CC347" s="233" t="str">
        <f t="shared" si="11"/>
        <v>:</v>
      </c>
    </row>
    <row r="348" spans="5:81" x14ac:dyDescent="0.25">
      <c r="E348" s="185">
        <f t="shared" si="10"/>
        <v>0</v>
      </c>
      <c r="CC348" s="233" t="str">
        <f t="shared" si="11"/>
        <v>:</v>
      </c>
    </row>
    <row r="349" spans="5:81" x14ac:dyDescent="0.25">
      <c r="E349" s="185">
        <f t="shared" si="10"/>
        <v>0</v>
      </c>
      <c r="CC349" s="233" t="str">
        <f t="shared" si="11"/>
        <v>:</v>
      </c>
    </row>
    <row r="350" spans="5:81" x14ac:dyDescent="0.25">
      <c r="E350" s="185">
        <f t="shared" si="10"/>
        <v>0</v>
      </c>
      <c r="CC350" s="233" t="str">
        <f t="shared" si="11"/>
        <v>:</v>
      </c>
    </row>
    <row r="351" spans="5:81" x14ac:dyDescent="0.25">
      <c r="E351" s="185">
        <f t="shared" si="10"/>
        <v>0</v>
      </c>
      <c r="CC351" s="233" t="str">
        <f t="shared" si="11"/>
        <v>:</v>
      </c>
    </row>
    <row r="352" spans="5:81" x14ac:dyDescent="0.25">
      <c r="E352" s="185">
        <f t="shared" si="10"/>
        <v>0</v>
      </c>
      <c r="CC352" s="233" t="str">
        <f t="shared" si="11"/>
        <v>:</v>
      </c>
    </row>
    <row r="353" spans="5:81" x14ac:dyDescent="0.25">
      <c r="E353" s="185">
        <f t="shared" si="10"/>
        <v>0</v>
      </c>
      <c r="CC353" s="233" t="str">
        <f t="shared" si="11"/>
        <v>:</v>
      </c>
    </row>
    <row r="354" spans="5:81" x14ac:dyDescent="0.25">
      <c r="E354" s="185">
        <f t="shared" si="10"/>
        <v>0</v>
      </c>
      <c r="CC354" s="233" t="str">
        <f t="shared" si="11"/>
        <v>:</v>
      </c>
    </row>
    <row r="355" spans="5:81" x14ac:dyDescent="0.25">
      <c r="E355" s="185">
        <f t="shared" si="10"/>
        <v>0</v>
      </c>
      <c r="CC355" s="233" t="str">
        <f t="shared" si="11"/>
        <v>:</v>
      </c>
    </row>
    <row r="356" spans="5:81" x14ac:dyDescent="0.25">
      <c r="E356" s="185">
        <f t="shared" si="10"/>
        <v>0</v>
      </c>
      <c r="CC356" s="233" t="str">
        <f t="shared" si="11"/>
        <v>:</v>
      </c>
    </row>
    <row r="357" spans="5:81" x14ac:dyDescent="0.25">
      <c r="E357" s="185">
        <f t="shared" si="10"/>
        <v>0</v>
      </c>
      <c r="CC357" s="233" t="str">
        <f t="shared" si="11"/>
        <v>:</v>
      </c>
    </row>
    <row r="358" spans="5:81" x14ac:dyDescent="0.25">
      <c r="E358" s="185">
        <f t="shared" si="10"/>
        <v>0</v>
      </c>
      <c r="CC358" s="233" t="str">
        <f t="shared" si="11"/>
        <v>:</v>
      </c>
    </row>
    <row r="359" spans="5:81" x14ac:dyDescent="0.25">
      <c r="E359" s="185">
        <f t="shared" si="10"/>
        <v>0</v>
      </c>
      <c r="CC359" s="233" t="str">
        <f t="shared" si="11"/>
        <v>:</v>
      </c>
    </row>
    <row r="360" spans="5:81" x14ac:dyDescent="0.25">
      <c r="E360" s="185">
        <f t="shared" si="10"/>
        <v>0</v>
      </c>
      <c r="CC360" s="233" t="str">
        <f t="shared" si="11"/>
        <v>:</v>
      </c>
    </row>
    <row r="361" spans="5:81" x14ac:dyDescent="0.25">
      <c r="E361" s="185">
        <f t="shared" si="10"/>
        <v>0</v>
      </c>
      <c r="CC361" s="233" t="str">
        <f t="shared" si="11"/>
        <v>:</v>
      </c>
    </row>
    <row r="362" spans="5:81" x14ac:dyDescent="0.25">
      <c r="E362" s="185">
        <f t="shared" si="10"/>
        <v>0</v>
      </c>
      <c r="CC362" s="233" t="str">
        <f t="shared" si="11"/>
        <v>:</v>
      </c>
    </row>
    <row r="363" spans="5:81" x14ac:dyDescent="0.25">
      <c r="E363" s="185">
        <f t="shared" si="10"/>
        <v>0</v>
      </c>
      <c r="CC363" s="233" t="str">
        <f t="shared" si="11"/>
        <v>:</v>
      </c>
    </row>
    <row r="364" spans="5:81" x14ac:dyDescent="0.25">
      <c r="E364" s="185">
        <f t="shared" si="10"/>
        <v>0</v>
      </c>
      <c r="CC364" s="233" t="str">
        <f t="shared" si="11"/>
        <v>:</v>
      </c>
    </row>
    <row r="365" spans="5:81" x14ac:dyDescent="0.25">
      <c r="E365" s="185">
        <f t="shared" si="10"/>
        <v>0</v>
      </c>
      <c r="CC365" s="233" t="str">
        <f t="shared" si="11"/>
        <v>:</v>
      </c>
    </row>
    <row r="366" spans="5:81" x14ac:dyDescent="0.25">
      <c r="E366" s="185">
        <f t="shared" si="10"/>
        <v>0</v>
      </c>
      <c r="CC366" s="233" t="str">
        <f t="shared" si="11"/>
        <v>:</v>
      </c>
    </row>
    <row r="367" spans="5:81" x14ac:dyDescent="0.25">
      <c r="E367" s="185">
        <f t="shared" si="10"/>
        <v>0</v>
      </c>
      <c r="CC367" s="233" t="str">
        <f t="shared" si="11"/>
        <v>:</v>
      </c>
    </row>
    <row r="368" spans="5:81" x14ac:dyDescent="0.25">
      <c r="E368" s="185">
        <f t="shared" si="10"/>
        <v>0</v>
      </c>
      <c r="CC368" s="233" t="str">
        <f t="shared" si="11"/>
        <v>:</v>
      </c>
    </row>
    <row r="369" spans="5:81" x14ac:dyDescent="0.25">
      <c r="E369" s="185">
        <f t="shared" si="10"/>
        <v>0</v>
      </c>
      <c r="CC369" s="233" t="str">
        <f t="shared" si="11"/>
        <v>:</v>
      </c>
    </row>
    <row r="370" spans="5:81" x14ac:dyDescent="0.25">
      <c r="E370" s="185">
        <f t="shared" si="10"/>
        <v>0</v>
      </c>
      <c r="CC370" s="233" t="str">
        <f t="shared" si="11"/>
        <v>:</v>
      </c>
    </row>
    <row r="371" spans="5:81" x14ac:dyDescent="0.25">
      <c r="E371" s="185">
        <f t="shared" si="10"/>
        <v>0</v>
      </c>
      <c r="CC371" s="233" t="str">
        <f t="shared" si="11"/>
        <v>:</v>
      </c>
    </row>
    <row r="372" spans="5:81" x14ac:dyDescent="0.25">
      <c r="E372" s="185">
        <f t="shared" si="10"/>
        <v>0</v>
      </c>
      <c r="CC372" s="233" t="str">
        <f t="shared" si="11"/>
        <v>:</v>
      </c>
    </row>
    <row r="373" spans="5:81" x14ac:dyDescent="0.25">
      <c r="E373" s="185">
        <f t="shared" si="10"/>
        <v>0</v>
      </c>
      <c r="CC373" s="233" t="str">
        <f t="shared" si="11"/>
        <v>:</v>
      </c>
    </row>
    <row r="374" spans="5:81" x14ac:dyDescent="0.25">
      <c r="E374" s="185">
        <f t="shared" si="10"/>
        <v>0</v>
      </c>
      <c r="CC374" s="233" t="str">
        <f t="shared" si="11"/>
        <v>:</v>
      </c>
    </row>
    <row r="375" spans="5:81" x14ac:dyDescent="0.25">
      <c r="E375" s="185">
        <f t="shared" si="10"/>
        <v>0</v>
      </c>
      <c r="CC375" s="233" t="str">
        <f t="shared" si="11"/>
        <v>:</v>
      </c>
    </row>
    <row r="376" spans="5:81" x14ac:dyDescent="0.25">
      <c r="E376" s="185">
        <f t="shared" si="10"/>
        <v>0</v>
      </c>
      <c r="CC376" s="233" t="str">
        <f t="shared" si="11"/>
        <v>:</v>
      </c>
    </row>
    <row r="377" spans="5:81" x14ac:dyDescent="0.25">
      <c r="E377" s="185">
        <f t="shared" si="10"/>
        <v>0</v>
      </c>
      <c r="CC377" s="233" t="str">
        <f t="shared" si="11"/>
        <v>:</v>
      </c>
    </row>
    <row r="378" spans="5:81" x14ac:dyDescent="0.25">
      <c r="E378" s="185">
        <f t="shared" si="10"/>
        <v>0</v>
      </c>
      <c r="CC378" s="233" t="str">
        <f t="shared" si="11"/>
        <v>:</v>
      </c>
    </row>
    <row r="379" spans="5:81" x14ac:dyDescent="0.25">
      <c r="E379" s="185">
        <f t="shared" si="10"/>
        <v>0</v>
      </c>
      <c r="CC379" s="233" t="str">
        <f t="shared" si="11"/>
        <v>:</v>
      </c>
    </row>
    <row r="380" spans="5:81" x14ac:dyDescent="0.25">
      <c r="E380" s="185">
        <f t="shared" si="10"/>
        <v>0</v>
      </c>
      <c r="CC380" s="233" t="str">
        <f t="shared" si="11"/>
        <v>:</v>
      </c>
    </row>
    <row r="381" spans="5:81" x14ac:dyDescent="0.25">
      <c r="E381" s="185">
        <f t="shared" si="10"/>
        <v>0</v>
      </c>
      <c r="CC381" s="233" t="str">
        <f t="shared" si="11"/>
        <v>:</v>
      </c>
    </row>
    <row r="382" spans="5:81" x14ac:dyDescent="0.25">
      <c r="E382" s="185">
        <f t="shared" si="10"/>
        <v>0</v>
      </c>
      <c r="CC382" s="233" t="str">
        <f t="shared" si="11"/>
        <v>:</v>
      </c>
    </row>
    <row r="383" spans="5:81" x14ac:dyDescent="0.25">
      <c r="E383" s="185">
        <f t="shared" si="10"/>
        <v>0</v>
      </c>
      <c r="CC383" s="233" t="str">
        <f t="shared" si="11"/>
        <v>:</v>
      </c>
    </row>
    <row r="384" spans="5:81" x14ac:dyDescent="0.25">
      <c r="E384" s="185">
        <f t="shared" si="10"/>
        <v>0</v>
      </c>
      <c r="CC384" s="233" t="str">
        <f t="shared" si="11"/>
        <v>:</v>
      </c>
    </row>
    <row r="385" spans="5:81" x14ac:dyDescent="0.25">
      <c r="E385" s="185">
        <f t="shared" si="10"/>
        <v>0</v>
      </c>
      <c r="CC385" s="233" t="str">
        <f t="shared" si="11"/>
        <v>:</v>
      </c>
    </row>
    <row r="386" spans="5:81" x14ac:dyDescent="0.25">
      <c r="E386" s="185">
        <f t="shared" si="10"/>
        <v>0</v>
      </c>
      <c r="CC386" s="233" t="str">
        <f t="shared" si="11"/>
        <v>:</v>
      </c>
    </row>
    <row r="387" spans="5:81" x14ac:dyDescent="0.25">
      <c r="E387" s="185">
        <f t="shared" si="10"/>
        <v>0</v>
      </c>
      <c r="CC387" s="233" t="str">
        <f t="shared" si="11"/>
        <v>:</v>
      </c>
    </row>
    <row r="388" spans="5:81" x14ac:dyDescent="0.25">
      <c r="E388" s="185">
        <f t="shared" si="10"/>
        <v>0</v>
      </c>
      <c r="CC388" s="233" t="str">
        <f t="shared" si="11"/>
        <v>:</v>
      </c>
    </row>
    <row r="389" spans="5:81" x14ac:dyDescent="0.25">
      <c r="E389" s="185">
        <f t="shared" si="10"/>
        <v>0</v>
      </c>
      <c r="CC389" s="233" t="str">
        <f t="shared" si="11"/>
        <v>:</v>
      </c>
    </row>
    <row r="390" spans="5:81" x14ac:dyDescent="0.25">
      <c r="E390" s="185">
        <f t="shared" si="10"/>
        <v>0</v>
      </c>
      <c r="CC390" s="233" t="str">
        <f t="shared" si="11"/>
        <v>:</v>
      </c>
    </row>
    <row r="391" spans="5:81" x14ac:dyDescent="0.25">
      <c r="E391" s="185">
        <f t="shared" si="10"/>
        <v>0</v>
      </c>
      <c r="CC391" s="233" t="str">
        <f t="shared" si="11"/>
        <v>:</v>
      </c>
    </row>
    <row r="392" spans="5:81" x14ac:dyDescent="0.25">
      <c r="E392" s="185">
        <f t="shared" si="10"/>
        <v>0</v>
      </c>
      <c r="CC392" s="233" t="str">
        <f t="shared" si="11"/>
        <v>:</v>
      </c>
    </row>
    <row r="393" spans="5:81" x14ac:dyDescent="0.25">
      <c r="E393" s="185">
        <f t="shared" si="10"/>
        <v>0</v>
      </c>
      <c r="CC393" s="233" t="str">
        <f t="shared" si="11"/>
        <v>:</v>
      </c>
    </row>
    <row r="394" spans="5:81" x14ac:dyDescent="0.25">
      <c r="E394" s="185">
        <f t="shared" si="10"/>
        <v>0</v>
      </c>
      <c r="CC394" s="233" t="str">
        <f t="shared" si="11"/>
        <v>:</v>
      </c>
    </row>
    <row r="395" spans="5:81" x14ac:dyDescent="0.25">
      <c r="E395" s="185">
        <f t="shared" si="10"/>
        <v>0</v>
      </c>
      <c r="CC395" s="233" t="str">
        <f t="shared" si="11"/>
        <v>:</v>
      </c>
    </row>
    <row r="396" spans="5:81" x14ac:dyDescent="0.25">
      <c r="E396" s="185">
        <f t="shared" si="10"/>
        <v>0</v>
      </c>
      <c r="CC396" s="233" t="str">
        <f t="shared" si="11"/>
        <v>:</v>
      </c>
    </row>
    <row r="397" spans="5:81" x14ac:dyDescent="0.25">
      <c r="E397" s="185">
        <f t="shared" si="10"/>
        <v>0</v>
      </c>
      <c r="CC397" s="233" t="str">
        <f t="shared" si="11"/>
        <v>:</v>
      </c>
    </row>
    <row r="398" spans="5:81" x14ac:dyDescent="0.25">
      <c r="E398" s="185">
        <f t="shared" si="10"/>
        <v>0</v>
      </c>
      <c r="CC398" s="233" t="str">
        <f t="shared" si="11"/>
        <v>:</v>
      </c>
    </row>
    <row r="399" spans="5:81" x14ac:dyDescent="0.25">
      <c r="E399" s="185">
        <f t="shared" si="10"/>
        <v>0</v>
      </c>
      <c r="CC399" s="233" t="str">
        <f t="shared" si="11"/>
        <v>:</v>
      </c>
    </row>
    <row r="400" spans="5:81" x14ac:dyDescent="0.25">
      <c r="E400" s="185">
        <f t="shared" si="10"/>
        <v>0</v>
      </c>
      <c r="CC400" s="233" t="str">
        <f t="shared" si="11"/>
        <v>:</v>
      </c>
    </row>
    <row r="401" spans="5:81" x14ac:dyDescent="0.25">
      <c r="E401" s="185">
        <f t="shared" si="10"/>
        <v>0</v>
      </c>
      <c r="CC401" s="233" t="str">
        <f t="shared" si="11"/>
        <v>:</v>
      </c>
    </row>
    <row r="402" spans="5:81" x14ac:dyDescent="0.25">
      <c r="E402" s="185">
        <f t="shared" si="10"/>
        <v>0</v>
      </c>
      <c r="CC402" s="233" t="str">
        <f t="shared" si="11"/>
        <v>:</v>
      </c>
    </row>
    <row r="403" spans="5:81" x14ac:dyDescent="0.25">
      <c r="E403" s="185">
        <f t="shared" si="10"/>
        <v>0</v>
      </c>
      <c r="CC403" s="233" t="str">
        <f t="shared" si="11"/>
        <v>:</v>
      </c>
    </row>
    <row r="404" spans="5:81" x14ac:dyDescent="0.25">
      <c r="E404" s="185">
        <f t="shared" si="10"/>
        <v>0</v>
      </c>
      <c r="CC404" s="233" t="str">
        <f t="shared" si="11"/>
        <v>:</v>
      </c>
    </row>
    <row r="405" spans="5:81" x14ac:dyDescent="0.25">
      <c r="E405" s="185">
        <f t="shared" si="10"/>
        <v>0</v>
      </c>
      <c r="CC405" s="233" t="str">
        <f t="shared" si="11"/>
        <v>:</v>
      </c>
    </row>
    <row r="406" spans="5:81" x14ac:dyDescent="0.25">
      <c r="E406" s="185">
        <f t="shared" ref="E406:E469" si="12">IFERROR(IF($B406&gt;0,VLOOKUP($B406,PosnPointsDMT,2,FALSE),0),0)</f>
        <v>0</v>
      </c>
      <c r="CC406" s="233" t="str">
        <f t="shared" si="11"/>
        <v>:</v>
      </c>
    </row>
    <row r="407" spans="5:81" x14ac:dyDescent="0.25">
      <c r="E407" s="185">
        <f t="shared" si="12"/>
        <v>0</v>
      </c>
      <c r="CC407" s="233" t="str">
        <f t="shared" ref="CC407:CC470" si="13">(CB407 &amp; ":" &amp; BY407)</f>
        <v>:</v>
      </c>
    </row>
    <row r="408" spans="5:81" x14ac:dyDescent="0.25">
      <c r="E408" s="185">
        <f t="shared" si="12"/>
        <v>0</v>
      </c>
      <c r="CC408" s="233" t="str">
        <f t="shared" si="13"/>
        <v>:</v>
      </c>
    </row>
    <row r="409" spans="5:81" x14ac:dyDescent="0.25">
      <c r="E409" s="185">
        <f t="shared" si="12"/>
        <v>0</v>
      </c>
      <c r="CC409" s="233" t="str">
        <f t="shared" si="13"/>
        <v>:</v>
      </c>
    </row>
    <row r="410" spans="5:81" x14ac:dyDescent="0.25">
      <c r="E410" s="185">
        <f t="shared" si="12"/>
        <v>0</v>
      </c>
      <c r="CC410" s="233" t="str">
        <f t="shared" si="13"/>
        <v>:</v>
      </c>
    </row>
    <row r="411" spans="5:81" x14ac:dyDescent="0.25">
      <c r="E411" s="185">
        <f t="shared" si="12"/>
        <v>0</v>
      </c>
      <c r="CC411" s="233" t="str">
        <f t="shared" si="13"/>
        <v>:</v>
      </c>
    </row>
    <row r="412" spans="5:81" x14ac:dyDescent="0.25">
      <c r="E412" s="185">
        <f t="shared" si="12"/>
        <v>0</v>
      </c>
      <c r="CC412" s="233" t="str">
        <f t="shared" si="13"/>
        <v>:</v>
      </c>
    </row>
    <row r="413" spans="5:81" x14ac:dyDescent="0.25">
      <c r="E413" s="185">
        <f t="shared" si="12"/>
        <v>0</v>
      </c>
      <c r="CC413" s="233" t="str">
        <f t="shared" si="13"/>
        <v>:</v>
      </c>
    </row>
    <row r="414" spans="5:81" x14ac:dyDescent="0.25">
      <c r="E414" s="185">
        <f t="shared" si="12"/>
        <v>0</v>
      </c>
      <c r="CC414" s="233" t="str">
        <f t="shared" si="13"/>
        <v>:</v>
      </c>
    </row>
    <row r="415" spans="5:81" x14ac:dyDescent="0.25">
      <c r="E415" s="185">
        <f t="shared" si="12"/>
        <v>0</v>
      </c>
      <c r="CC415" s="233" t="str">
        <f t="shared" si="13"/>
        <v>:</v>
      </c>
    </row>
    <row r="416" spans="5:81" x14ac:dyDescent="0.25">
      <c r="E416" s="185">
        <f t="shared" si="12"/>
        <v>0</v>
      </c>
      <c r="CC416" s="233" t="str">
        <f t="shared" si="13"/>
        <v>:</v>
      </c>
    </row>
    <row r="417" spans="5:81" x14ac:dyDescent="0.25">
      <c r="E417" s="185">
        <f t="shared" si="12"/>
        <v>0</v>
      </c>
      <c r="CC417" s="233" t="str">
        <f t="shared" si="13"/>
        <v>:</v>
      </c>
    </row>
    <row r="418" spans="5:81" x14ac:dyDescent="0.25">
      <c r="E418" s="185">
        <f t="shared" si="12"/>
        <v>0</v>
      </c>
      <c r="CC418" s="233" t="str">
        <f t="shared" si="13"/>
        <v>:</v>
      </c>
    </row>
    <row r="419" spans="5:81" x14ac:dyDescent="0.25">
      <c r="E419" s="185">
        <f t="shared" si="12"/>
        <v>0</v>
      </c>
      <c r="CC419" s="233" t="str">
        <f t="shared" si="13"/>
        <v>:</v>
      </c>
    </row>
    <row r="420" spans="5:81" x14ac:dyDescent="0.25">
      <c r="E420" s="185">
        <f t="shared" si="12"/>
        <v>0</v>
      </c>
      <c r="CC420" s="233" t="str">
        <f t="shared" si="13"/>
        <v>:</v>
      </c>
    </row>
    <row r="421" spans="5:81" x14ac:dyDescent="0.25">
      <c r="E421" s="185">
        <f t="shared" si="12"/>
        <v>0</v>
      </c>
      <c r="CC421" s="233" t="str">
        <f t="shared" si="13"/>
        <v>:</v>
      </c>
    </row>
    <row r="422" spans="5:81" x14ac:dyDescent="0.25">
      <c r="E422" s="185">
        <f t="shared" si="12"/>
        <v>0</v>
      </c>
      <c r="CC422" s="233" t="str">
        <f t="shared" si="13"/>
        <v>:</v>
      </c>
    </row>
    <row r="423" spans="5:81" x14ac:dyDescent="0.25">
      <c r="E423" s="185">
        <f t="shared" si="12"/>
        <v>0</v>
      </c>
      <c r="CC423" s="233" t="str">
        <f t="shared" si="13"/>
        <v>:</v>
      </c>
    </row>
    <row r="424" spans="5:81" x14ac:dyDescent="0.25">
      <c r="E424" s="185">
        <f t="shared" si="12"/>
        <v>0</v>
      </c>
      <c r="CC424" s="233" t="str">
        <f t="shared" si="13"/>
        <v>:</v>
      </c>
    </row>
    <row r="425" spans="5:81" x14ac:dyDescent="0.25">
      <c r="E425" s="185">
        <f t="shared" si="12"/>
        <v>0</v>
      </c>
      <c r="CC425" s="233" t="str">
        <f t="shared" si="13"/>
        <v>:</v>
      </c>
    </row>
    <row r="426" spans="5:81" x14ac:dyDescent="0.25">
      <c r="E426" s="185">
        <f t="shared" si="12"/>
        <v>0</v>
      </c>
      <c r="CC426" s="233" t="str">
        <f t="shared" si="13"/>
        <v>:</v>
      </c>
    </row>
    <row r="427" spans="5:81" x14ac:dyDescent="0.25">
      <c r="E427" s="185">
        <f t="shared" si="12"/>
        <v>0</v>
      </c>
      <c r="CC427" s="233" t="str">
        <f t="shared" si="13"/>
        <v>:</v>
      </c>
    </row>
    <row r="428" spans="5:81" x14ac:dyDescent="0.25">
      <c r="E428" s="185">
        <f t="shared" si="12"/>
        <v>0</v>
      </c>
      <c r="CC428" s="233" t="str">
        <f t="shared" si="13"/>
        <v>:</v>
      </c>
    </row>
    <row r="429" spans="5:81" x14ac:dyDescent="0.25">
      <c r="E429" s="185">
        <f t="shared" si="12"/>
        <v>0</v>
      </c>
      <c r="CC429" s="233" t="str">
        <f t="shared" si="13"/>
        <v>:</v>
      </c>
    </row>
    <row r="430" spans="5:81" x14ac:dyDescent="0.25">
      <c r="E430" s="185">
        <f t="shared" si="12"/>
        <v>0</v>
      </c>
      <c r="CC430" s="233" t="str">
        <f t="shared" si="13"/>
        <v>:</v>
      </c>
    </row>
    <row r="431" spans="5:81" x14ac:dyDescent="0.25">
      <c r="E431" s="185">
        <f t="shared" si="12"/>
        <v>0</v>
      </c>
      <c r="CC431" s="233" t="str">
        <f t="shared" si="13"/>
        <v>:</v>
      </c>
    </row>
    <row r="432" spans="5:81" x14ac:dyDescent="0.25">
      <c r="E432" s="185">
        <f t="shared" si="12"/>
        <v>0</v>
      </c>
      <c r="CC432" s="233" t="str">
        <f t="shared" si="13"/>
        <v>:</v>
      </c>
    </row>
    <row r="433" spans="5:81" x14ac:dyDescent="0.25">
      <c r="E433" s="185">
        <f t="shared" si="12"/>
        <v>0</v>
      </c>
      <c r="CC433" s="233" t="str">
        <f t="shared" si="13"/>
        <v>:</v>
      </c>
    </row>
    <row r="434" spans="5:81" x14ac:dyDescent="0.25">
      <c r="E434" s="185">
        <f t="shared" si="12"/>
        <v>0</v>
      </c>
      <c r="CC434" s="233" t="str">
        <f t="shared" si="13"/>
        <v>:</v>
      </c>
    </row>
    <row r="435" spans="5:81" x14ac:dyDescent="0.25">
      <c r="E435" s="185">
        <f t="shared" si="12"/>
        <v>0</v>
      </c>
      <c r="CC435" s="233" t="str">
        <f t="shared" si="13"/>
        <v>:</v>
      </c>
    </row>
    <row r="436" spans="5:81" x14ac:dyDescent="0.25">
      <c r="E436" s="185">
        <f t="shared" si="12"/>
        <v>0</v>
      </c>
      <c r="CC436" s="233" t="str">
        <f t="shared" si="13"/>
        <v>:</v>
      </c>
    </row>
    <row r="437" spans="5:81" x14ac:dyDescent="0.25">
      <c r="E437" s="185">
        <f t="shared" si="12"/>
        <v>0</v>
      </c>
      <c r="CC437" s="233" t="str">
        <f t="shared" si="13"/>
        <v>:</v>
      </c>
    </row>
    <row r="438" spans="5:81" x14ac:dyDescent="0.25">
      <c r="E438" s="185">
        <f t="shared" si="12"/>
        <v>0</v>
      </c>
      <c r="CC438" s="233" t="str">
        <f t="shared" si="13"/>
        <v>:</v>
      </c>
    </row>
    <row r="439" spans="5:81" x14ac:dyDescent="0.25">
      <c r="E439" s="185">
        <f t="shared" si="12"/>
        <v>0</v>
      </c>
      <c r="CC439" s="233" t="str">
        <f t="shared" si="13"/>
        <v>:</v>
      </c>
    </row>
    <row r="440" spans="5:81" x14ac:dyDescent="0.25">
      <c r="E440" s="185">
        <f t="shared" si="12"/>
        <v>0</v>
      </c>
      <c r="CC440" s="233" t="str">
        <f t="shared" si="13"/>
        <v>:</v>
      </c>
    </row>
    <row r="441" spans="5:81" x14ac:dyDescent="0.25">
      <c r="E441" s="185">
        <f t="shared" si="12"/>
        <v>0</v>
      </c>
      <c r="CC441" s="233" t="str">
        <f t="shared" si="13"/>
        <v>:</v>
      </c>
    </row>
    <row r="442" spans="5:81" x14ac:dyDescent="0.25">
      <c r="E442" s="185">
        <f t="shared" si="12"/>
        <v>0</v>
      </c>
      <c r="CC442" s="233" t="str">
        <f t="shared" si="13"/>
        <v>:</v>
      </c>
    </row>
    <row r="443" spans="5:81" x14ac:dyDescent="0.25">
      <c r="E443" s="185">
        <f t="shared" si="12"/>
        <v>0</v>
      </c>
      <c r="CC443" s="233" t="str">
        <f t="shared" si="13"/>
        <v>:</v>
      </c>
    </row>
    <row r="444" spans="5:81" x14ac:dyDescent="0.25">
      <c r="E444" s="185">
        <f t="shared" si="12"/>
        <v>0</v>
      </c>
      <c r="CC444" s="233" t="str">
        <f t="shared" si="13"/>
        <v>:</v>
      </c>
    </row>
    <row r="445" spans="5:81" x14ac:dyDescent="0.25">
      <c r="E445" s="185">
        <f t="shared" si="12"/>
        <v>0</v>
      </c>
      <c r="CC445" s="233" t="str">
        <f t="shared" si="13"/>
        <v>:</v>
      </c>
    </row>
    <row r="446" spans="5:81" x14ac:dyDescent="0.25">
      <c r="E446" s="185">
        <f t="shared" si="12"/>
        <v>0</v>
      </c>
      <c r="CC446" s="233" t="str">
        <f t="shared" si="13"/>
        <v>:</v>
      </c>
    </row>
    <row r="447" spans="5:81" x14ac:dyDescent="0.25">
      <c r="E447" s="185">
        <f t="shared" si="12"/>
        <v>0</v>
      </c>
      <c r="CC447" s="233" t="str">
        <f t="shared" si="13"/>
        <v>:</v>
      </c>
    </row>
    <row r="448" spans="5:81" x14ac:dyDescent="0.25">
      <c r="E448" s="185">
        <f t="shared" si="12"/>
        <v>0</v>
      </c>
      <c r="CC448" s="233" t="str">
        <f t="shared" si="13"/>
        <v>:</v>
      </c>
    </row>
    <row r="449" spans="5:81" x14ac:dyDescent="0.25">
      <c r="E449" s="185">
        <f t="shared" si="12"/>
        <v>0</v>
      </c>
      <c r="CC449" s="233" t="str">
        <f t="shared" si="13"/>
        <v>:</v>
      </c>
    </row>
    <row r="450" spans="5:81" x14ac:dyDescent="0.25">
      <c r="E450" s="185">
        <f t="shared" si="12"/>
        <v>0</v>
      </c>
      <c r="CC450" s="233" t="str">
        <f t="shared" si="13"/>
        <v>:</v>
      </c>
    </row>
    <row r="451" spans="5:81" x14ac:dyDescent="0.25">
      <c r="E451" s="185">
        <f t="shared" si="12"/>
        <v>0</v>
      </c>
      <c r="CC451" s="233" t="str">
        <f t="shared" si="13"/>
        <v>:</v>
      </c>
    </row>
    <row r="452" spans="5:81" x14ac:dyDescent="0.25">
      <c r="E452" s="185">
        <f t="shared" si="12"/>
        <v>0</v>
      </c>
      <c r="CC452" s="233" t="str">
        <f t="shared" si="13"/>
        <v>:</v>
      </c>
    </row>
    <row r="453" spans="5:81" x14ac:dyDescent="0.25">
      <c r="E453" s="185">
        <f t="shared" si="12"/>
        <v>0</v>
      </c>
      <c r="CC453" s="233" t="str">
        <f t="shared" si="13"/>
        <v>:</v>
      </c>
    </row>
    <row r="454" spans="5:81" x14ac:dyDescent="0.25">
      <c r="E454" s="185">
        <f t="shared" si="12"/>
        <v>0</v>
      </c>
      <c r="CC454" s="233" t="str">
        <f t="shared" si="13"/>
        <v>:</v>
      </c>
    </row>
    <row r="455" spans="5:81" x14ac:dyDescent="0.25">
      <c r="E455" s="185">
        <f t="shared" si="12"/>
        <v>0</v>
      </c>
      <c r="CC455" s="233" t="str">
        <f t="shared" si="13"/>
        <v>:</v>
      </c>
    </row>
    <row r="456" spans="5:81" x14ac:dyDescent="0.25">
      <c r="E456" s="185">
        <f t="shared" si="12"/>
        <v>0</v>
      </c>
      <c r="CC456" s="233" t="str">
        <f t="shared" si="13"/>
        <v>:</v>
      </c>
    </row>
    <row r="457" spans="5:81" x14ac:dyDescent="0.25">
      <c r="E457" s="185">
        <f t="shared" si="12"/>
        <v>0</v>
      </c>
      <c r="CC457" s="233" t="str">
        <f t="shared" si="13"/>
        <v>:</v>
      </c>
    </row>
    <row r="458" spans="5:81" x14ac:dyDescent="0.25">
      <c r="E458" s="185">
        <f t="shared" si="12"/>
        <v>0</v>
      </c>
      <c r="CC458" s="233" t="str">
        <f t="shared" si="13"/>
        <v>:</v>
      </c>
    </row>
    <row r="459" spans="5:81" x14ac:dyDescent="0.25">
      <c r="E459" s="185">
        <f t="shared" si="12"/>
        <v>0</v>
      </c>
      <c r="CC459" s="233" t="str">
        <f t="shared" si="13"/>
        <v>:</v>
      </c>
    </row>
    <row r="460" spans="5:81" x14ac:dyDescent="0.25">
      <c r="E460" s="185">
        <f t="shared" si="12"/>
        <v>0</v>
      </c>
      <c r="CC460" s="233" t="str">
        <f t="shared" si="13"/>
        <v>:</v>
      </c>
    </row>
    <row r="461" spans="5:81" x14ac:dyDescent="0.25">
      <c r="E461" s="185">
        <f t="shared" si="12"/>
        <v>0</v>
      </c>
      <c r="CC461" s="233" t="str">
        <f t="shared" si="13"/>
        <v>:</v>
      </c>
    </row>
    <row r="462" spans="5:81" x14ac:dyDescent="0.25">
      <c r="E462" s="185">
        <f t="shared" si="12"/>
        <v>0</v>
      </c>
      <c r="CC462" s="233" t="str">
        <f t="shared" si="13"/>
        <v>:</v>
      </c>
    </row>
    <row r="463" spans="5:81" x14ac:dyDescent="0.25">
      <c r="E463" s="185">
        <f t="shared" si="12"/>
        <v>0</v>
      </c>
      <c r="CC463" s="233" t="str">
        <f t="shared" si="13"/>
        <v>:</v>
      </c>
    </row>
    <row r="464" spans="5:81" x14ac:dyDescent="0.25">
      <c r="E464" s="185">
        <f t="shared" si="12"/>
        <v>0</v>
      </c>
      <c r="CC464" s="233" t="str">
        <f t="shared" si="13"/>
        <v>:</v>
      </c>
    </row>
    <row r="465" spans="5:81" x14ac:dyDescent="0.25">
      <c r="E465" s="185">
        <f t="shared" si="12"/>
        <v>0</v>
      </c>
      <c r="CC465" s="233" t="str">
        <f t="shared" si="13"/>
        <v>:</v>
      </c>
    </row>
    <row r="466" spans="5:81" x14ac:dyDescent="0.25">
      <c r="E466" s="185">
        <f t="shared" si="12"/>
        <v>0</v>
      </c>
      <c r="CC466" s="233" t="str">
        <f t="shared" si="13"/>
        <v>:</v>
      </c>
    </row>
    <row r="467" spans="5:81" x14ac:dyDescent="0.25">
      <c r="E467" s="185">
        <f t="shared" si="12"/>
        <v>0</v>
      </c>
      <c r="CC467" s="233" t="str">
        <f t="shared" si="13"/>
        <v>:</v>
      </c>
    </row>
    <row r="468" spans="5:81" x14ac:dyDescent="0.25">
      <c r="E468" s="185">
        <f t="shared" si="12"/>
        <v>0</v>
      </c>
      <c r="CC468" s="233" t="str">
        <f t="shared" si="13"/>
        <v>:</v>
      </c>
    </row>
    <row r="469" spans="5:81" x14ac:dyDescent="0.25">
      <c r="E469" s="185">
        <f t="shared" si="12"/>
        <v>0</v>
      </c>
      <c r="CC469" s="233" t="str">
        <f t="shared" si="13"/>
        <v>:</v>
      </c>
    </row>
    <row r="470" spans="5:81" x14ac:dyDescent="0.25">
      <c r="E470" s="185">
        <f t="shared" ref="E470:E533" si="14">IFERROR(IF($B470&gt;0,VLOOKUP($B470,PosnPointsDMT,2,FALSE),0),0)</f>
        <v>0</v>
      </c>
      <c r="CC470" s="233" t="str">
        <f t="shared" si="13"/>
        <v>:</v>
      </c>
    </row>
    <row r="471" spans="5:81" x14ac:dyDescent="0.25">
      <c r="E471" s="185">
        <f t="shared" si="14"/>
        <v>0</v>
      </c>
      <c r="CC471" s="233" t="str">
        <f t="shared" ref="CC471:CC534" si="15">(CB471 &amp; ":" &amp; BY471)</f>
        <v>:</v>
      </c>
    </row>
    <row r="472" spans="5:81" x14ac:dyDescent="0.25">
      <c r="E472" s="185">
        <f t="shared" si="14"/>
        <v>0</v>
      </c>
      <c r="CC472" s="233" t="str">
        <f t="shared" si="15"/>
        <v>:</v>
      </c>
    </row>
    <row r="473" spans="5:81" x14ac:dyDescent="0.25">
      <c r="E473" s="185">
        <f t="shared" si="14"/>
        <v>0</v>
      </c>
      <c r="CC473" s="233" t="str">
        <f t="shared" si="15"/>
        <v>:</v>
      </c>
    </row>
    <row r="474" spans="5:81" x14ac:dyDescent="0.25">
      <c r="E474" s="185">
        <f t="shared" si="14"/>
        <v>0</v>
      </c>
      <c r="CC474" s="233" t="str">
        <f t="shared" si="15"/>
        <v>:</v>
      </c>
    </row>
    <row r="475" spans="5:81" x14ac:dyDescent="0.25">
      <c r="E475" s="185">
        <f t="shared" si="14"/>
        <v>0</v>
      </c>
      <c r="CC475" s="233" t="str">
        <f t="shared" si="15"/>
        <v>:</v>
      </c>
    </row>
    <row r="476" spans="5:81" x14ac:dyDescent="0.25">
      <c r="E476" s="185">
        <f t="shared" si="14"/>
        <v>0</v>
      </c>
      <c r="CC476" s="233" t="str">
        <f t="shared" si="15"/>
        <v>:</v>
      </c>
    </row>
    <row r="477" spans="5:81" x14ac:dyDescent="0.25">
      <c r="E477" s="185">
        <f t="shared" si="14"/>
        <v>0</v>
      </c>
      <c r="CC477" s="233" t="str">
        <f t="shared" si="15"/>
        <v>:</v>
      </c>
    </row>
    <row r="478" spans="5:81" x14ac:dyDescent="0.25">
      <c r="E478" s="185">
        <f t="shared" si="14"/>
        <v>0</v>
      </c>
      <c r="CC478" s="233" t="str">
        <f t="shared" si="15"/>
        <v>:</v>
      </c>
    </row>
    <row r="479" spans="5:81" x14ac:dyDescent="0.25">
      <c r="E479" s="185">
        <f t="shared" si="14"/>
        <v>0</v>
      </c>
      <c r="CC479" s="233" t="str">
        <f t="shared" si="15"/>
        <v>:</v>
      </c>
    </row>
    <row r="480" spans="5:81" x14ac:dyDescent="0.25">
      <c r="E480" s="185">
        <f t="shared" si="14"/>
        <v>0</v>
      </c>
      <c r="CC480" s="233" t="str">
        <f t="shared" si="15"/>
        <v>:</v>
      </c>
    </row>
    <row r="481" spans="5:81" x14ac:dyDescent="0.25">
      <c r="E481" s="185">
        <f t="shared" si="14"/>
        <v>0</v>
      </c>
      <c r="CC481" s="233" t="str">
        <f t="shared" si="15"/>
        <v>:</v>
      </c>
    </row>
    <row r="482" spans="5:81" x14ac:dyDescent="0.25">
      <c r="E482" s="185">
        <f t="shared" si="14"/>
        <v>0</v>
      </c>
      <c r="CC482" s="233" t="str">
        <f t="shared" si="15"/>
        <v>:</v>
      </c>
    </row>
    <row r="483" spans="5:81" x14ac:dyDescent="0.25">
      <c r="E483" s="185">
        <f t="shared" si="14"/>
        <v>0</v>
      </c>
      <c r="CC483" s="233" t="str">
        <f t="shared" si="15"/>
        <v>:</v>
      </c>
    </row>
    <row r="484" spans="5:81" x14ac:dyDescent="0.25">
      <c r="E484" s="185">
        <f t="shared" si="14"/>
        <v>0</v>
      </c>
      <c r="CC484" s="233" t="str">
        <f t="shared" si="15"/>
        <v>:</v>
      </c>
    </row>
    <row r="485" spans="5:81" x14ac:dyDescent="0.25">
      <c r="E485" s="185">
        <f t="shared" si="14"/>
        <v>0</v>
      </c>
      <c r="CC485" s="233" t="str">
        <f t="shared" si="15"/>
        <v>:</v>
      </c>
    </row>
    <row r="486" spans="5:81" x14ac:dyDescent="0.25">
      <c r="E486" s="185">
        <f t="shared" si="14"/>
        <v>0</v>
      </c>
      <c r="CC486" s="233" t="str">
        <f t="shared" si="15"/>
        <v>:</v>
      </c>
    </row>
    <row r="487" spans="5:81" x14ac:dyDescent="0.25">
      <c r="E487" s="185">
        <f t="shared" si="14"/>
        <v>0</v>
      </c>
      <c r="CC487" s="233" t="str">
        <f t="shared" si="15"/>
        <v>:</v>
      </c>
    </row>
    <row r="488" spans="5:81" x14ac:dyDescent="0.25">
      <c r="E488" s="185">
        <f t="shared" si="14"/>
        <v>0</v>
      </c>
      <c r="CC488" s="233" t="str">
        <f t="shared" si="15"/>
        <v>:</v>
      </c>
    </row>
    <row r="489" spans="5:81" x14ac:dyDescent="0.25">
      <c r="E489" s="185">
        <f t="shared" si="14"/>
        <v>0</v>
      </c>
      <c r="CC489" s="233" t="str">
        <f t="shared" si="15"/>
        <v>:</v>
      </c>
    </row>
    <row r="490" spans="5:81" x14ac:dyDescent="0.25">
      <c r="E490" s="185">
        <f t="shared" si="14"/>
        <v>0</v>
      </c>
      <c r="CC490" s="233" t="str">
        <f t="shared" si="15"/>
        <v>:</v>
      </c>
    </row>
    <row r="491" spans="5:81" x14ac:dyDescent="0.25">
      <c r="E491" s="185">
        <f t="shared" si="14"/>
        <v>0</v>
      </c>
      <c r="CC491" s="233" t="str">
        <f t="shared" si="15"/>
        <v>:</v>
      </c>
    </row>
    <row r="492" spans="5:81" x14ac:dyDescent="0.25">
      <c r="E492" s="185">
        <f t="shared" si="14"/>
        <v>0</v>
      </c>
      <c r="CC492" s="233" t="str">
        <f t="shared" si="15"/>
        <v>:</v>
      </c>
    </row>
    <row r="493" spans="5:81" x14ac:dyDescent="0.25">
      <c r="E493" s="185">
        <f t="shared" si="14"/>
        <v>0</v>
      </c>
      <c r="CC493" s="233" t="str">
        <f t="shared" si="15"/>
        <v>:</v>
      </c>
    </row>
    <row r="494" spans="5:81" x14ac:dyDescent="0.25">
      <c r="E494" s="185">
        <f t="shared" si="14"/>
        <v>0</v>
      </c>
      <c r="CC494" s="233" t="str">
        <f t="shared" si="15"/>
        <v>:</v>
      </c>
    </row>
    <row r="495" spans="5:81" x14ac:dyDescent="0.25">
      <c r="E495" s="185">
        <f t="shared" si="14"/>
        <v>0</v>
      </c>
      <c r="CC495" s="233" t="str">
        <f t="shared" si="15"/>
        <v>:</v>
      </c>
    </row>
    <row r="496" spans="5:81" x14ac:dyDescent="0.25">
      <c r="E496" s="185">
        <f t="shared" si="14"/>
        <v>0</v>
      </c>
      <c r="CC496" s="233" t="str">
        <f t="shared" si="15"/>
        <v>:</v>
      </c>
    </row>
    <row r="497" spans="5:81" x14ac:dyDescent="0.25">
      <c r="E497" s="185">
        <f t="shared" si="14"/>
        <v>0</v>
      </c>
      <c r="CC497" s="233" t="str">
        <f t="shared" si="15"/>
        <v>:</v>
      </c>
    </row>
    <row r="498" spans="5:81" x14ac:dyDescent="0.25">
      <c r="E498" s="185">
        <f t="shared" si="14"/>
        <v>0</v>
      </c>
      <c r="CC498" s="233" t="str">
        <f t="shared" si="15"/>
        <v>:</v>
      </c>
    </row>
    <row r="499" spans="5:81" x14ac:dyDescent="0.25">
      <c r="E499" s="185">
        <f t="shared" si="14"/>
        <v>0</v>
      </c>
      <c r="CC499" s="233" t="str">
        <f t="shared" si="15"/>
        <v>:</v>
      </c>
    </row>
    <row r="500" spans="5:81" x14ac:dyDescent="0.25">
      <c r="E500" s="185">
        <f t="shared" si="14"/>
        <v>0</v>
      </c>
      <c r="CC500" s="233" t="str">
        <f t="shared" si="15"/>
        <v>:</v>
      </c>
    </row>
    <row r="501" spans="5:81" x14ac:dyDescent="0.25">
      <c r="E501" s="185">
        <f t="shared" si="14"/>
        <v>0</v>
      </c>
      <c r="CC501" s="233" t="str">
        <f t="shared" si="15"/>
        <v>:</v>
      </c>
    </row>
    <row r="502" spans="5:81" x14ac:dyDescent="0.25">
      <c r="E502" s="185">
        <f t="shared" si="14"/>
        <v>0</v>
      </c>
      <c r="CC502" s="233" t="str">
        <f t="shared" si="15"/>
        <v>:</v>
      </c>
    </row>
    <row r="503" spans="5:81" x14ac:dyDescent="0.25">
      <c r="E503" s="185">
        <f t="shared" si="14"/>
        <v>0</v>
      </c>
      <c r="CC503" s="233" t="str">
        <f t="shared" si="15"/>
        <v>:</v>
      </c>
    </row>
    <row r="504" spans="5:81" x14ac:dyDescent="0.25">
      <c r="E504" s="185">
        <f t="shared" si="14"/>
        <v>0</v>
      </c>
      <c r="CC504" s="233" t="str">
        <f t="shared" si="15"/>
        <v>:</v>
      </c>
    </row>
    <row r="505" spans="5:81" x14ac:dyDescent="0.25">
      <c r="E505" s="185">
        <f t="shared" si="14"/>
        <v>0</v>
      </c>
      <c r="CC505" s="233" t="str">
        <f t="shared" si="15"/>
        <v>:</v>
      </c>
    </row>
    <row r="506" spans="5:81" x14ac:dyDescent="0.25">
      <c r="E506" s="185">
        <f t="shared" si="14"/>
        <v>0</v>
      </c>
      <c r="CC506" s="233" t="str">
        <f t="shared" si="15"/>
        <v>:</v>
      </c>
    </row>
    <row r="507" spans="5:81" x14ac:dyDescent="0.25">
      <c r="E507" s="185">
        <f t="shared" si="14"/>
        <v>0</v>
      </c>
      <c r="CC507" s="233" t="str">
        <f t="shared" si="15"/>
        <v>:</v>
      </c>
    </row>
    <row r="508" spans="5:81" x14ac:dyDescent="0.25">
      <c r="E508" s="185">
        <f t="shared" si="14"/>
        <v>0</v>
      </c>
      <c r="CC508" s="233" t="str">
        <f t="shared" si="15"/>
        <v>:</v>
      </c>
    </row>
    <row r="509" spans="5:81" x14ac:dyDescent="0.25">
      <c r="E509" s="185">
        <f t="shared" si="14"/>
        <v>0</v>
      </c>
      <c r="CC509" s="233" t="str">
        <f t="shared" si="15"/>
        <v>:</v>
      </c>
    </row>
    <row r="510" spans="5:81" x14ac:dyDescent="0.25">
      <c r="E510" s="185">
        <f t="shared" si="14"/>
        <v>0</v>
      </c>
      <c r="CC510" s="233" t="str">
        <f t="shared" si="15"/>
        <v>:</v>
      </c>
    </row>
    <row r="511" spans="5:81" x14ac:dyDescent="0.25">
      <c r="E511" s="185">
        <f t="shared" si="14"/>
        <v>0</v>
      </c>
      <c r="CC511" s="233" t="str">
        <f t="shared" si="15"/>
        <v>:</v>
      </c>
    </row>
    <row r="512" spans="5:81" x14ac:dyDescent="0.25">
      <c r="E512" s="185">
        <f t="shared" si="14"/>
        <v>0</v>
      </c>
      <c r="CC512" s="233" t="str">
        <f t="shared" si="15"/>
        <v>:</v>
      </c>
    </row>
    <row r="513" spans="5:81" x14ac:dyDescent="0.25">
      <c r="E513" s="185">
        <f t="shared" si="14"/>
        <v>0</v>
      </c>
      <c r="CC513" s="233" t="str">
        <f t="shared" si="15"/>
        <v>:</v>
      </c>
    </row>
    <row r="514" spans="5:81" x14ac:dyDescent="0.25">
      <c r="E514" s="185">
        <f t="shared" si="14"/>
        <v>0</v>
      </c>
      <c r="CC514" s="233" t="str">
        <f t="shared" si="15"/>
        <v>:</v>
      </c>
    </row>
    <row r="515" spans="5:81" x14ac:dyDescent="0.25">
      <c r="E515" s="185">
        <f t="shared" si="14"/>
        <v>0</v>
      </c>
      <c r="CC515" s="233" t="str">
        <f t="shared" si="15"/>
        <v>:</v>
      </c>
    </row>
    <row r="516" spans="5:81" x14ac:dyDescent="0.25">
      <c r="E516" s="185">
        <f t="shared" si="14"/>
        <v>0</v>
      </c>
      <c r="CC516" s="233" t="str">
        <f t="shared" si="15"/>
        <v>:</v>
      </c>
    </row>
    <row r="517" spans="5:81" x14ac:dyDescent="0.25">
      <c r="E517" s="185">
        <f t="shared" si="14"/>
        <v>0</v>
      </c>
      <c r="CC517" s="233" t="str">
        <f t="shared" si="15"/>
        <v>:</v>
      </c>
    </row>
    <row r="518" spans="5:81" x14ac:dyDescent="0.25">
      <c r="E518" s="185">
        <f t="shared" si="14"/>
        <v>0</v>
      </c>
      <c r="CC518" s="233" t="str">
        <f t="shared" si="15"/>
        <v>:</v>
      </c>
    </row>
    <row r="519" spans="5:81" x14ac:dyDescent="0.25">
      <c r="E519" s="185">
        <f t="shared" si="14"/>
        <v>0</v>
      </c>
      <c r="CC519" s="233" t="str">
        <f t="shared" si="15"/>
        <v>:</v>
      </c>
    </row>
    <row r="520" spans="5:81" x14ac:dyDescent="0.25">
      <c r="E520" s="185">
        <f t="shared" si="14"/>
        <v>0</v>
      </c>
      <c r="CC520" s="233" t="str">
        <f t="shared" si="15"/>
        <v>:</v>
      </c>
    </row>
    <row r="521" spans="5:81" x14ac:dyDescent="0.25">
      <c r="E521" s="185">
        <f t="shared" si="14"/>
        <v>0</v>
      </c>
      <c r="CC521" s="233" t="str">
        <f t="shared" si="15"/>
        <v>:</v>
      </c>
    </row>
    <row r="522" spans="5:81" x14ac:dyDescent="0.25">
      <c r="E522" s="185">
        <f t="shared" si="14"/>
        <v>0</v>
      </c>
      <c r="CC522" s="233" t="str">
        <f t="shared" si="15"/>
        <v>:</v>
      </c>
    </row>
    <row r="523" spans="5:81" x14ac:dyDescent="0.25">
      <c r="E523" s="185">
        <f t="shared" si="14"/>
        <v>0</v>
      </c>
      <c r="CC523" s="233" t="str">
        <f t="shared" si="15"/>
        <v>:</v>
      </c>
    </row>
    <row r="524" spans="5:81" x14ac:dyDescent="0.25">
      <c r="E524" s="185">
        <f t="shared" si="14"/>
        <v>0</v>
      </c>
      <c r="CC524" s="233" t="str">
        <f t="shared" si="15"/>
        <v>:</v>
      </c>
    </row>
    <row r="525" spans="5:81" x14ac:dyDescent="0.25">
      <c r="E525" s="185">
        <f t="shared" si="14"/>
        <v>0</v>
      </c>
      <c r="CC525" s="233" t="str">
        <f t="shared" si="15"/>
        <v>:</v>
      </c>
    </row>
    <row r="526" spans="5:81" x14ac:dyDescent="0.25">
      <c r="E526" s="185">
        <f t="shared" si="14"/>
        <v>0</v>
      </c>
      <c r="CC526" s="233" t="str">
        <f t="shared" si="15"/>
        <v>:</v>
      </c>
    </row>
    <row r="527" spans="5:81" x14ac:dyDescent="0.25">
      <c r="E527" s="185">
        <f t="shared" si="14"/>
        <v>0</v>
      </c>
      <c r="CC527" s="233" t="str">
        <f t="shared" si="15"/>
        <v>:</v>
      </c>
    </row>
    <row r="528" spans="5:81" x14ac:dyDescent="0.25">
      <c r="E528" s="185">
        <f t="shared" si="14"/>
        <v>0</v>
      </c>
      <c r="CC528" s="233" t="str">
        <f t="shared" si="15"/>
        <v>:</v>
      </c>
    </row>
    <row r="529" spans="5:81" x14ac:dyDescent="0.25">
      <c r="E529" s="185">
        <f t="shared" si="14"/>
        <v>0</v>
      </c>
      <c r="CC529" s="233" t="str">
        <f t="shared" si="15"/>
        <v>:</v>
      </c>
    </row>
    <row r="530" spans="5:81" x14ac:dyDescent="0.25">
      <c r="E530" s="185">
        <f t="shared" si="14"/>
        <v>0</v>
      </c>
      <c r="CC530" s="233" t="str">
        <f t="shared" si="15"/>
        <v>:</v>
      </c>
    </row>
    <row r="531" spans="5:81" x14ac:dyDescent="0.25">
      <c r="E531" s="185">
        <f t="shared" si="14"/>
        <v>0</v>
      </c>
      <c r="CC531" s="233" t="str">
        <f t="shared" si="15"/>
        <v>:</v>
      </c>
    </row>
    <row r="532" spans="5:81" x14ac:dyDescent="0.25">
      <c r="E532" s="185">
        <f t="shared" si="14"/>
        <v>0</v>
      </c>
      <c r="CC532" s="233" t="str">
        <f t="shared" si="15"/>
        <v>:</v>
      </c>
    </row>
    <row r="533" spans="5:81" x14ac:dyDescent="0.25">
      <c r="E533" s="185">
        <f t="shared" si="14"/>
        <v>0</v>
      </c>
      <c r="CC533" s="233" t="str">
        <f t="shared" si="15"/>
        <v>:</v>
      </c>
    </row>
    <row r="534" spans="5:81" x14ac:dyDescent="0.25">
      <c r="E534" s="185">
        <f t="shared" ref="E534:E597" si="16">IFERROR(IF($B534&gt;0,VLOOKUP($B534,PosnPointsDMT,2,FALSE),0),0)</f>
        <v>0</v>
      </c>
      <c r="CC534" s="233" t="str">
        <f t="shared" si="15"/>
        <v>:</v>
      </c>
    </row>
    <row r="535" spans="5:81" x14ac:dyDescent="0.25">
      <c r="E535" s="185">
        <f t="shared" si="16"/>
        <v>0</v>
      </c>
      <c r="CC535" s="233" t="str">
        <f t="shared" ref="CC535:CC598" si="17">(CB535 &amp; ":" &amp; BY535)</f>
        <v>:</v>
      </c>
    </row>
    <row r="536" spans="5:81" x14ac:dyDescent="0.25">
      <c r="E536" s="185">
        <f t="shared" si="16"/>
        <v>0</v>
      </c>
      <c r="CC536" s="233" t="str">
        <f t="shared" si="17"/>
        <v>:</v>
      </c>
    </row>
    <row r="537" spans="5:81" x14ac:dyDescent="0.25">
      <c r="E537" s="185">
        <f t="shared" si="16"/>
        <v>0</v>
      </c>
      <c r="CC537" s="233" t="str">
        <f t="shared" si="17"/>
        <v>:</v>
      </c>
    </row>
    <row r="538" spans="5:81" x14ac:dyDescent="0.25">
      <c r="E538" s="185">
        <f t="shared" si="16"/>
        <v>0</v>
      </c>
      <c r="CC538" s="233" t="str">
        <f t="shared" si="17"/>
        <v>:</v>
      </c>
    </row>
    <row r="539" spans="5:81" x14ac:dyDescent="0.25">
      <c r="E539" s="185">
        <f t="shared" si="16"/>
        <v>0</v>
      </c>
      <c r="CC539" s="233" t="str">
        <f t="shared" si="17"/>
        <v>:</v>
      </c>
    </row>
    <row r="540" spans="5:81" x14ac:dyDescent="0.25">
      <c r="E540" s="185">
        <f t="shared" si="16"/>
        <v>0</v>
      </c>
      <c r="CC540" s="233" t="str">
        <f t="shared" si="17"/>
        <v>:</v>
      </c>
    </row>
    <row r="541" spans="5:81" x14ac:dyDescent="0.25">
      <c r="E541" s="185">
        <f t="shared" si="16"/>
        <v>0</v>
      </c>
      <c r="CC541" s="233" t="str">
        <f t="shared" si="17"/>
        <v>:</v>
      </c>
    </row>
    <row r="542" spans="5:81" x14ac:dyDescent="0.25">
      <c r="E542" s="185">
        <f t="shared" si="16"/>
        <v>0</v>
      </c>
      <c r="CC542" s="233" t="str">
        <f t="shared" si="17"/>
        <v>:</v>
      </c>
    </row>
    <row r="543" spans="5:81" x14ac:dyDescent="0.25">
      <c r="E543" s="185">
        <f t="shared" si="16"/>
        <v>0</v>
      </c>
      <c r="CC543" s="233" t="str">
        <f t="shared" si="17"/>
        <v>:</v>
      </c>
    </row>
    <row r="544" spans="5:81" x14ac:dyDescent="0.25">
      <c r="E544" s="185">
        <f t="shared" si="16"/>
        <v>0</v>
      </c>
      <c r="CC544" s="233" t="str">
        <f t="shared" si="17"/>
        <v>:</v>
      </c>
    </row>
    <row r="545" spans="5:81" x14ac:dyDescent="0.25">
      <c r="E545" s="185">
        <f t="shared" si="16"/>
        <v>0</v>
      </c>
      <c r="CC545" s="233" t="str">
        <f t="shared" si="17"/>
        <v>:</v>
      </c>
    </row>
    <row r="546" spans="5:81" x14ac:dyDescent="0.25">
      <c r="E546" s="185">
        <f t="shared" si="16"/>
        <v>0</v>
      </c>
      <c r="CC546" s="233" t="str">
        <f t="shared" si="17"/>
        <v>:</v>
      </c>
    </row>
    <row r="547" spans="5:81" x14ac:dyDescent="0.25">
      <c r="E547" s="185">
        <f t="shared" si="16"/>
        <v>0</v>
      </c>
      <c r="CC547" s="233" t="str">
        <f t="shared" si="17"/>
        <v>:</v>
      </c>
    </row>
    <row r="548" spans="5:81" x14ac:dyDescent="0.25">
      <c r="E548" s="185">
        <f t="shared" si="16"/>
        <v>0</v>
      </c>
      <c r="CC548" s="233" t="str">
        <f t="shared" si="17"/>
        <v>:</v>
      </c>
    </row>
    <row r="549" spans="5:81" x14ac:dyDescent="0.25">
      <c r="E549" s="185">
        <f t="shared" si="16"/>
        <v>0</v>
      </c>
      <c r="CC549" s="233" t="str">
        <f t="shared" si="17"/>
        <v>:</v>
      </c>
    </row>
    <row r="550" spans="5:81" x14ac:dyDescent="0.25">
      <c r="E550" s="185">
        <f t="shared" si="16"/>
        <v>0</v>
      </c>
      <c r="CC550" s="233" t="str">
        <f t="shared" si="17"/>
        <v>:</v>
      </c>
    </row>
    <row r="551" spans="5:81" x14ac:dyDescent="0.25">
      <c r="E551" s="185">
        <f t="shared" si="16"/>
        <v>0</v>
      </c>
      <c r="CC551" s="233" t="str">
        <f t="shared" si="17"/>
        <v>:</v>
      </c>
    </row>
    <row r="552" spans="5:81" x14ac:dyDescent="0.25">
      <c r="E552" s="185">
        <f t="shared" si="16"/>
        <v>0</v>
      </c>
      <c r="CC552" s="233" t="str">
        <f t="shared" si="17"/>
        <v>:</v>
      </c>
    </row>
    <row r="553" spans="5:81" x14ac:dyDescent="0.25">
      <c r="E553" s="185">
        <f t="shared" si="16"/>
        <v>0</v>
      </c>
      <c r="CC553" s="233" t="str">
        <f t="shared" si="17"/>
        <v>:</v>
      </c>
    </row>
    <row r="554" spans="5:81" x14ac:dyDescent="0.25">
      <c r="E554" s="185">
        <f t="shared" si="16"/>
        <v>0</v>
      </c>
      <c r="CC554" s="233" t="str">
        <f t="shared" si="17"/>
        <v>:</v>
      </c>
    </row>
    <row r="555" spans="5:81" x14ac:dyDescent="0.25">
      <c r="E555" s="185">
        <f t="shared" si="16"/>
        <v>0</v>
      </c>
      <c r="CC555" s="233" t="str">
        <f t="shared" si="17"/>
        <v>:</v>
      </c>
    </row>
    <row r="556" spans="5:81" x14ac:dyDescent="0.25">
      <c r="E556" s="185">
        <f t="shared" si="16"/>
        <v>0</v>
      </c>
      <c r="CC556" s="233" t="str">
        <f t="shared" si="17"/>
        <v>:</v>
      </c>
    </row>
    <row r="557" spans="5:81" x14ac:dyDescent="0.25">
      <c r="E557" s="185">
        <f t="shared" si="16"/>
        <v>0</v>
      </c>
      <c r="CC557" s="233" t="str">
        <f t="shared" si="17"/>
        <v>:</v>
      </c>
    </row>
    <row r="558" spans="5:81" x14ac:dyDescent="0.25">
      <c r="E558" s="185">
        <f t="shared" si="16"/>
        <v>0</v>
      </c>
      <c r="CC558" s="233" t="str">
        <f t="shared" si="17"/>
        <v>:</v>
      </c>
    </row>
    <row r="559" spans="5:81" x14ac:dyDescent="0.25">
      <c r="E559" s="185">
        <f t="shared" si="16"/>
        <v>0</v>
      </c>
      <c r="CC559" s="233" t="str">
        <f t="shared" si="17"/>
        <v>:</v>
      </c>
    </row>
    <row r="560" spans="5:81" x14ac:dyDescent="0.25">
      <c r="E560" s="185">
        <f t="shared" si="16"/>
        <v>0</v>
      </c>
      <c r="CC560" s="233" t="str">
        <f t="shared" si="17"/>
        <v>:</v>
      </c>
    </row>
    <row r="561" spans="5:81" x14ac:dyDescent="0.25">
      <c r="E561" s="185">
        <f t="shared" si="16"/>
        <v>0</v>
      </c>
      <c r="CC561" s="233" t="str">
        <f t="shared" si="17"/>
        <v>:</v>
      </c>
    </row>
    <row r="562" spans="5:81" x14ac:dyDescent="0.25">
      <c r="E562" s="185">
        <f t="shared" si="16"/>
        <v>0</v>
      </c>
      <c r="CC562" s="233" t="str">
        <f t="shared" si="17"/>
        <v>:</v>
      </c>
    </row>
    <row r="563" spans="5:81" x14ac:dyDescent="0.25">
      <c r="E563" s="185">
        <f t="shared" si="16"/>
        <v>0</v>
      </c>
      <c r="CC563" s="233" t="str">
        <f t="shared" si="17"/>
        <v>:</v>
      </c>
    </row>
    <row r="564" spans="5:81" x14ac:dyDescent="0.25">
      <c r="E564" s="185">
        <f t="shared" si="16"/>
        <v>0</v>
      </c>
      <c r="CC564" s="233" t="str">
        <f t="shared" si="17"/>
        <v>:</v>
      </c>
    </row>
    <row r="565" spans="5:81" x14ac:dyDescent="0.25">
      <c r="E565" s="185">
        <f t="shared" si="16"/>
        <v>0</v>
      </c>
      <c r="CC565" s="233" t="str">
        <f t="shared" si="17"/>
        <v>:</v>
      </c>
    </row>
    <row r="566" spans="5:81" x14ac:dyDescent="0.25">
      <c r="E566" s="185">
        <f t="shared" si="16"/>
        <v>0</v>
      </c>
      <c r="CC566" s="233" t="str">
        <f t="shared" si="17"/>
        <v>:</v>
      </c>
    </row>
    <row r="567" spans="5:81" x14ac:dyDescent="0.25">
      <c r="E567" s="185">
        <f t="shared" si="16"/>
        <v>0</v>
      </c>
      <c r="CC567" s="233" t="str">
        <f t="shared" si="17"/>
        <v>:</v>
      </c>
    </row>
    <row r="568" spans="5:81" x14ac:dyDescent="0.25">
      <c r="E568" s="185">
        <f t="shared" si="16"/>
        <v>0</v>
      </c>
      <c r="CC568" s="233" t="str">
        <f t="shared" si="17"/>
        <v>:</v>
      </c>
    </row>
    <row r="569" spans="5:81" x14ac:dyDescent="0.25">
      <c r="E569" s="185">
        <f t="shared" si="16"/>
        <v>0</v>
      </c>
      <c r="CC569" s="233" t="str">
        <f t="shared" si="17"/>
        <v>:</v>
      </c>
    </row>
    <row r="570" spans="5:81" x14ac:dyDescent="0.25">
      <c r="E570" s="185">
        <f t="shared" si="16"/>
        <v>0</v>
      </c>
      <c r="CC570" s="233" t="str">
        <f t="shared" si="17"/>
        <v>:</v>
      </c>
    </row>
    <row r="571" spans="5:81" x14ac:dyDescent="0.25">
      <c r="E571" s="185">
        <f t="shared" si="16"/>
        <v>0</v>
      </c>
      <c r="CC571" s="233" t="str">
        <f t="shared" si="17"/>
        <v>:</v>
      </c>
    </row>
    <row r="572" spans="5:81" x14ac:dyDescent="0.25">
      <c r="E572" s="185">
        <f t="shared" si="16"/>
        <v>0</v>
      </c>
      <c r="CC572" s="233" t="str">
        <f t="shared" si="17"/>
        <v>:</v>
      </c>
    </row>
    <row r="573" spans="5:81" x14ac:dyDescent="0.25">
      <c r="E573" s="185">
        <f t="shared" si="16"/>
        <v>0</v>
      </c>
      <c r="CC573" s="233" t="str">
        <f t="shared" si="17"/>
        <v>:</v>
      </c>
    </row>
    <row r="574" spans="5:81" x14ac:dyDescent="0.25">
      <c r="E574" s="185">
        <f t="shared" si="16"/>
        <v>0</v>
      </c>
      <c r="CC574" s="233" t="str">
        <f t="shared" si="17"/>
        <v>:</v>
      </c>
    </row>
    <row r="575" spans="5:81" x14ac:dyDescent="0.25">
      <c r="E575" s="185">
        <f t="shared" si="16"/>
        <v>0</v>
      </c>
      <c r="CC575" s="233" t="str">
        <f t="shared" si="17"/>
        <v>:</v>
      </c>
    </row>
    <row r="576" spans="5:81" x14ac:dyDescent="0.25">
      <c r="E576" s="185">
        <f t="shared" si="16"/>
        <v>0</v>
      </c>
      <c r="CC576" s="233" t="str">
        <f t="shared" si="17"/>
        <v>:</v>
      </c>
    </row>
    <row r="577" spans="5:81" x14ac:dyDescent="0.25">
      <c r="E577" s="185">
        <f t="shared" si="16"/>
        <v>0</v>
      </c>
      <c r="CC577" s="233" t="str">
        <f t="shared" si="17"/>
        <v>:</v>
      </c>
    </row>
    <row r="578" spans="5:81" x14ac:dyDescent="0.25">
      <c r="E578" s="185">
        <f t="shared" si="16"/>
        <v>0</v>
      </c>
      <c r="CC578" s="233" t="str">
        <f t="shared" si="17"/>
        <v>:</v>
      </c>
    </row>
    <row r="579" spans="5:81" x14ac:dyDescent="0.25">
      <c r="E579" s="185">
        <f t="shared" si="16"/>
        <v>0</v>
      </c>
      <c r="CC579" s="233" t="str">
        <f t="shared" si="17"/>
        <v>:</v>
      </c>
    </row>
    <row r="580" spans="5:81" x14ac:dyDescent="0.25">
      <c r="E580" s="185">
        <f t="shared" si="16"/>
        <v>0</v>
      </c>
      <c r="CC580" s="233" t="str">
        <f t="shared" si="17"/>
        <v>:</v>
      </c>
    </row>
    <row r="581" spans="5:81" x14ac:dyDescent="0.25">
      <c r="E581" s="185">
        <f t="shared" si="16"/>
        <v>0</v>
      </c>
      <c r="CC581" s="233" t="str">
        <f t="shared" si="17"/>
        <v>:</v>
      </c>
    </row>
    <row r="582" spans="5:81" x14ac:dyDescent="0.25">
      <c r="E582" s="185">
        <f t="shared" si="16"/>
        <v>0</v>
      </c>
      <c r="CC582" s="233" t="str">
        <f t="shared" si="17"/>
        <v>:</v>
      </c>
    </row>
    <row r="583" spans="5:81" x14ac:dyDescent="0.25">
      <c r="E583" s="185">
        <f t="shared" si="16"/>
        <v>0</v>
      </c>
      <c r="CC583" s="233" t="str">
        <f t="shared" si="17"/>
        <v>:</v>
      </c>
    </row>
    <row r="584" spans="5:81" x14ac:dyDescent="0.25">
      <c r="E584" s="185">
        <f t="shared" si="16"/>
        <v>0</v>
      </c>
      <c r="CC584" s="233" t="str">
        <f t="shared" si="17"/>
        <v>:</v>
      </c>
    </row>
    <row r="585" spans="5:81" x14ac:dyDescent="0.25">
      <c r="E585" s="185">
        <f t="shared" si="16"/>
        <v>0</v>
      </c>
      <c r="CC585" s="233" t="str">
        <f t="shared" si="17"/>
        <v>:</v>
      </c>
    </row>
    <row r="586" spans="5:81" x14ac:dyDescent="0.25">
      <c r="E586" s="185">
        <f t="shared" si="16"/>
        <v>0</v>
      </c>
      <c r="CC586" s="233" t="str">
        <f t="shared" si="17"/>
        <v>:</v>
      </c>
    </row>
    <row r="587" spans="5:81" x14ac:dyDescent="0.25">
      <c r="E587" s="185">
        <f t="shared" si="16"/>
        <v>0</v>
      </c>
      <c r="CC587" s="233" t="str">
        <f t="shared" si="17"/>
        <v>:</v>
      </c>
    </row>
    <row r="588" spans="5:81" x14ac:dyDescent="0.25">
      <c r="E588" s="185">
        <f t="shared" si="16"/>
        <v>0</v>
      </c>
      <c r="CC588" s="233" t="str">
        <f t="shared" si="17"/>
        <v>:</v>
      </c>
    </row>
    <row r="589" spans="5:81" x14ac:dyDescent="0.25">
      <c r="E589" s="185">
        <f t="shared" si="16"/>
        <v>0</v>
      </c>
      <c r="CC589" s="233" t="str">
        <f t="shared" si="17"/>
        <v>:</v>
      </c>
    </row>
    <row r="590" spans="5:81" x14ac:dyDescent="0.25">
      <c r="E590" s="185">
        <f t="shared" si="16"/>
        <v>0</v>
      </c>
      <c r="CC590" s="233" t="str">
        <f t="shared" si="17"/>
        <v>:</v>
      </c>
    </row>
    <row r="591" spans="5:81" x14ac:dyDescent="0.25">
      <c r="E591" s="185">
        <f t="shared" si="16"/>
        <v>0</v>
      </c>
      <c r="CC591" s="233" t="str">
        <f t="shared" si="17"/>
        <v>:</v>
      </c>
    </row>
    <row r="592" spans="5:81" x14ac:dyDescent="0.25">
      <c r="E592" s="185">
        <f t="shared" si="16"/>
        <v>0</v>
      </c>
      <c r="CC592" s="233" t="str">
        <f t="shared" si="17"/>
        <v>:</v>
      </c>
    </row>
    <row r="593" spans="5:81" x14ac:dyDescent="0.25">
      <c r="E593" s="185">
        <f t="shared" si="16"/>
        <v>0</v>
      </c>
      <c r="CC593" s="233" t="str">
        <f t="shared" si="17"/>
        <v>:</v>
      </c>
    </row>
    <row r="594" spans="5:81" x14ac:dyDescent="0.25">
      <c r="E594" s="185">
        <f t="shared" si="16"/>
        <v>0</v>
      </c>
      <c r="CC594" s="233" t="str">
        <f t="shared" si="17"/>
        <v>:</v>
      </c>
    </row>
    <row r="595" spans="5:81" x14ac:dyDescent="0.25">
      <c r="E595" s="185">
        <f t="shared" si="16"/>
        <v>0</v>
      </c>
      <c r="CC595" s="233" t="str">
        <f t="shared" si="17"/>
        <v>:</v>
      </c>
    </row>
    <row r="596" spans="5:81" x14ac:dyDescent="0.25">
      <c r="E596" s="185">
        <f t="shared" si="16"/>
        <v>0</v>
      </c>
      <c r="CC596" s="233" t="str">
        <f t="shared" si="17"/>
        <v>:</v>
      </c>
    </row>
    <row r="597" spans="5:81" x14ac:dyDescent="0.25">
      <c r="E597" s="185">
        <f t="shared" si="16"/>
        <v>0</v>
      </c>
      <c r="CC597" s="233" t="str">
        <f t="shared" si="17"/>
        <v>:</v>
      </c>
    </row>
    <row r="598" spans="5:81" x14ac:dyDescent="0.25">
      <c r="E598" s="185">
        <f t="shared" ref="E598:E617" si="18">IFERROR(IF($B598&gt;0,VLOOKUP($B598,PosnPointsDMT,2,FALSE),0),0)</f>
        <v>0</v>
      </c>
      <c r="CC598" s="233" t="str">
        <f t="shared" si="17"/>
        <v>:</v>
      </c>
    </row>
    <row r="599" spans="5:81" x14ac:dyDescent="0.25">
      <c r="E599" s="185">
        <f t="shared" si="18"/>
        <v>0</v>
      </c>
      <c r="CC599" s="233" t="str">
        <f t="shared" ref="CC599:CC618" si="19">(CB599 &amp; ":" &amp; BY599)</f>
        <v>:</v>
      </c>
    </row>
    <row r="600" spans="5:81" x14ac:dyDescent="0.25">
      <c r="E600" s="185">
        <f t="shared" si="18"/>
        <v>0</v>
      </c>
      <c r="CC600" s="233" t="str">
        <f t="shared" si="19"/>
        <v>:</v>
      </c>
    </row>
    <row r="601" spans="5:81" x14ac:dyDescent="0.25">
      <c r="E601" s="185">
        <f t="shared" si="18"/>
        <v>0</v>
      </c>
      <c r="CC601" s="233" t="str">
        <f t="shared" si="19"/>
        <v>:</v>
      </c>
    </row>
    <row r="602" spans="5:81" x14ac:dyDescent="0.25">
      <c r="E602" s="185">
        <f t="shared" si="18"/>
        <v>0</v>
      </c>
      <c r="CC602" s="233" t="str">
        <f t="shared" si="19"/>
        <v>:</v>
      </c>
    </row>
    <row r="603" spans="5:81" x14ac:dyDescent="0.25">
      <c r="E603" s="185">
        <f t="shared" si="18"/>
        <v>0</v>
      </c>
      <c r="CC603" s="233" t="str">
        <f t="shared" si="19"/>
        <v>:</v>
      </c>
    </row>
    <row r="604" spans="5:81" x14ac:dyDescent="0.25">
      <c r="E604" s="185">
        <f t="shared" si="18"/>
        <v>0</v>
      </c>
      <c r="CC604" s="233" t="str">
        <f t="shared" si="19"/>
        <v>:</v>
      </c>
    </row>
    <row r="605" spans="5:81" x14ac:dyDescent="0.25">
      <c r="E605" s="185">
        <f t="shared" si="18"/>
        <v>0</v>
      </c>
      <c r="CC605" s="233" t="str">
        <f t="shared" si="19"/>
        <v>:</v>
      </c>
    </row>
    <row r="606" spans="5:81" x14ac:dyDescent="0.25">
      <c r="E606" s="185">
        <f t="shared" si="18"/>
        <v>0</v>
      </c>
      <c r="CC606" s="233" t="str">
        <f t="shared" si="19"/>
        <v>:</v>
      </c>
    </row>
    <row r="607" spans="5:81" x14ac:dyDescent="0.25">
      <c r="E607" s="185">
        <f t="shared" si="18"/>
        <v>0</v>
      </c>
      <c r="CC607" s="233" t="str">
        <f t="shared" si="19"/>
        <v>:</v>
      </c>
    </row>
    <row r="608" spans="5:81" x14ac:dyDescent="0.25">
      <c r="E608" s="185">
        <f t="shared" si="18"/>
        <v>0</v>
      </c>
      <c r="CC608" s="233" t="str">
        <f t="shared" si="19"/>
        <v>:</v>
      </c>
    </row>
    <row r="609" spans="5:81" x14ac:dyDescent="0.25">
      <c r="E609" s="185">
        <f t="shared" si="18"/>
        <v>0</v>
      </c>
      <c r="CC609" s="233" t="str">
        <f t="shared" si="19"/>
        <v>:</v>
      </c>
    </row>
    <row r="610" spans="5:81" x14ac:dyDescent="0.25">
      <c r="E610" s="185">
        <f t="shared" si="18"/>
        <v>0</v>
      </c>
      <c r="CC610" s="233" t="str">
        <f t="shared" si="19"/>
        <v>:</v>
      </c>
    </row>
    <row r="611" spans="5:81" x14ac:dyDescent="0.25">
      <c r="E611" s="185">
        <f t="shared" si="18"/>
        <v>0</v>
      </c>
      <c r="CC611" s="233" t="str">
        <f t="shared" si="19"/>
        <v>:</v>
      </c>
    </row>
    <row r="612" spans="5:81" x14ac:dyDescent="0.25">
      <c r="E612" s="185">
        <f t="shared" si="18"/>
        <v>0</v>
      </c>
      <c r="CC612" s="233" t="str">
        <f t="shared" si="19"/>
        <v>:</v>
      </c>
    </row>
    <row r="613" spans="5:81" x14ac:dyDescent="0.25">
      <c r="E613" s="185">
        <f t="shared" si="18"/>
        <v>0</v>
      </c>
      <c r="CC613" s="233" t="str">
        <f t="shared" si="19"/>
        <v>:</v>
      </c>
    </row>
    <row r="614" spans="5:81" x14ac:dyDescent="0.25">
      <c r="E614" s="185">
        <f t="shared" si="18"/>
        <v>0</v>
      </c>
      <c r="CC614" s="233" t="str">
        <f t="shared" si="19"/>
        <v>:</v>
      </c>
    </row>
    <row r="615" spans="5:81" x14ac:dyDescent="0.25">
      <c r="E615" s="185">
        <f t="shared" si="18"/>
        <v>0</v>
      </c>
      <c r="CC615" s="233" t="str">
        <f t="shared" si="19"/>
        <v>:</v>
      </c>
    </row>
    <row r="616" spans="5:81" x14ac:dyDescent="0.25">
      <c r="E616" s="185">
        <f t="shared" si="18"/>
        <v>0</v>
      </c>
      <c r="CC616" s="233" t="str">
        <f t="shared" si="19"/>
        <v>:</v>
      </c>
    </row>
    <row r="617" spans="5:81" x14ac:dyDescent="0.25">
      <c r="E617" s="185">
        <f t="shared" si="18"/>
        <v>0</v>
      </c>
      <c r="CC617" s="233" t="str">
        <f t="shared" si="19"/>
        <v>:</v>
      </c>
    </row>
    <row r="618" spans="5:81" x14ac:dyDescent="0.25">
      <c r="E618" s="185">
        <f t="shared" ref="E618:E662" si="20">IF(AND($B618&lt;9,$B618&gt;0),9-$B618,0)</f>
        <v>0</v>
      </c>
      <c r="CC618" s="233" t="str">
        <f t="shared" si="19"/>
        <v>:</v>
      </c>
    </row>
    <row r="619" spans="5:81" x14ac:dyDescent="0.25">
      <c r="E619" s="185">
        <f t="shared" si="20"/>
        <v>0</v>
      </c>
    </row>
    <row r="620" spans="5:81" x14ac:dyDescent="0.25">
      <c r="E620" s="185">
        <f t="shared" si="20"/>
        <v>0</v>
      </c>
    </row>
    <row r="621" spans="5:81" x14ac:dyDescent="0.25">
      <c r="E621" s="185">
        <f t="shared" si="20"/>
        <v>0</v>
      </c>
    </row>
    <row r="622" spans="5:81" x14ac:dyDescent="0.25">
      <c r="E622" s="185">
        <f t="shared" si="20"/>
        <v>0</v>
      </c>
    </row>
    <row r="623" spans="5:81" x14ac:dyDescent="0.25">
      <c r="E623" s="185">
        <f t="shared" si="20"/>
        <v>0</v>
      </c>
    </row>
    <row r="624" spans="5:81" x14ac:dyDescent="0.25">
      <c r="E624" s="185">
        <f t="shared" si="20"/>
        <v>0</v>
      </c>
    </row>
    <row r="625" spans="5:5" x14ac:dyDescent="0.25">
      <c r="E625" s="185">
        <f t="shared" si="20"/>
        <v>0</v>
      </c>
    </row>
    <row r="626" spans="5:5" x14ac:dyDescent="0.25">
      <c r="E626" s="185">
        <f t="shared" si="20"/>
        <v>0</v>
      </c>
    </row>
    <row r="627" spans="5:5" x14ac:dyDescent="0.25">
      <c r="E627" s="185">
        <f t="shared" si="20"/>
        <v>0</v>
      </c>
    </row>
    <row r="628" spans="5:5" x14ac:dyDescent="0.25">
      <c r="E628" s="185">
        <f t="shared" si="20"/>
        <v>0</v>
      </c>
    </row>
    <row r="629" spans="5:5" x14ac:dyDescent="0.25">
      <c r="E629" s="185">
        <f t="shared" si="20"/>
        <v>0</v>
      </c>
    </row>
    <row r="630" spans="5:5" x14ac:dyDescent="0.25">
      <c r="E630" s="185">
        <f t="shared" si="20"/>
        <v>0</v>
      </c>
    </row>
    <row r="631" spans="5:5" x14ac:dyDescent="0.25">
      <c r="E631" s="185">
        <f t="shared" si="20"/>
        <v>0</v>
      </c>
    </row>
    <row r="632" spans="5:5" x14ac:dyDescent="0.25">
      <c r="E632" s="185">
        <f t="shared" si="20"/>
        <v>0</v>
      </c>
    </row>
    <row r="633" spans="5:5" x14ac:dyDescent="0.25">
      <c r="E633" s="185">
        <f t="shared" si="20"/>
        <v>0</v>
      </c>
    </row>
    <row r="634" spans="5:5" x14ac:dyDescent="0.25">
      <c r="E634" s="185">
        <f t="shared" si="20"/>
        <v>0</v>
      </c>
    </row>
    <row r="635" spans="5:5" x14ac:dyDescent="0.25">
      <c r="E635" s="185">
        <f t="shared" si="20"/>
        <v>0</v>
      </c>
    </row>
    <row r="636" spans="5:5" x14ac:dyDescent="0.25">
      <c r="E636" s="185">
        <f t="shared" si="20"/>
        <v>0</v>
      </c>
    </row>
    <row r="637" spans="5:5" x14ac:dyDescent="0.25">
      <c r="E637" s="185">
        <f t="shared" si="20"/>
        <v>0</v>
      </c>
    </row>
    <row r="638" spans="5:5" x14ac:dyDescent="0.25">
      <c r="E638" s="185">
        <f t="shared" si="20"/>
        <v>0</v>
      </c>
    </row>
    <row r="639" spans="5:5" x14ac:dyDescent="0.25">
      <c r="E639" s="185">
        <f t="shared" si="20"/>
        <v>0</v>
      </c>
    </row>
    <row r="640" spans="5:5" x14ac:dyDescent="0.25">
      <c r="E640" s="185">
        <f t="shared" si="20"/>
        <v>0</v>
      </c>
    </row>
    <row r="641" spans="5:5" x14ac:dyDescent="0.25">
      <c r="E641" s="185">
        <f t="shared" si="20"/>
        <v>0</v>
      </c>
    </row>
    <row r="642" spans="5:5" x14ac:dyDescent="0.25">
      <c r="E642" s="185">
        <f t="shared" si="20"/>
        <v>0</v>
      </c>
    </row>
    <row r="643" spans="5:5" x14ac:dyDescent="0.25">
      <c r="E643" s="185">
        <f t="shared" si="20"/>
        <v>0</v>
      </c>
    </row>
    <row r="644" spans="5:5" x14ac:dyDescent="0.25">
      <c r="E644" s="185">
        <f t="shared" si="20"/>
        <v>0</v>
      </c>
    </row>
    <row r="645" spans="5:5" x14ac:dyDescent="0.25">
      <c r="E645" s="185">
        <f t="shared" si="20"/>
        <v>0</v>
      </c>
    </row>
    <row r="646" spans="5:5" x14ac:dyDescent="0.25">
      <c r="E646" s="185">
        <f t="shared" si="20"/>
        <v>0</v>
      </c>
    </row>
    <row r="647" spans="5:5" x14ac:dyDescent="0.25">
      <c r="E647" s="185">
        <f t="shared" si="20"/>
        <v>0</v>
      </c>
    </row>
    <row r="648" spans="5:5" x14ac:dyDescent="0.25">
      <c r="E648" s="185">
        <f t="shared" si="20"/>
        <v>0</v>
      </c>
    </row>
    <row r="649" spans="5:5" x14ac:dyDescent="0.25">
      <c r="E649" s="185">
        <f t="shared" si="20"/>
        <v>0</v>
      </c>
    </row>
    <row r="650" spans="5:5" x14ac:dyDescent="0.25">
      <c r="E650" s="185">
        <f t="shared" si="20"/>
        <v>0</v>
      </c>
    </row>
    <row r="651" spans="5:5" x14ac:dyDescent="0.25">
      <c r="E651" s="185">
        <f t="shared" si="20"/>
        <v>0</v>
      </c>
    </row>
    <row r="652" spans="5:5" x14ac:dyDescent="0.25">
      <c r="E652" s="185">
        <f t="shared" si="20"/>
        <v>0</v>
      </c>
    </row>
    <row r="653" spans="5:5" x14ac:dyDescent="0.25">
      <c r="E653" s="185">
        <f t="shared" si="20"/>
        <v>0</v>
      </c>
    </row>
    <row r="654" spans="5:5" x14ac:dyDescent="0.25">
      <c r="E654" s="185">
        <f t="shared" si="20"/>
        <v>0</v>
      </c>
    </row>
    <row r="655" spans="5:5" x14ac:dyDescent="0.25">
      <c r="E655" s="185">
        <f t="shared" si="20"/>
        <v>0</v>
      </c>
    </row>
    <row r="656" spans="5:5" x14ac:dyDescent="0.25">
      <c r="E656" s="185">
        <f t="shared" si="20"/>
        <v>0</v>
      </c>
    </row>
    <row r="657" spans="5:5" x14ac:dyDescent="0.25">
      <c r="E657" s="185">
        <f t="shared" si="20"/>
        <v>0</v>
      </c>
    </row>
    <row r="658" spans="5:5" x14ac:dyDescent="0.25">
      <c r="E658" s="185">
        <f t="shared" si="20"/>
        <v>0</v>
      </c>
    </row>
    <row r="659" spans="5:5" x14ac:dyDescent="0.25">
      <c r="E659" s="185">
        <f t="shared" si="20"/>
        <v>0</v>
      </c>
    </row>
    <row r="660" spans="5:5" x14ac:dyDescent="0.25">
      <c r="E660" s="185">
        <f t="shared" si="20"/>
        <v>0</v>
      </c>
    </row>
    <row r="661" spans="5:5" x14ac:dyDescent="0.25">
      <c r="E661" s="185">
        <f t="shared" si="20"/>
        <v>0</v>
      </c>
    </row>
    <row r="662" spans="5:5" x14ac:dyDescent="0.25">
      <c r="E662" s="185">
        <f t="shared" si="20"/>
        <v>0</v>
      </c>
    </row>
    <row r="663" spans="5:5" x14ac:dyDescent="0.25">
      <c r="E663" s="185">
        <f t="shared" ref="E663:E726" si="21">IF(AND($B663&lt;9,$B663&gt;0),9-$B663,0)</f>
        <v>0</v>
      </c>
    </row>
    <row r="664" spans="5:5" x14ac:dyDescent="0.25">
      <c r="E664" s="185">
        <f t="shared" si="21"/>
        <v>0</v>
      </c>
    </row>
    <row r="665" spans="5:5" x14ac:dyDescent="0.25">
      <c r="E665" s="185">
        <f t="shared" si="21"/>
        <v>0</v>
      </c>
    </row>
    <row r="666" spans="5:5" x14ac:dyDescent="0.25">
      <c r="E666" s="185">
        <f t="shared" si="21"/>
        <v>0</v>
      </c>
    </row>
    <row r="667" spans="5:5" x14ac:dyDescent="0.25">
      <c r="E667" s="185">
        <f t="shared" si="21"/>
        <v>0</v>
      </c>
    </row>
    <row r="668" spans="5:5" x14ac:dyDescent="0.25">
      <c r="E668" s="185">
        <f t="shared" si="21"/>
        <v>0</v>
      </c>
    </row>
    <row r="669" spans="5:5" x14ac:dyDescent="0.25">
      <c r="E669" s="185">
        <f t="shared" si="21"/>
        <v>0</v>
      </c>
    </row>
    <row r="670" spans="5:5" x14ac:dyDescent="0.25">
      <c r="E670" s="185">
        <f t="shared" si="21"/>
        <v>0</v>
      </c>
    </row>
    <row r="671" spans="5:5" x14ac:dyDescent="0.25">
      <c r="E671" s="185">
        <f t="shared" si="21"/>
        <v>0</v>
      </c>
    </row>
    <row r="672" spans="5:5" x14ac:dyDescent="0.25">
      <c r="E672" s="185">
        <f t="shared" si="21"/>
        <v>0</v>
      </c>
    </row>
    <row r="673" spans="5:5" x14ac:dyDescent="0.25">
      <c r="E673" s="185">
        <f t="shared" si="21"/>
        <v>0</v>
      </c>
    </row>
    <row r="674" spans="5:5" x14ac:dyDescent="0.25">
      <c r="E674" s="185">
        <f t="shared" si="21"/>
        <v>0</v>
      </c>
    </row>
    <row r="675" spans="5:5" x14ac:dyDescent="0.25">
      <c r="E675" s="185">
        <f t="shared" si="21"/>
        <v>0</v>
      </c>
    </row>
    <row r="676" spans="5:5" x14ac:dyDescent="0.25">
      <c r="E676" s="185">
        <f t="shared" si="21"/>
        <v>0</v>
      </c>
    </row>
    <row r="677" spans="5:5" x14ac:dyDescent="0.25">
      <c r="E677" s="185">
        <f t="shared" si="21"/>
        <v>0</v>
      </c>
    </row>
    <row r="678" spans="5:5" x14ac:dyDescent="0.25">
      <c r="E678" s="185">
        <f t="shared" si="21"/>
        <v>0</v>
      </c>
    </row>
    <row r="679" spans="5:5" x14ac:dyDescent="0.25">
      <c r="E679" s="185">
        <f t="shared" si="21"/>
        <v>0</v>
      </c>
    </row>
    <row r="680" spans="5:5" x14ac:dyDescent="0.25">
      <c r="E680" s="185">
        <f t="shared" si="21"/>
        <v>0</v>
      </c>
    </row>
    <row r="681" spans="5:5" x14ac:dyDescent="0.25">
      <c r="E681" s="185">
        <f t="shared" si="21"/>
        <v>0</v>
      </c>
    </row>
    <row r="682" spans="5:5" x14ac:dyDescent="0.25">
      <c r="E682" s="185">
        <f t="shared" si="21"/>
        <v>0</v>
      </c>
    </row>
    <row r="683" spans="5:5" x14ac:dyDescent="0.25">
      <c r="E683" s="185">
        <f t="shared" si="21"/>
        <v>0</v>
      </c>
    </row>
    <row r="684" spans="5:5" x14ac:dyDescent="0.25">
      <c r="E684" s="185">
        <f t="shared" si="21"/>
        <v>0</v>
      </c>
    </row>
    <row r="685" spans="5:5" x14ac:dyDescent="0.25">
      <c r="E685" s="185">
        <f t="shared" si="21"/>
        <v>0</v>
      </c>
    </row>
    <row r="686" spans="5:5" x14ac:dyDescent="0.25">
      <c r="E686" s="185">
        <f t="shared" si="21"/>
        <v>0</v>
      </c>
    </row>
    <row r="687" spans="5:5" x14ac:dyDescent="0.25">
      <c r="E687" s="185">
        <f t="shared" si="21"/>
        <v>0</v>
      </c>
    </row>
    <row r="688" spans="5:5" x14ac:dyDescent="0.25">
      <c r="E688" s="185">
        <f t="shared" si="21"/>
        <v>0</v>
      </c>
    </row>
    <row r="689" spans="5:5" x14ac:dyDescent="0.25">
      <c r="E689" s="185">
        <f t="shared" si="21"/>
        <v>0</v>
      </c>
    </row>
    <row r="690" spans="5:5" x14ac:dyDescent="0.25">
      <c r="E690" s="185">
        <f t="shared" si="21"/>
        <v>0</v>
      </c>
    </row>
    <row r="691" spans="5:5" x14ac:dyDescent="0.25">
      <c r="E691" s="185">
        <f t="shared" si="21"/>
        <v>0</v>
      </c>
    </row>
    <row r="692" spans="5:5" x14ac:dyDescent="0.25">
      <c r="E692" s="185">
        <f t="shared" si="21"/>
        <v>0</v>
      </c>
    </row>
    <row r="693" spans="5:5" x14ac:dyDescent="0.25">
      <c r="E693" s="185">
        <f t="shared" si="21"/>
        <v>0</v>
      </c>
    </row>
    <row r="694" spans="5:5" x14ac:dyDescent="0.25">
      <c r="E694" s="185">
        <f t="shared" si="21"/>
        <v>0</v>
      </c>
    </row>
    <row r="695" spans="5:5" x14ac:dyDescent="0.25">
      <c r="E695" s="185">
        <f t="shared" si="21"/>
        <v>0</v>
      </c>
    </row>
    <row r="696" spans="5:5" x14ac:dyDescent="0.25">
      <c r="E696" s="185">
        <f t="shared" si="21"/>
        <v>0</v>
      </c>
    </row>
    <row r="697" spans="5:5" x14ac:dyDescent="0.25">
      <c r="E697" s="185">
        <f t="shared" si="21"/>
        <v>0</v>
      </c>
    </row>
    <row r="698" spans="5:5" x14ac:dyDescent="0.25">
      <c r="E698" s="185">
        <f t="shared" si="21"/>
        <v>0</v>
      </c>
    </row>
    <row r="699" spans="5:5" x14ac:dyDescent="0.25">
      <c r="E699" s="185">
        <f t="shared" si="21"/>
        <v>0</v>
      </c>
    </row>
    <row r="700" spans="5:5" x14ac:dyDescent="0.25">
      <c r="E700" s="185">
        <f t="shared" si="21"/>
        <v>0</v>
      </c>
    </row>
    <row r="701" spans="5:5" x14ac:dyDescent="0.25">
      <c r="E701" s="185">
        <f t="shared" si="21"/>
        <v>0</v>
      </c>
    </row>
    <row r="702" spans="5:5" x14ac:dyDescent="0.25">
      <c r="E702" s="185">
        <f t="shared" si="21"/>
        <v>0</v>
      </c>
    </row>
    <row r="703" spans="5:5" x14ac:dyDescent="0.25">
      <c r="E703" s="185">
        <f t="shared" si="21"/>
        <v>0</v>
      </c>
    </row>
    <row r="704" spans="5:5" x14ac:dyDescent="0.25">
      <c r="E704" s="185">
        <f t="shared" si="21"/>
        <v>0</v>
      </c>
    </row>
    <row r="705" spans="5:5" x14ac:dyDescent="0.25">
      <c r="E705" s="185">
        <f t="shared" si="21"/>
        <v>0</v>
      </c>
    </row>
    <row r="706" spans="5:5" x14ac:dyDescent="0.25">
      <c r="E706" s="185">
        <f t="shared" si="21"/>
        <v>0</v>
      </c>
    </row>
    <row r="707" spans="5:5" x14ac:dyDescent="0.25">
      <c r="E707" s="185">
        <f t="shared" si="21"/>
        <v>0</v>
      </c>
    </row>
    <row r="708" spans="5:5" x14ac:dyDescent="0.25">
      <c r="E708" s="185">
        <f t="shared" si="21"/>
        <v>0</v>
      </c>
    </row>
    <row r="709" spans="5:5" x14ac:dyDescent="0.25">
      <c r="E709" s="185">
        <f t="shared" si="21"/>
        <v>0</v>
      </c>
    </row>
    <row r="710" spans="5:5" x14ac:dyDescent="0.25">
      <c r="E710" s="185">
        <f t="shared" si="21"/>
        <v>0</v>
      </c>
    </row>
    <row r="711" spans="5:5" x14ac:dyDescent="0.25">
      <c r="E711" s="185">
        <f t="shared" si="21"/>
        <v>0</v>
      </c>
    </row>
    <row r="712" spans="5:5" x14ac:dyDescent="0.25">
      <c r="E712" s="185">
        <f t="shared" si="21"/>
        <v>0</v>
      </c>
    </row>
    <row r="713" spans="5:5" x14ac:dyDescent="0.25">
      <c r="E713" s="185">
        <f t="shared" si="21"/>
        <v>0</v>
      </c>
    </row>
    <row r="714" spans="5:5" x14ac:dyDescent="0.25">
      <c r="E714" s="185">
        <f t="shared" si="21"/>
        <v>0</v>
      </c>
    </row>
    <row r="715" spans="5:5" x14ac:dyDescent="0.25">
      <c r="E715" s="185">
        <f t="shared" si="21"/>
        <v>0</v>
      </c>
    </row>
    <row r="716" spans="5:5" x14ac:dyDescent="0.25">
      <c r="E716" s="185">
        <f t="shared" si="21"/>
        <v>0</v>
      </c>
    </row>
    <row r="717" spans="5:5" x14ac:dyDescent="0.25">
      <c r="E717" s="185">
        <f t="shared" si="21"/>
        <v>0</v>
      </c>
    </row>
    <row r="718" spans="5:5" x14ac:dyDescent="0.25">
      <c r="E718" s="185">
        <f t="shared" si="21"/>
        <v>0</v>
      </c>
    </row>
    <row r="719" spans="5:5" x14ac:dyDescent="0.25">
      <c r="E719" s="185">
        <f t="shared" si="21"/>
        <v>0</v>
      </c>
    </row>
    <row r="720" spans="5:5" x14ac:dyDescent="0.25">
      <c r="E720" s="185">
        <f t="shared" si="21"/>
        <v>0</v>
      </c>
    </row>
    <row r="721" spans="5:5" x14ac:dyDescent="0.25">
      <c r="E721" s="185">
        <f t="shared" si="21"/>
        <v>0</v>
      </c>
    </row>
    <row r="722" spans="5:5" x14ac:dyDescent="0.25">
      <c r="E722" s="185">
        <f t="shared" si="21"/>
        <v>0</v>
      </c>
    </row>
    <row r="723" spans="5:5" x14ac:dyDescent="0.25">
      <c r="E723" s="185">
        <f t="shared" si="21"/>
        <v>0</v>
      </c>
    </row>
    <row r="724" spans="5:5" x14ac:dyDescent="0.25">
      <c r="E724" s="185">
        <f t="shared" si="21"/>
        <v>0</v>
      </c>
    </row>
    <row r="725" spans="5:5" x14ac:dyDescent="0.25">
      <c r="E725" s="185">
        <f t="shared" si="21"/>
        <v>0</v>
      </c>
    </row>
    <row r="726" spans="5:5" x14ac:dyDescent="0.25">
      <c r="E726" s="185">
        <f t="shared" si="21"/>
        <v>0</v>
      </c>
    </row>
    <row r="727" spans="5:5" x14ac:dyDescent="0.25">
      <c r="E727" s="185">
        <f t="shared" ref="E727:E790" si="22">IF(AND($B727&lt;9,$B727&gt;0),9-$B727,0)</f>
        <v>0</v>
      </c>
    </row>
    <row r="728" spans="5:5" x14ac:dyDescent="0.25">
      <c r="E728" s="185">
        <f t="shared" si="22"/>
        <v>0</v>
      </c>
    </row>
    <row r="729" spans="5:5" x14ac:dyDescent="0.25">
      <c r="E729" s="185">
        <f t="shared" si="22"/>
        <v>0</v>
      </c>
    </row>
    <row r="730" spans="5:5" x14ac:dyDescent="0.25">
      <c r="E730" s="185">
        <f t="shared" si="22"/>
        <v>0</v>
      </c>
    </row>
    <row r="731" spans="5:5" x14ac:dyDescent="0.25">
      <c r="E731" s="185">
        <f t="shared" si="22"/>
        <v>0</v>
      </c>
    </row>
    <row r="732" spans="5:5" x14ac:dyDescent="0.25">
      <c r="E732" s="185">
        <f t="shared" si="22"/>
        <v>0</v>
      </c>
    </row>
    <row r="733" spans="5:5" x14ac:dyDescent="0.25">
      <c r="E733" s="185">
        <f t="shared" si="22"/>
        <v>0</v>
      </c>
    </row>
    <row r="734" spans="5:5" x14ac:dyDescent="0.25">
      <c r="E734" s="185">
        <f t="shared" si="22"/>
        <v>0</v>
      </c>
    </row>
    <row r="735" spans="5:5" x14ac:dyDescent="0.25">
      <c r="E735" s="185">
        <f t="shared" si="22"/>
        <v>0</v>
      </c>
    </row>
    <row r="736" spans="5:5" x14ac:dyDescent="0.25">
      <c r="E736" s="185">
        <f t="shared" si="22"/>
        <v>0</v>
      </c>
    </row>
    <row r="737" spans="5:5" x14ac:dyDescent="0.25">
      <c r="E737" s="185">
        <f t="shared" si="22"/>
        <v>0</v>
      </c>
    </row>
    <row r="738" spans="5:5" x14ac:dyDescent="0.25">
      <c r="E738" s="185">
        <f t="shared" si="22"/>
        <v>0</v>
      </c>
    </row>
    <row r="739" spans="5:5" x14ac:dyDescent="0.25">
      <c r="E739" s="185">
        <f t="shared" si="22"/>
        <v>0</v>
      </c>
    </row>
    <row r="740" spans="5:5" x14ac:dyDescent="0.25">
      <c r="E740" s="185">
        <f t="shared" si="22"/>
        <v>0</v>
      </c>
    </row>
    <row r="741" spans="5:5" x14ac:dyDescent="0.25">
      <c r="E741" s="185">
        <f t="shared" si="22"/>
        <v>0</v>
      </c>
    </row>
    <row r="742" spans="5:5" x14ac:dyDescent="0.25">
      <c r="E742" s="185">
        <f t="shared" si="22"/>
        <v>0</v>
      </c>
    </row>
    <row r="743" spans="5:5" x14ac:dyDescent="0.25">
      <c r="E743" s="185">
        <f t="shared" si="22"/>
        <v>0</v>
      </c>
    </row>
    <row r="744" spans="5:5" x14ac:dyDescent="0.25">
      <c r="E744" s="185">
        <f t="shared" si="22"/>
        <v>0</v>
      </c>
    </row>
    <row r="745" spans="5:5" x14ac:dyDescent="0.25">
      <c r="E745" s="185">
        <f t="shared" si="22"/>
        <v>0</v>
      </c>
    </row>
    <row r="746" spans="5:5" x14ac:dyDescent="0.25">
      <c r="E746" s="185">
        <f t="shared" si="22"/>
        <v>0</v>
      </c>
    </row>
    <row r="747" spans="5:5" x14ac:dyDescent="0.25">
      <c r="E747" s="185">
        <f t="shared" si="22"/>
        <v>0</v>
      </c>
    </row>
    <row r="748" spans="5:5" x14ac:dyDescent="0.25">
      <c r="E748" s="185">
        <f t="shared" si="22"/>
        <v>0</v>
      </c>
    </row>
    <row r="749" spans="5:5" x14ac:dyDescent="0.25">
      <c r="E749" s="185">
        <f t="shared" si="22"/>
        <v>0</v>
      </c>
    </row>
    <row r="750" spans="5:5" x14ac:dyDescent="0.25">
      <c r="E750" s="185">
        <f t="shared" si="22"/>
        <v>0</v>
      </c>
    </row>
    <row r="751" spans="5:5" x14ac:dyDescent="0.25">
      <c r="E751" s="185">
        <f t="shared" si="22"/>
        <v>0</v>
      </c>
    </row>
    <row r="752" spans="5:5" x14ac:dyDescent="0.25">
      <c r="E752" s="185">
        <f t="shared" si="22"/>
        <v>0</v>
      </c>
    </row>
    <row r="753" spans="5:5" x14ac:dyDescent="0.25">
      <c r="E753" s="185">
        <f t="shared" si="22"/>
        <v>0</v>
      </c>
    </row>
    <row r="754" spans="5:5" x14ac:dyDescent="0.25">
      <c r="E754" s="185">
        <f t="shared" si="22"/>
        <v>0</v>
      </c>
    </row>
    <row r="755" spans="5:5" x14ac:dyDescent="0.25">
      <c r="E755" s="185">
        <f t="shared" si="22"/>
        <v>0</v>
      </c>
    </row>
    <row r="756" spans="5:5" x14ac:dyDescent="0.25">
      <c r="E756" s="185">
        <f t="shared" si="22"/>
        <v>0</v>
      </c>
    </row>
    <row r="757" spans="5:5" x14ac:dyDescent="0.25">
      <c r="E757" s="185">
        <f t="shared" si="22"/>
        <v>0</v>
      </c>
    </row>
    <row r="758" spans="5:5" x14ac:dyDescent="0.25">
      <c r="E758" s="185">
        <f t="shared" si="22"/>
        <v>0</v>
      </c>
    </row>
    <row r="759" spans="5:5" x14ac:dyDescent="0.25">
      <c r="E759" s="185">
        <f t="shared" si="22"/>
        <v>0</v>
      </c>
    </row>
    <row r="760" spans="5:5" x14ac:dyDescent="0.25">
      <c r="E760" s="185">
        <f t="shared" si="22"/>
        <v>0</v>
      </c>
    </row>
    <row r="761" spans="5:5" x14ac:dyDescent="0.25">
      <c r="E761" s="185">
        <f t="shared" si="22"/>
        <v>0</v>
      </c>
    </row>
    <row r="762" spans="5:5" x14ac:dyDescent="0.25">
      <c r="E762" s="185">
        <f t="shared" si="22"/>
        <v>0</v>
      </c>
    </row>
    <row r="763" spans="5:5" x14ac:dyDescent="0.25">
      <c r="E763" s="185">
        <f t="shared" si="22"/>
        <v>0</v>
      </c>
    </row>
    <row r="764" spans="5:5" x14ac:dyDescent="0.25">
      <c r="E764" s="185">
        <f t="shared" si="22"/>
        <v>0</v>
      </c>
    </row>
    <row r="765" spans="5:5" x14ac:dyDescent="0.25">
      <c r="E765" s="185">
        <f t="shared" si="22"/>
        <v>0</v>
      </c>
    </row>
    <row r="766" spans="5:5" x14ac:dyDescent="0.25">
      <c r="E766" s="185">
        <f t="shared" si="22"/>
        <v>0</v>
      </c>
    </row>
    <row r="767" spans="5:5" x14ac:dyDescent="0.25">
      <c r="E767" s="185">
        <f t="shared" si="22"/>
        <v>0</v>
      </c>
    </row>
    <row r="768" spans="5:5" x14ac:dyDescent="0.25">
      <c r="E768" s="185">
        <f t="shared" si="22"/>
        <v>0</v>
      </c>
    </row>
    <row r="769" spans="5:5" x14ac:dyDescent="0.25">
      <c r="E769" s="185">
        <f t="shared" si="22"/>
        <v>0</v>
      </c>
    </row>
    <row r="770" spans="5:5" x14ac:dyDescent="0.25">
      <c r="E770" s="185">
        <f t="shared" si="22"/>
        <v>0</v>
      </c>
    </row>
    <row r="771" spans="5:5" x14ac:dyDescent="0.25">
      <c r="E771" s="185">
        <f t="shared" si="22"/>
        <v>0</v>
      </c>
    </row>
    <row r="772" spans="5:5" x14ac:dyDescent="0.25">
      <c r="E772" s="185">
        <f t="shared" si="22"/>
        <v>0</v>
      </c>
    </row>
    <row r="773" spans="5:5" x14ac:dyDescent="0.25">
      <c r="E773" s="185">
        <f t="shared" si="22"/>
        <v>0</v>
      </c>
    </row>
    <row r="774" spans="5:5" x14ac:dyDescent="0.25">
      <c r="E774" s="185">
        <f t="shared" si="22"/>
        <v>0</v>
      </c>
    </row>
    <row r="775" spans="5:5" x14ac:dyDescent="0.25">
      <c r="E775" s="185">
        <f t="shared" si="22"/>
        <v>0</v>
      </c>
    </row>
    <row r="776" spans="5:5" x14ac:dyDescent="0.25">
      <c r="E776" s="185">
        <f t="shared" si="22"/>
        <v>0</v>
      </c>
    </row>
    <row r="777" spans="5:5" x14ac:dyDescent="0.25">
      <c r="E777" s="185">
        <f t="shared" si="22"/>
        <v>0</v>
      </c>
    </row>
    <row r="778" spans="5:5" x14ac:dyDescent="0.25">
      <c r="E778" s="185">
        <f t="shared" si="22"/>
        <v>0</v>
      </c>
    </row>
    <row r="779" spans="5:5" x14ac:dyDescent="0.25">
      <c r="E779" s="185">
        <f t="shared" si="22"/>
        <v>0</v>
      </c>
    </row>
    <row r="780" spans="5:5" x14ac:dyDescent="0.25">
      <c r="E780" s="185">
        <f t="shared" si="22"/>
        <v>0</v>
      </c>
    </row>
    <row r="781" spans="5:5" x14ac:dyDescent="0.25">
      <c r="E781" s="185">
        <f t="shared" si="22"/>
        <v>0</v>
      </c>
    </row>
    <row r="782" spans="5:5" x14ac:dyDescent="0.25">
      <c r="E782" s="185">
        <f t="shared" si="22"/>
        <v>0</v>
      </c>
    </row>
    <row r="783" spans="5:5" x14ac:dyDescent="0.25">
      <c r="E783" s="185">
        <f t="shared" si="22"/>
        <v>0</v>
      </c>
    </row>
    <row r="784" spans="5:5" x14ac:dyDescent="0.25">
      <c r="E784" s="185">
        <f t="shared" si="22"/>
        <v>0</v>
      </c>
    </row>
    <row r="785" spans="5:5" x14ac:dyDescent="0.25">
      <c r="E785" s="185">
        <f t="shared" si="22"/>
        <v>0</v>
      </c>
    </row>
    <row r="786" spans="5:5" x14ac:dyDescent="0.25">
      <c r="E786" s="185">
        <f t="shared" si="22"/>
        <v>0</v>
      </c>
    </row>
    <row r="787" spans="5:5" x14ac:dyDescent="0.25">
      <c r="E787" s="185">
        <f t="shared" si="22"/>
        <v>0</v>
      </c>
    </row>
    <row r="788" spans="5:5" x14ac:dyDescent="0.25">
      <c r="E788" s="185">
        <f t="shared" si="22"/>
        <v>0</v>
      </c>
    </row>
    <row r="789" spans="5:5" x14ac:dyDescent="0.25">
      <c r="E789" s="185">
        <f t="shared" si="22"/>
        <v>0</v>
      </c>
    </row>
    <row r="790" spans="5:5" x14ac:dyDescent="0.25">
      <c r="E790" s="185">
        <f t="shared" si="22"/>
        <v>0</v>
      </c>
    </row>
    <row r="791" spans="5:5" x14ac:dyDescent="0.25">
      <c r="E791" s="185">
        <f t="shared" ref="E791:E846" si="23">IF(AND($B791&lt;9,$B791&gt;0),9-$B791,0)</f>
        <v>0</v>
      </c>
    </row>
    <row r="792" spans="5:5" x14ac:dyDescent="0.25">
      <c r="E792" s="185">
        <f t="shared" si="23"/>
        <v>0</v>
      </c>
    </row>
    <row r="793" spans="5:5" x14ac:dyDescent="0.25">
      <c r="E793" s="185">
        <f t="shared" si="23"/>
        <v>0</v>
      </c>
    </row>
    <row r="794" spans="5:5" x14ac:dyDescent="0.25">
      <c r="E794" s="185">
        <f t="shared" si="23"/>
        <v>0</v>
      </c>
    </row>
    <row r="795" spans="5:5" x14ac:dyDescent="0.25">
      <c r="E795" s="185">
        <f t="shared" si="23"/>
        <v>0</v>
      </c>
    </row>
    <row r="796" spans="5:5" x14ac:dyDescent="0.25">
      <c r="E796" s="185">
        <f t="shared" si="23"/>
        <v>0</v>
      </c>
    </row>
    <row r="797" spans="5:5" x14ac:dyDescent="0.25">
      <c r="E797" s="185">
        <f t="shared" si="23"/>
        <v>0</v>
      </c>
    </row>
    <row r="798" spans="5:5" x14ac:dyDescent="0.25">
      <c r="E798" s="185">
        <f t="shared" si="23"/>
        <v>0</v>
      </c>
    </row>
    <row r="799" spans="5:5" x14ac:dyDescent="0.25">
      <c r="E799" s="185">
        <f t="shared" si="23"/>
        <v>0</v>
      </c>
    </row>
    <row r="800" spans="5:5" x14ac:dyDescent="0.25">
      <c r="E800" s="185">
        <f t="shared" si="23"/>
        <v>0</v>
      </c>
    </row>
    <row r="801" spans="5:5" x14ac:dyDescent="0.25">
      <c r="E801" s="185">
        <f t="shared" si="23"/>
        <v>0</v>
      </c>
    </row>
    <row r="802" spans="5:5" x14ac:dyDescent="0.25">
      <c r="E802" s="185">
        <f t="shared" si="23"/>
        <v>0</v>
      </c>
    </row>
    <row r="803" spans="5:5" x14ac:dyDescent="0.25">
      <c r="E803" s="185">
        <f t="shared" si="23"/>
        <v>0</v>
      </c>
    </row>
    <row r="804" spans="5:5" x14ac:dyDescent="0.25">
      <c r="E804" s="185">
        <f t="shared" si="23"/>
        <v>0</v>
      </c>
    </row>
    <row r="805" spans="5:5" x14ac:dyDescent="0.25">
      <c r="E805" s="185">
        <f t="shared" si="23"/>
        <v>0</v>
      </c>
    </row>
    <row r="806" spans="5:5" x14ac:dyDescent="0.25">
      <c r="E806" s="185">
        <f t="shared" si="23"/>
        <v>0</v>
      </c>
    </row>
    <row r="807" spans="5:5" x14ac:dyDescent="0.25">
      <c r="E807" s="185">
        <f t="shared" si="23"/>
        <v>0</v>
      </c>
    </row>
    <row r="808" spans="5:5" x14ac:dyDescent="0.25">
      <c r="E808" s="185">
        <f t="shared" si="23"/>
        <v>0</v>
      </c>
    </row>
    <row r="809" spans="5:5" x14ac:dyDescent="0.25">
      <c r="E809" s="185">
        <f t="shared" si="23"/>
        <v>0</v>
      </c>
    </row>
    <row r="810" spans="5:5" x14ac:dyDescent="0.25">
      <c r="E810" s="185">
        <f t="shared" si="23"/>
        <v>0</v>
      </c>
    </row>
    <row r="811" spans="5:5" x14ac:dyDescent="0.25">
      <c r="E811" s="185">
        <f t="shared" si="23"/>
        <v>0</v>
      </c>
    </row>
    <row r="812" spans="5:5" x14ac:dyDescent="0.25">
      <c r="E812" s="185">
        <f t="shared" si="23"/>
        <v>0</v>
      </c>
    </row>
    <row r="813" spans="5:5" x14ac:dyDescent="0.25">
      <c r="E813" s="185">
        <f t="shared" si="23"/>
        <v>0</v>
      </c>
    </row>
    <row r="814" spans="5:5" x14ac:dyDescent="0.25">
      <c r="E814" s="185">
        <f t="shared" si="23"/>
        <v>0</v>
      </c>
    </row>
    <row r="815" spans="5:5" x14ac:dyDescent="0.25">
      <c r="E815" s="185">
        <f t="shared" si="23"/>
        <v>0</v>
      </c>
    </row>
    <row r="816" spans="5:5" x14ac:dyDescent="0.25">
      <c r="E816" s="185">
        <f t="shared" si="23"/>
        <v>0</v>
      </c>
    </row>
    <row r="817" spans="5:5" x14ac:dyDescent="0.25">
      <c r="E817" s="185">
        <f t="shared" si="23"/>
        <v>0</v>
      </c>
    </row>
    <row r="818" spans="5:5" x14ac:dyDescent="0.25">
      <c r="E818" s="185">
        <f t="shared" si="23"/>
        <v>0</v>
      </c>
    </row>
    <row r="819" spans="5:5" x14ac:dyDescent="0.25">
      <c r="E819" s="185">
        <f t="shared" si="23"/>
        <v>0</v>
      </c>
    </row>
    <row r="820" spans="5:5" x14ac:dyDescent="0.25">
      <c r="E820" s="185">
        <f t="shared" si="23"/>
        <v>0</v>
      </c>
    </row>
    <row r="821" spans="5:5" x14ac:dyDescent="0.25">
      <c r="E821" s="185">
        <f t="shared" si="23"/>
        <v>0</v>
      </c>
    </row>
    <row r="822" spans="5:5" x14ac:dyDescent="0.25">
      <c r="E822" s="185">
        <f t="shared" si="23"/>
        <v>0</v>
      </c>
    </row>
    <row r="823" spans="5:5" x14ac:dyDescent="0.25">
      <c r="E823" s="185">
        <f t="shared" si="23"/>
        <v>0</v>
      </c>
    </row>
    <row r="824" spans="5:5" x14ac:dyDescent="0.25">
      <c r="E824" s="185">
        <f t="shared" si="23"/>
        <v>0</v>
      </c>
    </row>
    <row r="825" spans="5:5" x14ac:dyDescent="0.25">
      <c r="E825" s="185">
        <f t="shared" si="23"/>
        <v>0</v>
      </c>
    </row>
    <row r="826" spans="5:5" x14ac:dyDescent="0.25">
      <c r="E826" s="185">
        <f t="shared" si="23"/>
        <v>0</v>
      </c>
    </row>
    <row r="827" spans="5:5" x14ac:dyDescent="0.25">
      <c r="E827" s="185">
        <f t="shared" si="23"/>
        <v>0</v>
      </c>
    </row>
    <row r="828" spans="5:5" x14ac:dyDescent="0.25">
      <c r="E828" s="185">
        <f t="shared" si="23"/>
        <v>0</v>
      </c>
    </row>
    <row r="829" spans="5:5" x14ac:dyDescent="0.25">
      <c r="E829" s="185">
        <f t="shared" si="23"/>
        <v>0</v>
      </c>
    </row>
    <row r="830" spans="5:5" x14ac:dyDescent="0.25">
      <c r="E830" s="185">
        <f t="shared" si="23"/>
        <v>0</v>
      </c>
    </row>
    <row r="831" spans="5:5" x14ac:dyDescent="0.25">
      <c r="E831" s="185">
        <f t="shared" si="23"/>
        <v>0</v>
      </c>
    </row>
    <row r="832" spans="5:5" x14ac:dyDescent="0.25">
      <c r="E832" s="185">
        <f t="shared" si="23"/>
        <v>0</v>
      </c>
    </row>
    <row r="833" spans="5:5" x14ac:dyDescent="0.25">
      <c r="E833" s="185">
        <f t="shared" si="23"/>
        <v>0</v>
      </c>
    </row>
    <row r="834" spans="5:5" x14ac:dyDescent="0.25">
      <c r="E834" s="185">
        <f t="shared" si="23"/>
        <v>0</v>
      </c>
    </row>
    <row r="835" spans="5:5" x14ac:dyDescent="0.25">
      <c r="E835" s="185">
        <f t="shared" si="23"/>
        <v>0</v>
      </c>
    </row>
    <row r="836" spans="5:5" x14ac:dyDescent="0.25">
      <c r="E836" s="185">
        <f t="shared" si="23"/>
        <v>0</v>
      </c>
    </row>
    <row r="837" spans="5:5" x14ac:dyDescent="0.25">
      <c r="E837" s="185">
        <f t="shared" si="23"/>
        <v>0</v>
      </c>
    </row>
    <row r="838" spans="5:5" x14ac:dyDescent="0.25">
      <c r="E838" s="185">
        <f t="shared" si="23"/>
        <v>0</v>
      </c>
    </row>
    <row r="839" spans="5:5" x14ac:dyDescent="0.25">
      <c r="E839" s="185">
        <f t="shared" si="23"/>
        <v>0</v>
      </c>
    </row>
    <row r="840" spans="5:5" x14ac:dyDescent="0.25">
      <c r="E840" s="185">
        <f t="shared" si="23"/>
        <v>0</v>
      </c>
    </row>
    <row r="841" spans="5:5" x14ac:dyDescent="0.25">
      <c r="E841" s="185">
        <f t="shared" si="23"/>
        <v>0</v>
      </c>
    </row>
    <row r="842" spans="5:5" x14ac:dyDescent="0.25">
      <c r="E842" s="185">
        <f t="shared" si="23"/>
        <v>0</v>
      </c>
    </row>
    <row r="843" spans="5:5" x14ac:dyDescent="0.25">
      <c r="E843" s="185">
        <f t="shared" si="23"/>
        <v>0</v>
      </c>
    </row>
    <row r="844" spans="5:5" x14ac:dyDescent="0.25">
      <c r="E844" s="185">
        <f t="shared" si="23"/>
        <v>0</v>
      </c>
    </row>
    <row r="845" spans="5:5" x14ac:dyDescent="0.25">
      <c r="E845" s="185">
        <f t="shared" si="23"/>
        <v>0</v>
      </c>
    </row>
    <row r="846" spans="5:5" x14ac:dyDescent="0.25">
      <c r="E846" s="185">
        <f t="shared" si="23"/>
        <v>0</v>
      </c>
    </row>
  </sheetData>
  <mergeCells count="14">
    <mergeCell ref="B1:N1"/>
    <mergeCell ref="AX1:AZ1"/>
    <mergeCell ref="A2:B2"/>
    <mergeCell ref="C2:I2"/>
    <mergeCell ref="J2:Z2"/>
    <mergeCell ref="AD3:AL3"/>
    <mergeCell ref="BL2:BW2"/>
    <mergeCell ref="F3:O3"/>
    <mergeCell ref="Q3:Y3"/>
    <mergeCell ref="AA3:AB3"/>
    <mergeCell ref="AN3:AV3"/>
    <mergeCell ref="AX3:AZ3"/>
    <mergeCell ref="BD2:BJ2"/>
    <mergeCell ref="BT3:BW3"/>
  </mergeCells>
  <pageMargins left="0.75" right="0.75" top="1" bottom="1" header="0.5" footer="0.5"/>
  <pageSetup paperSize="9" scale="21" fitToHeight="10" orientation="landscape" horizontalDpi="4294967294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Q250"/>
  <sheetViews>
    <sheetView zoomScale="80" zoomScaleNormal="80" workbookViewId="0">
      <selection activeCell="C6" sqref="C6"/>
    </sheetView>
  </sheetViews>
  <sheetFormatPr defaultColWidth="9.109375" defaultRowHeight="12.6" x14ac:dyDescent="0.25"/>
  <cols>
    <col min="1" max="1" width="30.6640625" style="5" customWidth="1"/>
    <col min="2" max="2" width="7.88671875" style="14" customWidth="1"/>
    <col min="3" max="3" width="24.6640625" style="18" customWidth="1"/>
    <col min="4" max="4" width="48.6640625" style="18" customWidth="1"/>
    <col min="5" max="5" width="0.88671875" style="17" customWidth="1"/>
    <col min="6" max="8" width="4.6640625" style="142" customWidth="1"/>
    <col min="9" max="9" width="5.6640625" style="2" customWidth="1"/>
    <col min="10" max="12" width="6.6640625" style="3" customWidth="1"/>
    <col min="13" max="13" width="6.6640625" style="14" customWidth="1"/>
    <col min="14" max="14" width="0.88671875" style="10" customWidth="1"/>
    <col min="15" max="17" width="4.6640625" style="142" customWidth="1"/>
    <col min="18" max="18" width="5.6640625" style="2" customWidth="1"/>
    <col min="19" max="21" width="6.6640625" style="3" customWidth="1"/>
    <col min="22" max="22" width="0.88671875" style="10" customWidth="1"/>
    <col min="23" max="23" width="8.6640625" style="12" customWidth="1"/>
    <col min="24" max="24" width="8.6640625" style="14" customWidth="1"/>
    <col min="25" max="25" width="0.88671875" style="55" customWidth="1"/>
    <col min="26" max="28" width="4.6640625" style="142" customWidth="1"/>
    <col min="29" max="29" width="5.6640625" style="2" customWidth="1"/>
    <col min="30" max="32" width="6.6640625" style="3" customWidth="1"/>
    <col min="33" max="33" width="0.88671875" style="9" customWidth="1"/>
    <col min="34" max="36" width="4.6640625" style="142" customWidth="1"/>
    <col min="37" max="37" width="5.6640625" style="2" customWidth="1"/>
    <col min="38" max="40" width="6.6640625" style="3" customWidth="1"/>
    <col min="41" max="41" width="1.6640625" style="9" customWidth="1"/>
    <col min="42" max="43" width="8.6640625" style="3" customWidth="1"/>
    <col min="44" max="44" width="8.6640625" style="8" customWidth="1"/>
    <col min="45" max="45" width="1.6640625" style="9" customWidth="1"/>
    <col min="46" max="46" width="5.6640625" style="8" customWidth="1"/>
    <col min="47" max="48" width="7.6640625" style="8" customWidth="1"/>
    <col min="49" max="49" width="0.33203125" style="48" customWidth="1"/>
    <col min="50" max="50" width="7.6640625" style="8" customWidth="1"/>
    <col min="51" max="51" width="0.33203125" style="48" customWidth="1"/>
    <col min="52" max="52" width="7.6640625" style="8" customWidth="1"/>
    <col min="53" max="53" width="0.33203125" style="48" customWidth="1"/>
    <col min="54" max="54" width="7.6640625" style="8" customWidth="1"/>
    <col min="55" max="55" width="0.88671875" style="9" customWidth="1"/>
    <col min="56" max="59" width="12.6640625" style="1" customWidth="1"/>
    <col min="60" max="60" width="22.6640625" style="1" customWidth="1"/>
    <col min="61" max="61" width="0.88671875" style="55" customWidth="1"/>
    <col min="62" max="62" width="9.109375" style="1"/>
    <col min="63" max="63" width="14.6640625" style="1" customWidth="1"/>
    <col min="64" max="64" width="9.109375" style="8"/>
    <col min="65" max="65" width="9.109375" style="58"/>
    <col min="66" max="67" width="9.109375" style="8"/>
    <col min="68" max="68" width="14.6640625" style="1" customWidth="1"/>
    <col min="69" max="69" width="0.88671875" style="55" customWidth="1"/>
    <col min="70" max="70" width="7.6640625" style="1" customWidth="1"/>
    <col min="71" max="16384" width="9.109375" style="1"/>
  </cols>
  <sheetData>
    <row r="1" spans="1:69" ht="42" customHeight="1" x14ac:dyDescent="0.25">
      <c r="A1" s="4"/>
      <c r="B1" s="249" t="s">
        <v>593</v>
      </c>
      <c r="C1" s="249"/>
      <c r="D1" s="249"/>
      <c r="E1" s="50"/>
      <c r="I1" s="50"/>
      <c r="J1" s="50"/>
      <c r="K1" s="50"/>
      <c r="L1" s="50"/>
      <c r="M1" s="70">
        <v>5</v>
      </c>
      <c r="N1" s="11"/>
      <c r="V1" s="3"/>
      <c r="Y1" s="1"/>
      <c r="AG1" s="1"/>
      <c r="AO1" s="1"/>
      <c r="AP1" s="253"/>
      <c r="AQ1" s="253"/>
      <c r="AR1" s="253"/>
      <c r="AS1" s="1"/>
      <c r="AT1" s="69">
        <v>70</v>
      </c>
      <c r="AW1" s="45"/>
      <c r="AY1" s="45"/>
      <c r="BA1" s="45"/>
      <c r="BC1" s="1"/>
      <c r="BI1" s="1"/>
      <c r="BQ1" s="1"/>
    </row>
    <row r="2" spans="1:69" s="28" customFormat="1" ht="20.100000000000001" customHeight="1" x14ac:dyDescent="0.25">
      <c r="A2" s="254" t="s">
        <v>152</v>
      </c>
      <c r="B2" s="254"/>
      <c r="C2" s="251" t="s">
        <v>153</v>
      </c>
      <c r="D2" s="251"/>
      <c r="E2" s="251"/>
      <c r="F2" s="251"/>
      <c r="G2" s="251"/>
      <c r="H2" s="251"/>
      <c r="I2" s="257" t="s">
        <v>154</v>
      </c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147"/>
      <c r="X2" s="148"/>
      <c r="Y2" s="56"/>
      <c r="Z2" s="146"/>
      <c r="AA2" s="146"/>
      <c r="AB2" s="146"/>
      <c r="AC2" s="149"/>
      <c r="AD2" s="150"/>
      <c r="AE2" s="150"/>
      <c r="AF2" s="150"/>
      <c r="AG2" s="56"/>
      <c r="AH2" s="146"/>
      <c r="AI2" s="146"/>
      <c r="AJ2" s="146"/>
      <c r="AK2" s="149"/>
      <c r="AL2" s="150"/>
      <c r="AM2" s="27"/>
      <c r="AN2" s="27"/>
      <c r="AO2" s="22"/>
      <c r="AP2" s="27"/>
      <c r="AQ2" s="27"/>
      <c r="AR2" s="23"/>
      <c r="AS2" s="22"/>
      <c r="AT2" s="22"/>
      <c r="AU2" s="23"/>
      <c r="AV2" s="256"/>
      <c r="AW2" s="256"/>
      <c r="AX2" s="256"/>
      <c r="AY2" s="256"/>
      <c r="AZ2" s="256"/>
      <c r="BA2" s="256"/>
      <c r="BB2" s="256"/>
      <c r="BC2" s="22"/>
      <c r="BD2" s="256" t="s">
        <v>33</v>
      </c>
      <c r="BE2" s="256"/>
      <c r="BF2" s="256"/>
      <c r="BG2" s="256"/>
      <c r="BH2" s="256"/>
      <c r="BI2" s="256"/>
      <c r="BJ2" s="256"/>
      <c r="BK2" s="256"/>
      <c r="BL2" s="256"/>
      <c r="BM2" s="256"/>
      <c r="BN2" s="256"/>
      <c r="BO2" s="256"/>
      <c r="BP2" s="23"/>
      <c r="BQ2" s="23"/>
    </row>
    <row r="3" spans="1:69" s="28" customFormat="1" ht="20.25" customHeight="1" x14ac:dyDescent="0.25">
      <c r="A3" s="36" t="s">
        <v>3</v>
      </c>
      <c r="B3" s="29" t="s">
        <v>4</v>
      </c>
      <c r="C3" s="30" t="s">
        <v>5</v>
      </c>
      <c r="D3" s="30" t="s">
        <v>6</v>
      </c>
      <c r="E3" s="25"/>
      <c r="F3" s="246" t="s">
        <v>75</v>
      </c>
      <c r="G3" s="246"/>
      <c r="H3" s="246"/>
      <c r="I3" s="246"/>
      <c r="J3" s="246"/>
      <c r="K3" s="246"/>
      <c r="L3" s="246"/>
      <c r="M3" s="246"/>
      <c r="N3" s="22"/>
      <c r="O3" s="246" t="s">
        <v>74</v>
      </c>
      <c r="P3" s="246"/>
      <c r="Q3" s="246"/>
      <c r="R3" s="246"/>
      <c r="S3" s="246"/>
      <c r="T3" s="246"/>
      <c r="U3" s="246"/>
      <c r="V3" s="31"/>
      <c r="W3" s="246" t="s">
        <v>41</v>
      </c>
      <c r="X3" s="246"/>
      <c r="Y3" s="56"/>
      <c r="Z3" s="246" t="s">
        <v>73</v>
      </c>
      <c r="AA3" s="246"/>
      <c r="AB3" s="246"/>
      <c r="AC3" s="246"/>
      <c r="AD3" s="246"/>
      <c r="AE3" s="246"/>
      <c r="AF3" s="246"/>
      <c r="AG3" s="22"/>
      <c r="AH3" s="246" t="s">
        <v>72</v>
      </c>
      <c r="AI3" s="246"/>
      <c r="AJ3" s="246"/>
      <c r="AK3" s="246"/>
      <c r="AL3" s="246"/>
      <c r="AM3" s="246"/>
      <c r="AN3" s="246"/>
      <c r="AO3" s="22"/>
      <c r="AP3" s="247" t="s">
        <v>9</v>
      </c>
      <c r="AQ3" s="247"/>
      <c r="AR3" s="247"/>
      <c r="AS3" s="23"/>
      <c r="AT3" s="36" t="s">
        <v>70</v>
      </c>
      <c r="AU3" s="36" t="s">
        <v>125</v>
      </c>
      <c r="AV3" s="36" t="s">
        <v>42</v>
      </c>
      <c r="AW3" s="46"/>
      <c r="AX3" s="36" t="s">
        <v>43</v>
      </c>
      <c r="AY3" s="46"/>
      <c r="AZ3" s="36" t="s">
        <v>44</v>
      </c>
      <c r="BA3" s="49"/>
      <c r="BB3" s="36" t="s">
        <v>45</v>
      </c>
      <c r="BC3" s="22"/>
      <c r="BD3" s="36"/>
      <c r="BE3" s="36"/>
      <c r="BF3" s="36"/>
      <c r="BG3" s="36"/>
      <c r="BH3" s="54"/>
      <c r="BI3" s="56"/>
      <c r="BJ3" s="36"/>
      <c r="BK3" s="36" t="s">
        <v>3</v>
      </c>
      <c r="BL3" s="247" t="s">
        <v>39</v>
      </c>
      <c r="BM3" s="247"/>
      <c r="BN3" s="247"/>
      <c r="BO3" s="247"/>
      <c r="BP3" s="36"/>
      <c r="BQ3" s="56"/>
    </row>
    <row r="4" spans="1:69" s="7" customFormat="1" ht="21" customHeight="1" thickBot="1" x14ac:dyDescent="0.3">
      <c r="A4" s="32"/>
      <c r="B4" s="19"/>
      <c r="C4" s="20"/>
      <c r="D4" s="20"/>
      <c r="E4" s="21"/>
      <c r="F4" s="104" t="s">
        <v>60</v>
      </c>
      <c r="G4" s="104" t="s">
        <v>61</v>
      </c>
      <c r="H4" s="104" t="s">
        <v>118</v>
      </c>
      <c r="I4" s="104" t="s">
        <v>81</v>
      </c>
      <c r="J4" s="33" t="s">
        <v>58</v>
      </c>
      <c r="K4" s="33" t="s">
        <v>71</v>
      </c>
      <c r="L4" s="33" t="s">
        <v>0</v>
      </c>
      <c r="M4" s="19" t="s">
        <v>4</v>
      </c>
      <c r="N4" s="34"/>
      <c r="O4" s="104" t="s">
        <v>60</v>
      </c>
      <c r="P4" s="104" t="s">
        <v>61</v>
      </c>
      <c r="Q4" s="104" t="s">
        <v>118</v>
      </c>
      <c r="R4" s="104" t="s">
        <v>81</v>
      </c>
      <c r="S4" s="33" t="s">
        <v>58</v>
      </c>
      <c r="T4" s="33" t="s">
        <v>71</v>
      </c>
      <c r="U4" s="33" t="s">
        <v>0</v>
      </c>
      <c r="V4" s="35"/>
      <c r="W4" s="33" t="s">
        <v>0</v>
      </c>
      <c r="X4" s="19" t="s">
        <v>4</v>
      </c>
      <c r="Y4" s="145"/>
      <c r="Z4" s="104" t="s">
        <v>60</v>
      </c>
      <c r="AA4" s="104" t="s">
        <v>61</v>
      </c>
      <c r="AB4" s="104" t="s">
        <v>118</v>
      </c>
      <c r="AC4" s="104" t="s">
        <v>81</v>
      </c>
      <c r="AD4" s="33" t="s">
        <v>58</v>
      </c>
      <c r="AE4" s="33" t="s">
        <v>71</v>
      </c>
      <c r="AF4" s="33" t="s">
        <v>0</v>
      </c>
      <c r="AG4" s="34"/>
      <c r="AH4" s="104" t="s">
        <v>60</v>
      </c>
      <c r="AI4" s="104" t="s">
        <v>61</v>
      </c>
      <c r="AJ4" s="104" t="s">
        <v>118</v>
      </c>
      <c r="AK4" s="104" t="s">
        <v>81</v>
      </c>
      <c r="AL4" s="33" t="s">
        <v>58</v>
      </c>
      <c r="AM4" s="33" t="s">
        <v>71</v>
      </c>
      <c r="AN4" s="33" t="s">
        <v>0</v>
      </c>
      <c r="AO4" s="34"/>
      <c r="AP4" s="33" t="s">
        <v>2</v>
      </c>
      <c r="AQ4" s="33" t="s">
        <v>0</v>
      </c>
      <c r="AR4" s="32" t="s">
        <v>4</v>
      </c>
      <c r="AS4" s="13"/>
      <c r="AT4" s="32" t="s">
        <v>69</v>
      </c>
      <c r="AU4" s="32" t="s">
        <v>126</v>
      </c>
      <c r="AV4" s="32" t="s">
        <v>22</v>
      </c>
      <c r="AW4" s="47"/>
      <c r="AX4" s="32" t="s">
        <v>22</v>
      </c>
      <c r="AY4" s="47"/>
      <c r="AZ4" s="32" t="s">
        <v>22</v>
      </c>
      <c r="BA4" s="47"/>
      <c r="BB4" s="32" t="s">
        <v>22</v>
      </c>
      <c r="BC4" s="13"/>
      <c r="BD4" s="32" t="s">
        <v>34</v>
      </c>
      <c r="BE4" s="32" t="s">
        <v>35</v>
      </c>
      <c r="BF4" s="32" t="s">
        <v>36</v>
      </c>
      <c r="BG4" s="32" t="s">
        <v>37</v>
      </c>
      <c r="BH4" s="32" t="s">
        <v>10</v>
      </c>
      <c r="BI4" s="57"/>
      <c r="BJ4" s="32"/>
      <c r="BK4" s="32" t="s">
        <v>24</v>
      </c>
      <c r="BL4" s="59" t="s">
        <v>38</v>
      </c>
      <c r="BM4" s="59" t="s">
        <v>13</v>
      </c>
      <c r="BN4" s="59" t="s">
        <v>40</v>
      </c>
      <c r="BO4" s="59" t="s">
        <v>107</v>
      </c>
      <c r="BP4" s="32" t="s">
        <v>137</v>
      </c>
      <c r="BQ4" s="57"/>
    </row>
    <row r="5" spans="1:69" ht="13.2" thickTop="1" x14ac:dyDescent="0.25">
      <c r="A5" s="5" t="s">
        <v>527</v>
      </c>
      <c r="B5" s="316">
        <v>1</v>
      </c>
      <c r="C5" s="18" t="s">
        <v>211</v>
      </c>
      <c r="D5" s="18" t="s">
        <v>203</v>
      </c>
      <c r="F5" s="142">
        <v>3</v>
      </c>
      <c r="G5" s="142">
        <v>3</v>
      </c>
      <c r="H5" s="142">
        <v>0</v>
      </c>
      <c r="I5" s="315">
        <v>0.6</v>
      </c>
      <c r="J5" s="317">
        <v>18.8</v>
      </c>
      <c r="K5" s="315">
        <v>-1E-4</v>
      </c>
      <c r="L5" s="317">
        <v>19.399999999999999</v>
      </c>
      <c r="M5" s="316">
        <v>1</v>
      </c>
      <c r="O5" s="142">
        <v>2</v>
      </c>
      <c r="P5" s="142">
        <v>3</v>
      </c>
      <c r="Q5" s="142">
        <v>1</v>
      </c>
      <c r="R5" s="315">
        <v>0.7</v>
      </c>
      <c r="S5" s="317">
        <v>18.7</v>
      </c>
      <c r="T5" s="315">
        <v>-1E-4</v>
      </c>
      <c r="U5" s="317">
        <v>19.399999999999999</v>
      </c>
      <c r="W5" s="318">
        <v>38.799999999999997</v>
      </c>
      <c r="X5" s="316">
        <v>1</v>
      </c>
      <c r="Z5" s="142">
        <v>4</v>
      </c>
      <c r="AA5" s="142">
        <v>4</v>
      </c>
      <c r="AB5" s="142">
        <v>1</v>
      </c>
      <c r="AC5" s="315">
        <v>0.8</v>
      </c>
      <c r="AD5" s="317">
        <v>18.600000000000001</v>
      </c>
      <c r="AE5" s="315">
        <v>-1E-4</v>
      </c>
      <c r="AF5" s="317">
        <v>19.399999999999999</v>
      </c>
      <c r="AH5" s="142">
        <v>3</v>
      </c>
      <c r="AI5" s="142">
        <v>3</v>
      </c>
      <c r="AJ5" s="142">
        <v>3</v>
      </c>
      <c r="AK5" s="315">
        <v>0.8</v>
      </c>
      <c r="AL5" s="315">
        <v>18.2</v>
      </c>
      <c r="AM5" s="315">
        <v>0.6</v>
      </c>
      <c r="AN5" s="317">
        <v>18.399999999999999</v>
      </c>
      <c r="AP5" s="317">
        <v>76.599999999999994</v>
      </c>
      <c r="AQ5" s="317">
        <v>76.599999999999994</v>
      </c>
      <c r="AR5" s="316">
        <v>1</v>
      </c>
      <c r="AT5" s="316" t="s">
        <v>594</v>
      </c>
      <c r="AV5" s="316">
        <v>-1</v>
      </c>
      <c r="AW5" s="48">
        <v>0</v>
      </c>
      <c r="AX5" s="316">
        <v>-1</v>
      </c>
      <c r="AY5" s="48">
        <v>0</v>
      </c>
      <c r="AZ5" s="316">
        <v>-1</v>
      </c>
      <c r="BA5" s="48">
        <v>0</v>
      </c>
      <c r="BB5" s="316">
        <v>-1</v>
      </c>
      <c r="BH5" s="1" t="s">
        <v>203</v>
      </c>
      <c r="BJ5" s="1" t="s">
        <v>555</v>
      </c>
      <c r="BK5" s="1" t="s">
        <v>573</v>
      </c>
      <c r="BL5" s="8" t="s">
        <v>505</v>
      </c>
      <c r="BM5" s="58" t="s">
        <v>513</v>
      </c>
      <c r="BN5" s="8" t="s">
        <v>503</v>
      </c>
      <c r="BO5" s="8" t="s">
        <v>503</v>
      </c>
    </row>
    <row r="6" spans="1:69" ht="15" customHeight="1" x14ac:dyDescent="0.25">
      <c r="B6" s="316">
        <v>-1</v>
      </c>
      <c r="F6" s="142">
        <v>3</v>
      </c>
      <c r="G6" s="142">
        <v>3</v>
      </c>
      <c r="H6" s="142">
        <v>0</v>
      </c>
      <c r="I6" s="315">
        <v>-1E-4</v>
      </c>
      <c r="J6" s="317">
        <v>-1E-4</v>
      </c>
      <c r="K6" s="315">
        <v>-1E-4</v>
      </c>
      <c r="L6" s="317">
        <v>-1E-4</v>
      </c>
      <c r="M6" s="316">
        <v>-1E-4</v>
      </c>
      <c r="O6" s="142">
        <v>3</v>
      </c>
      <c r="P6" s="142">
        <v>3</v>
      </c>
      <c r="Q6" s="142">
        <v>1</v>
      </c>
      <c r="R6" s="315">
        <v>-1E-4</v>
      </c>
      <c r="S6" s="317">
        <v>-1E-4</v>
      </c>
      <c r="T6" s="315">
        <v>-1E-4</v>
      </c>
      <c r="U6" s="317">
        <v>-1E-4</v>
      </c>
      <c r="W6" s="318">
        <v>-1</v>
      </c>
      <c r="X6" s="316">
        <v>-1</v>
      </c>
      <c r="Z6" s="142">
        <v>3</v>
      </c>
      <c r="AA6" s="142">
        <v>3</v>
      </c>
      <c r="AB6" s="142">
        <v>1</v>
      </c>
      <c r="AC6" s="315">
        <v>-1E-4</v>
      </c>
      <c r="AD6" s="317">
        <v>-1E-4</v>
      </c>
      <c r="AE6" s="315">
        <v>-1E-4</v>
      </c>
      <c r="AF6" s="317">
        <v>-1E-4</v>
      </c>
      <c r="AH6" s="142">
        <v>3</v>
      </c>
      <c r="AI6" s="142">
        <v>2</v>
      </c>
      <c r="AJ6" s="142">
        <v>3</v>
      </c>
      <c r="AK6" s="315">
        <v>-1E-4</v>
      </c>
      <c r="AL6" s="315">
        <v>-1E-4</v>
      </c>
      <c r="AM6" s="315">
        <v>-1E-4</v>
      </c>
      <c r="AN6" s="317">
        <v>-1E-4</v>
      </c>
      <c r="AP6" s="317">
        <v>-1</v>
      </c>
      <c r="AQ6" s="317">
        <v>-1</v>
      </c>
      <c r="AR6" s="316">
        <v>-1</v>
      </c>
      <c r="AT6" s="316" t="s">
        <v>594</v>
      </c>
      <c r="AV6" s="316">
        <v>-1</v>
      </c>
      <c r="AX6" s="316">
        <v>-1</v>
      </c>
      <c r="AZ6" s="316">
        <v>-1</v>
      </c>
      <c r="BB6" s="316">
        <v>-1</v>
      </c>
    </row>
    <row r="7" spans="1:69" x14ac:dyDescent="0.25">
      <c r="B7" s="316">
        <v>-1</v>
      </c>
      <c r="F7" s="142">
        <v>3</v>
      </c>
      <c r="G7" s="142">
        <v>3</v>
      </c>
      <c r="H7" s="142">
        <v>0</v>
      </c>
      <c r="I7" s="315">
        <v>-1E-4</v>
      </c>
      <c r="J7" s="317">
        <v>-1E-4</v>
      </c>
      <c r="K7" s="315">
        <v>-1E-4</v>
      </c>
      <c r="L7" s="317">
        <v>-1E-4</v>
      </c>
      <c r="M7" s="316">
        <v>-1E-4</v>
      </c>
      <c r="O7" s="142">
        <v>3</v>
      </c>
      <c r="P7" s="142">
        <v>3</v>
      </c>
      <c r="Q7" s="142">
        <v>0</v>
      </c>
      <c r="R7" s="315">
        <v>-1E-4</v>
      </c>
      <c r="S7" s="317">
        <v>-1E-4</v>
      </c>
      <c r="T7" s="315">
        <v>-1E-4</v>
      </c>
      <c r="U7" s="317">
        <v>-1E-4</v>
      </c>
      <c r="W7" s="318">
        <v>-1</v>
      </c>
      <c r="X7" s="316">
        <v>-1</v>
      </c>
      <c r="Z7" s="142">
        <v>3</v>
      </c>
      <c r="AA7" s="142">
        <v>3</v>
      </c>
      <c r="AB7" s="142">
        <v>1</v>
      </c>
      <c r="AC7" s="315">
        <v>-1E-4</v>
      </c>
      <c r="AD7" s="317">
        <v>-1E-4</v>
      </c>
      <c r="AE7" s="315">
        <v>-1E-4</v>
      </c>
      <c r="AF7" s="317">
        <v>-1E-4</v>
      </c>
      <c r="AH7" s="142">
        <v>3</v>
      </c>
      <c r="AI7" s="142">
        <v>3</v>
      </c>
      <c r="AJ7" s="142">
        <v>3</v>
      </c>
      <c r="AK7" s="315">
        <v>-1E-4</v>
      </c>
      <c r="AL7" s="315">
        <v>-1E-4</v>
      </c>
      <c r="AM7" s="315">
        <v>-1E-4</v>
      </c>
      <c r="AN7" s="317">
        <v>-1E-4</v>
      </c>
      <c r="AP7" s="317">
        <v>-1</v>
      </c>
      <c r="AQ7" s="317">
        <v>-1</v>
      </c>
      <c r="AR7" s="316">
        <v>-1</v>
      </c>
      <c r="AT7" s="316" t="s">
        <v>594</v>
      </c>
      <c r="AV7" s="316">
        <v>-1</v>
      </c>
      <c r="AX7" s="316">
        <v>-1</v>
      </c>
      <c r="AZ7" s="316">
        <v>-1</v>
      </c>
      <c r="BB7" s="316">
        <v>-1</v>
      </c>
    </row>
    <row r="8" spans="1:69" x14ac:dyDescent="0.25">
      <c r="B8" s="316">
        <v>-1</v>
      </c>
      <c r="F8" s="142">
        <v>4</v>
      </c>
      <c r="G8" s="142">
        <v>3</v>
      </c>
      <c r="H8" s="142">
        <v>0</v>
      </c>
      <c r="I8" s="315">
        <v>-1E-4</v>
      </c>
      <c r="J8" s="317">
        <v>-1E-4</v>
      </c>
      <c r="K8" s="315">
        <v>-1E-4</v>
      </c>
      <c r="L8" s="317">
        <v>-1E-4</v>
      </c>
      <c r="M8" s="316">
        <v>-1E-4</v>
      </c>
      <c r="O8" s="142">
        <v>3</v>
      </c>
      <c r="P8" s="142">
        <v>3</v>
      </c>
      <c r="Q8" s="142">
        <v>1</v>
      </c>
      <c r="R8" s="315">
        <v>-1E-4</v>
      </c>
      <c r="S8" s="317">
        <v>-1E-4</v>
      </c>
      <c r="T8" s="315">
        <v>-1E-4</v>
      </c>
      <c r="U8" s="317">
        <v>-1E-4</v>
      </c>
      <c r="W8" s="318">
        <v>-1</v>
      </c>
      <c r="X8" s="316">
        <v>-1</v>
      </c>
      <c r="Z8" s="142">
        <v>3</v>
      </c>
      <c r="AA8" s="142">
        <v>3</v>
      </c>
      <c r="AB8" s="142">
        <v>1</v>
      </c>
      <c r="AC8" s="315">
        <v>-1E-4</v>
      </c>
      <c r="AD8" s="317">
        <v>-1E-4</v>
      </c>
      <c r="AE8" s="315">
        <v>-1E-4</v>
      </c>
      <c r="AF8" s="317">
        <v>-1E-4</v>
      </c>
      <c r="AH8" s="142">
        <v>3</v>
      </c>
      <c r="AI8" s="142">
        <v>3</v>
      </c>
      <c r="AJ8" s="142">
        <v>3</v>
      </c>
      <c r="AK8" s="315">
        <v>-1E-4</v>
      </c>
      <c r="AL8" s="315">
        <v>-1E-4</v>
      </c>
      <c r="AM8" s="315">
        <v>-1E-4</v>
      </c>
      <c r="AN8" s="317">
        <v>-1E-4</v>
      </c>
      <c r="AP8" s="317">
        <v>-1</v>
      </c>
      <c r="AQ8" s="317">
        <v>-1</v>
      </c>
      <c r="AR8" s="316">
        <v>-1</v>
      </c>
      <c r="AT8" s="316" t="s">
        <v>594</v>
      </c>
      <c r="AV8" s="316">
        <v>-1</v>
      </c>
      <c r="AX8" s="316">
        <v>-1</v>
      </c>
      <c r="AZ8" s="316">
        <v>-1</v>
      </c>
      <c r="BB8" s="316">
        <v>-1</v>
      </c>
    </row>
    <row r="9" spans="1:69" x14ac:dyDescent="0.25">
      <c r="B9" s="316"/>
      <c r="I9" s="315"/>
      <c r="J9" s="317"/>
      <c r="K9" s="315"/>
      <c r="L9" s="317"/>
      <c r="M9" s="316"/>
      <c r="R9" s="315"/>
      <c r="S9" s="317"/>
      <c r="T9" s="315"/>
      <c r="U9" s="317"/>
      <c r="W9" s="318"/>
      <c r="X9" s="316"/>
      <c r="AC9" s="315"/>
      <c r="AD9" s="317"/>
      <c r="AE9" s="315"/>
      <c r="AF9" s="317"/>
      <c r="AK9" s="315"/>
      <c r="AL9" s="315"/>
      <c r="AM9" s="315"/>
      <c r="AN9" s="317"/>
      <c r="AP9" s="317"/>
      <c r="AQ9" s="317"/>
      <c r="AR9" s="316"/>
      <c r="AT9" s="316"/>
      <c r="AV9" s="316"/>
      <c r="AX9" s="316"/>
      <c r="AZ9" s="316"/>
      <c r="BB9" s="316"/>
    </row>
    <row r="10" spans="1:69" s="313" customFormat="1" x14ac:dyDescent="0.25">
      <c r="A10" s="319"/>
      <c r="B10" s="320"/>
      <c r="C10" s="321"/>
      <c r="D10" s="321"/>
      <c r="E10" s="322"/>
      <c r="F10" s="301"/>
      <c r="G10" s="301"/>
      <c r="H10" s="301"/>
      <c r="I10" s="323"/>
      <c r="J10" s="324"/>
      <c r="K10" s="323"/>
      <c r="L10" s="324"/>
      <c r="M10" s="320"/>
      <c r="N10" s="325"/>
      <c r="O10" s="301"/>
      <c r="P10" s="301"/>
      <c r="Q10" s="301"/>
      <c r="R10" s="323"/>
      <c r="S10" s="324"/>
      <c r="T10" s="323"/>
      <c r="U10" s="324"/>
      <c r="V10" s="325"/>
      <c r="W10" s="326"/>
      <c r="X10" s="320"/>
      <c r="Y10" s="327"/>
      <c r="Z10" s="301"/>
      <c r="AA10" s="301"/>
      <c r="AB10" s="301"/>
      <c r="AC10" s="323"/>
      <c r="AD10" s="324"/>
      <c r="AE10" s="323"/>
      <c r="AF10" s="324"/>
      <c r="AG10" s="328"/>
      <c r="AH10" s="301"/>
      <c r="AI10" s="301"/>
      <c r="AJ10" s="301"/>
      <c r="AK10" s="323"/>
      <c r="AL10" s="323"/>
      <c r="AM10" s="323"/>
      <c r="AN10" s="324"/>
      <c r="AO10" s="328"/>
      <c r="AP10" s="324"/>
      <c r="AQ10" s="324"/>
      <c r="AR10" s="320"/>
      <c r="AS10" s="328"/>
      <c r="AT10" s="320"/>
      <c r="AU10" s="329"/>
      <c r="AV10" s="320"/>
      <c r="AW10" s="330"/>
      <c r="AX10" s="320"/>
      <c r="AY10" s="330"/>
      <c r="AZ10" s="320"/>
      <c r="BA10" s="330"/>
      <c r="BB10" s="320"/>
      <c r="BC10" s="328"/>
      <c r="BI10" s="327"/>
      <c r="BL10" s="329"/>
      <c r="BM10" s="331"/>
      <c r="BN10" s="329"/>
      <c r="BO10" s="329"/>
      <c r="BQ10" s="327"/>
    </row>
    <row r="11" spans="1:69" x14ac:dyDescent="0.25">
      <c r="A11" s="5" t="s">
        <v>528</v>
      </c>
      <c r="B11" s="316">
        <v>1</v>
      </c>
      <c r="C11" s="18" t="s">
        <v>545</v>
      </c>
      <c r="D11" s="18" t="s">
        <v>248</v>
      </c>
      <c r="F11" s="142">
        <v>3</v>
      </c>
      <c r="G11" s="142">
        <v>2</v>
      </c>
      <c r="H11" s="142">
        <v>0</v>
      </c>
      <c r="I11" s="315">
        <v>0.2</v>
      </c>
      <c r="J11" s="317">
        <v>19</v>
      </c>
      <c r="K11" s="315">
        <v>-1E-4</v>
      </c>
      <c r="L11" s="317">
        <v>19.2</v>
      </c>
      <c r="M11" s="316">
        <v>1</v>
      </c>
      <c r="O11" s="142">
        <v>2</v>
      </c>
      <c r="P11" s="142">
        <v>2</v>
      </c>
      <c r="Q11" s="142">
        <v>0</v>
      </c>
      <c r="R11" s="315">
        <v>0.3</v>
      </c>
      <c r="S11" s="317">
        <v>19</v>
      </c>
      <c r="T11" s="315">
        <v>-1E-4</v>
      </c>
      <c r="U11" s="317">
        <v>19.3</v>
      </c>
      <c r="W11" s="318">
        <v>38.5</v>
      </c>
      <c r="X11" s="316">
        <v>1</v>
      </c>
      <c r="Z11" s="142">
        <v>3</v>
      </c>
      <c r="AA11" s="142">
        <v>2</v>
      </c>
      <c r="AB11" s="142">
        <v>0</v>
      </c>
      <c r="AC11" s="315">
        <v>0.2</v>
      </c>
      <c r="AD11" s="317">
        <v>19</v>
      </c>
      <c r="AE11" s="315">
        <v>-1E-4</v>
      </c>
      <c r="AF11" s="317">
        <v>19.2</v>
      </c>
      <c r="AH11" s="142">
        <v>3</v>
      </c>
      <c r="AI11" s="142">
        <v>2</v>
      </c>
      <c r="AJ11" s="142">
        <v>1</v>
      </c>
      <c r="AK11" s="315">
        <v>0.2</v>
      </c>
      <c r="AL11" s="315">
        <v>18.7</v>
      </c>
      <c r="AM11" s="315">
        <v>-1E-4</v>
      </c>
      <c r="AN11" s="317">
        <v>18.899999999999999</v>
      </c>
      <c r="AP11" s="317">
        <v>76.599999999999994</v>
      </c>
      <c r="AQ11" s="317">
        <v>76.599999999999994</v>
      </c>
      <c r="AR11" s="316">
        <v>1</v>
      </c>
      <c r="AT11" s="316" t="s">
        <v>594</v>
      </c>
      <c r="AV11" s="316">
        <v>-1</v>
      </c>
      <c r="AW11" s="48">
        <v>0</v>
      </c>
      <c r="AX11" s="316">
        <v>-1</v>
      </c>
      <c r="AY11" s="48">
        <v>0</v>
      </c>
      <c r="AZ11" s="316">
        <v>-1</v>
      </c>
      <c r="BA11" s="48">
        <v>0</v>
      </c>
      <c r="BB11" s="316">
        <v>-1</v>
      </c>
      <c r="BH11" s="1" t="s">
        <v>248</v>
      </c>
      <c r="BJ11" s="1" t="s">
        <v>556</v>
      </c>
      <c r="BK11" s="1" t="s">
        <v>574</v>
      </c>
      <c r="BL11" s="8" t="s">
        <v>505</v>
      </c>
      <c r="BM11" s="58" t="s">
        <v>595</v>
      </c>
      <c r="BN11" s="8" t="s">
        <v>503</v>
      </c>
      <c r="BO11" s="8" t="s">
        <v>503</v>
      </c>
    </row>
    <row r="12" spans="1:69" x14ac:dyDescent="0.25">
      <c r="B12" s="316">
        <v>-1</v>
      </c>
      <c r="F12" s="142">
        <v>3</v>
      </c>
      <c r="G12" s="142">
        <v>3</v>
      </c>
      <c r="H12" s="142">
        <v>0</v>
      </c>
      <c r="I12" s="315">
        <v>-1E-4</v>
      </c>
      <c r="J12" s="317">
        <v>-1E-4</v>
      </c>
      <c r="K12" s="315">
        <v>-1E-4</v>
      </c>
      <c r="L12" s="317">
        <v>-1E-4</v>
      </c>
      <c r="M12" s="316">
        <v>-1E-4</v>
      </c>
      <c r="O12" s="142">
        <v>3</v>
      </c>
      <c r="P12" s="142">
        <v>2</v>
      </c>
      <c r="Q12" s="142">
        <v>0</v>
      </c>
      <c r="R12" s="315">
        <v>-1E-4</v>
      </c>
      <c r="S12" s="317">
        <v>-1E-4</v>
      </c>
      <c r="T12" s="315">
        <v>-1E-4</v>
      </c>
      <c r="U12" s="317">
        <v>-1E-4</v>
      </c>
      <c r="W12" s="318">
        <v>-1</v>
      </c>
      <c r="X12" s="316">
        <v>-1</v>
      </c>
      <c r="Z12" s="142">
        <v>3</v>
      </c>
      <c r="AA12" s="142">
        <v>2</v>
      </c>
      <c r="AB12" s="142">
        <v>0</v>
      </c>
      <c r="AC12" s="315">
        <v>-1E-4</v>
      </c>
      <c r="AD12" s="317">
        <v>-1E-4</v>
      </c>
      <c r="AE12" s="315">
        <v>-1E-4</v>
      </c>
      <c r="AF12" s="317">
        <v>-1E-4</v>
      </c>
      <c r="AH12" s="142">
        <v>3</v>
      </c>
      <c r="AI12" s="142">
        <v>3</v>
      </c>
      <c r="AJ12" s="142">
        <v>1</v>
      </c>
      <c r="AK12" s="315">
        <v>-1E-4</v>
      </c>
      <c r="AL12" s="315">
        <v>-1E-4</v>
      </c>
      <c r="AM12" s="315">
        <v>-1E-4</v>
      </c>
      <c r="AN12" s="317">
        <v>-1E-4</v>
      </c>
      <c r="AP12" s="317">
        <v>-1</v>
      </c>
      <c r="AQ12" s="317">
        <v>-1</v>
      </c>
      <c r="AR12" s="316">
        <v>-1</v>
      </c>
      <c r="AS12" s="55"/>
      <c r="AT12" s="316" t="s">
        <v>594</v>
      </c>
      <c r="AV12" s="316">
        <v>-1</v>
      </c>
      <c r="AX12" s="316">
        <v>-1</v>
      </c>
      <c r="AZ12" s="316">
        <v>-1</v>
      </c>
      <c r="BB12" s="316">
        <v>-1</v>
      </c>
    </row>
    <row r="13" spans="1:69" x14ac:dyDescent="0.25">
      <c r="B13" s="316">
        <v>-1</v>
      </c>
      <c r="F13" s="142">
        <v>3</v>
      </c>
      <c r="G13" s="142">
        <v>2</v>
      </c>
      <c r="H13" s="142">
        <v>0</v>
      </c>
      <c r="I13" s="315">
        <v>-1E-4</v>
      </c>
      <c r="J13" s="317">
        <v>-1E-4</v>
      </c>
      <c r="K13" s="315">
        <v>-1E-4</v>
      </c>
      <c r="L13" s="317">
        <v>-1E-4</v>
      </c>
      <c r="M13" s="316">
        <v>-1E-4</v>
      </c>
      <c r="O13" s="142">
        <v>3</v>
      </c>
      <c r="P13" s="142">
        <v>3</v>
      </c>
      <c r="Q13" s="142">
        <v>0</v>
      </c>
      <c r="R13" s="315">
        <v>-1E-4</v>
      </c>
      <c r="S13" s="317">
        <v>-1E-4</v>
      </c>
      <c r="T13" s="315">
        <v>-1E-4</v>
      </c>
      <c r="U13" s="317">
        <v>-1E-4</v>
      </c>
      <c r="W13" s="318">
        <v>-1</v>
      </c>
      <c r="X13" s="316">
        <v>-1</v>
      </c>
      <c r="Z13" s="142">
        <v>3</v>
      </c>
      <c r="AA13" s="142">
        <v>3</v>
      </c>
      <c r="AB13" s="142">
        <v>0</v>
      </c>
      <c r="AC13" s="315">
        <v>-1E-4</v>
      </c>
      <c r="AD13" s="317">
        <v>-1E-4</v>
      </c>
      <c r="AE13" s="315">
        <v>-1E-4</v>
      </c>
      <c r="AF13" s="317">
        <v>-1E-4</v>
      </c>
      <c r="AH13" s="142">
        <v>4</v>
      </c>
      <c r="AI13" s="142">
        <v>2</v>
      </c>
      <c r="AJ13" s="142">
        <v>1</v>
      </c>
      <c r="AK13" s="315">
        <v>-1E-4</v>
      </c>
      <c r="AL13" s="315">
        <v>-1E-4</v>
      </c>
      <c r="AM13" s="315">
        <v>-1E-4</v>
      </c>
      <c r="AN13" s="317">
        <v>-1E-4</v>
      </c>
      <c r="AP13" s="317">
        <v>-1</v>
      </c>
      <c r="AQ13" s="317">
        <v>-1</v>
      </c>
      <c r="AR13" s="316">
        <v>-1</v>
      </c>
      <c r="AS13" s="55"/>
      <c r="AT13" s="316" t="s">
        <v>594</v>
      </c>
      <c r="AV13" s="316">
        <v>-1</v>
      </c>
      <c r="AX13" s="316">
        <v>-1</v>
      </c>
      <c r="AZ13" s="316">
        <v>-1</v>
      </c>
      <c r="BB13" s="316">
        <v>-1</v>
      </c>
    </row>
    <row r="14" spans="1:69" x14ac:dyDescent="0.25">
      <c r="B14" s="316">
        <v>-1</v>
      </c>
      <c r="F14" s="142">
        <v>3</v>
      </c>
      <c r="G14" s="142">
        <v>2</v>
      </c>
      <c r="H14" s="142">
        <v>0</v>
      </c>
      <c r="I14" s="315">
        <v>-1E-4</v>
      </c>
      <c r="J14" s="317">
        <v>-1E-4</v>
      </c>
      <c r="K14" s="315">
        <v>-1E-4</v>
      </c>
      <c r="L14" s="317">
        <v>-1E-4</v>
      </c>
      <c r="M14" s="316">
        <v>-1E-4</v>
      </c>
      <c r="O14" s="142">
        <v>3</v>
      </c>
      <c r="P14" s="142">
        <v>2</v>
      </c>
      <c r="Q14" s="142">
        <v>0</v>
      </c>
      <c r="R14" s="315">
        <v>-1E-4</v>
      </c>
      <c r="S14" s="317">
        <v>-1E-4</v>
      </c>
      <c r="T14" s="315">
        <v>-1E-4</v>
      </c>
      <c r="U14" s="317">
        <v>-1E-4</v>
      </c>
      <c r="W14" s="318">
        <v>-1</v>
      </c>
      <c r="X14" s="316">
        <v>-1</v>
      </c>
      <c r="Z14" s="142">
        <v>3</v>
      </c>
      <c r="AA14" s="142">
        <v>2</v>
      </c>
      <c r="AB14" s="142">
        <v>0</v>
      </c>
      <c r="AC14" s="315">
        <v>-1E-4</v>
      </c>
      <c r="AD14" s="317">
        <v>-1E-4</v>
      </c>
      <c r="AE14" s="315">
        <v>-1E-4</v>
      </c>
      <c r="AF14" s="317">
        <v>-1E-4</v>
      </c>
      <c r="AH14" s="142">
        <v>3</v>
      </c>
      <c r="AI14" s="142">
        <v>2</v>
      </c>
      <c r="AJ14" s="142">
        <v>1</v>
      </c>
      <c r="AK14" s="315">
        <v>-1E-4</v>
      </c>
      <c r="AL14" s="315">
        <v>-1E-4</v>
      </c>
      <c r="AM14" s="315">
        <v>-1E-4</v>
      </c>
      <c r="AN14" s="317">
        <v>-1E-4</v>
      </c>
      <c r="AP14" s="317">
        <v>-1</v>
      </c>
      <c r="AQ14" s="317">
        <v>-1</v>
      </c>
      <c r="AR14" s="316">
        <v>-1</v>
      </c>
      <c r="AS14" s="55"/>
      <c r="AT14" s="316" t="s">
        <v>594</v>
      </c>
      <c r="AV14" s="316">
        <v>-1</v>
      </c>
      <c r="AX14" s="316">
        <v>-1</v>
      </c>
      <c r="AZ14" s="316">
        <v>-1</v>
      </c>
      <c r="BB14" s="316">
        <v>-1</v>
      </c>
    </row>
    <row r="15" spans="1:69" x14ac:dyDescent="0.25">
      <c r="B15" s="316"/>
      <c r="I15" s="315"/>
      <c r="J15" s="317"/>
      <c r="K15" s="315"/>
      <c r="L15" s="317"/>
      <c r="M15" s="316"/>
      <c r="R15" s="315"/>
      <c r="S15" s="317"/>
      <c r="T15" s="315"/>
      <c r="U15" s="317"/>
      <c r="W15" s="318"/>
      <c r="X15" s="316"/>
      <c r="AC15" s="315"/>
      <c r="AD15" s="317"/>
      <c r="AE15" s="315"/>
      <c r="AF15" s="317"/>
      <c r="AK15" s="315"/>
      <c r="AL15" s="315"/>
      <c r="AM15" s="315"/>
      <c r="AN15" s="317"/>
      <c r="AP15" s="317"/>
      <c r="AQ15" s="317"/>
      <c r="AR15" s="316"/>
      <c r="AS15" s="55"/>
      <c r="AT15" s="316"/>
      <c r="AV15" s="316"/>
      <c r="AX15" s="316"/>
      <c r="AZ15" s="316"/>
      <c r="BB15" s="316"/>
    </row>
    <row r="16" spans="1:69" s="313" customFormat="1" x14ac:dyDescent="0.25">
      <c r="A16" s="319"/>
      <c r="B16" s="320"/>
      <c r="C16" s="321"/>
      <c r="D16" s="321"/>
      <c r="E16" s="322"/>
      <c r="F16" s="301"/>
      <c r="G16" s="301"/>
      <c r="H16" s="301"/>
      <c r="I16" s="323"/>
      <c r="J16" s="324"/>
      <c r="K16" s="323"/>
      <c r="L16" s="324"/>
      <c r="M16" s="320"/>
      <c r="N16" s="325"/>
      <c r="O16" s="301"/>
      <c r="P16" s="301"/>
      <c r="Q16" s="301"/>
      <c r="R16" s="323"/>
      <c r="S16" s="324"/>
      <c r="T16" s="323"/>
      <c r="U16" s="324"/>
      <c r="V16" s="325"/>
      <c r="W16" s="326"/>
      <c r="X16" s="320"/>
      <c r="Y16" s="327"/>
      <c r="Z16" s="301"/>
      <c r="AA16" s="301"/>
      <c r="AB16" s="301"/>
      <c r="AC16" s="323"/>
      <c r="AD16" s="324"/>
      <c r="AE16" s="323"/>
      <c r="AF16" s="324"/>
      <c r="AG16" s="328"/>
      <c r="AH16" s="301"/>
      <c r="AI16" s="301"/>
      <c r="AJ16" s="301"/>
      <c r="AK16" s="323"/>
      <c r="AL16" s="323"/>
      <c r="AM16" s="323"/>
      <c r="AN16" s="324"/>
      <c r="AO16" s="328"/>
      <c r="AP16" s="324"/>
      <c r="AQ16" s="324"/>
      <c r="AR16" s="320"/>
      <c r="AS16" s="327"/>
      <c r="AT16" s="320"/>
      <c r="AU16" s="329"/>
      <c r="AV16" s="320"/>
      <c r="AW16" s="330"/>
      <c r="AX16" s="320"/>
      <c r="AY16" s="330"/>
      <c r="AZ16" s="320"/>
      <c r="BA16" s="330"/>
      <c r="BB16" s="320"/>
      <c r="BC16" s="328"/>
      <c r="BI16" s="327"/>
      <c r="BL16" s="329"/>
      <c r="BM16" s="331"/>
      <c r="BN16" s="329"/>
      <c r="BO16" s="329"/>
      <c r="BQ16" s="327"/>
    </row>
    <row r="17" spans="1:69" x14ac:dyDescent="0.25">
      <c r="A17" s="5" t="s">
        <v>529</v>
      </c>
      <c r="B17" s="316">
        <v>1</v>
      </c>
      <c r="C17" s="18" t="s">
        <v>255</v>
      </c>
      <c r="D17" s="18" t="s">
        <v>203</v>
      </c>
      <c r="F17" s="142">
        <v>3</v>
      </c>
      <c r="G17" s="142">
        <v>3</v>
      </c>
      <c r="H17" s="142">
        <v>0</v>
      </c>
      <c r="I17" s="315">
        <v>0.5</v>
      </c>
      <c r="J17" s="317">
        <v>19</v>
      </c>
      <c r="K17" s="315">
        <v>0.2</v>
      </c>
      <c r="L17" s="317">
        <v>19.3</v>
      </c>
      <c r="M17" s="316">
        <v>1</v>
      </c>
      <c r="O17" s="142">
        <v>4</v>
      </c>
      <c r="P17" s="142">
        <v>4</v>
      </c>
      <c r="Q17" s="142">
        <v>1</v>
      </c>
      <c r="R17" s="315">
        <v>0.3</v>
      </c>
      <c r="S17" s="317">
        <v>18.2</v>
      </c>
      <c r="T17" s="315">
        <v>-1E-4</v>
      </c>
      <c r="U17" s="317">
        <v>18.5</v>
      </c>
      <c r="W17" s="318">
        <v>37.799999999999997</v>
      </c>
      <c r="X17" s="316">
        <v>1</v>
      </c>
      <c r="Z17" s="142">
        <v>3</v>
      </c>
      <c r="AA17" s="142">
        <v>3</v>
      </c>
      <c r="AB17" s="142">
        <v>0</v>
      </c>
      <c r="AC17" s="315">
        <v>0.7</v>
      </c>
      <c r="AD17" s="317">
        <v>18.899999999999999</v>
      </c>
      <c r="AE17" s="315">
        <v>-1E-4</v>
      </c>
      <c r="AF17" s="317">
        <v>19.600000000000001</v>
      </c>
      <c r="AH17" s="142">
        <v>3</v>
      </c>
      <c r="AI17" s="142">
        <v>3</v>
      </c>
      <c r="AJ17" s="142">
        <v>1</v>
      </c>
      <c r="AK17" s="315">
        <v>0.6</v>
      </c>
      <c r="AL17" s="315">
        <v>18.5</v>
      </c>
      <c r="AM17" s="315">
        <v>-1E-4</v>
      </c>
      <c r="AN17" s="317">
        <v>19.100000000000001</v>
      </c>
      <c r="AP17" s="317">
        <v>76.5</v>
      </c>
      <c r="AQ17" s="317">
        <v>76.5</v>
      </c>
      <c r="AR17" s="316">
        <v>1</v>
      </c>
      <c r="AS17" s="55"/>
      <c r="AT17" s="316" t="s">
        <v>594</v>
      </c>
      <c r="AV17" s="316">
        <v>-1</v>
      </c>
      <c r="AW17" s="48">
        <v>0</v>
      </c>
      <c r="AX17" s="316">
        <v>-1</v>
      </c>
      <c r="AY17" s="48">
        <v>0</v>
      </c>
      <c r="AZ17" s="316">
        <v>-1</v>
      </c>
      <c r="BA17" s="48">
        <v>0</v>
      </c>
      <c r="BB17" s="316">
        <v>-1</v>
      </c>
      <c r="BH17" s="1" t="s">
        <v>203</v>
      </c>
      <c r="BJ17" s="1" t="s">
        <v>557</v>
      </c>
      <c r="BK17" s="1" t="s">
        <v>575</v>
      </c>
      <c r="BL17" s="8" t="s">
        <v>505</v>
      </c>
      <c r="BM17" s="58" t="s">
        <v>595</v>
      </c>
      <c r="BN17" s="8" t="s">
        <v>503</v>
      </c>
      <c r="BO17" s="8" t="s">
        <v>503</v>
      </c>
    </row>
    <row r="18" spans="1:69" x14ac:dyDescent="0.25">
      <c r="B18" s="316">
        <v>-1</v>
      </c>
      <c r="F18" s="142">
        <v>3</v>
      </c>
      <c r="G18" s="142">
        <v>2</v>
      </c>
      <c r="H18" s="142">
        <v>0</v>
      </c>
      <c r="I18" s="315">
        <v>-1E-4</v>
      </c>
      <c r="J18" s="317">
        <v>-1E-4</v>
      </c>
      <c r="K18" s="315">
        <v>-1E-4</v>
      </c>
      <c r="L18" s="317">
        <v>-1E-4</v>
      </c>
      <c r="M18" s="316">
        <v>-1E-4</v>
      </c>
      <c r="O18" s="142">
        <v>4</v>
      </c>
      <c r="P18" s="142">
        <v>4</v>
      </c>
      <c r="Q18" s="142">
        <v>1</v>
      </c>
      <c r="R18" s="315">
        <v>-1E-4</v>
      </c>
      <c r="S18" s="317">
        <v>-1E-4</v>
      </c>
      <c r="T18" s="315">
        <v>-1E-4</v>
      </c>
      <c r="U18" s="317">
        <v>-1E-4</v>
      </c>
      <c r="W18" s="318">
        <v>-1</v>
      </c>
      <c r="X18" s="316">
        <v>-1</v>
      </c>
      <c r="Z18" s="142">
        <v>2</v>
      </c>
      <c r="AA18" s="142">
        <v>3</v>
      </c>
      <c r="AB18" s="142">
        <v>0</v>
      </c>
      <c r="AC18" s="315">
        <v>-1E-4</v>
      </c>
      <c r="AD18" s="317">
        <v>-1E-4</v>
      </c>
      <c r="AE18" s="315">
        <v>-1E-4</v>
      </c>
      <c r="AF18" s="317">
        <v>-1E-4</v>
      </c>
      <c r="AH18" s="142">
        <v>3</v>
      </c>
      <c r="AI18" s="142">
        <v>3</v>
      </c>
      <c r="AJ18" s="142">
        <v>1</v>
      </c>
      <c r="AK18" s="315">
        <v>-1E-4</v>
      </c>
      <c r="AL18" s="315">
        <v>-1E-4</v>
      </c>
      <c r="AM18" s="315">
        <v>-1E-4</v>
      </c>
      <c r="AN18" s="317">
        <v>-1E-4</v>
      </c>
      <c r="AP18" s="317">
        <v>-1</v>
      </c>
      <c r="AQ18" s="317">
        <v>-1</v>
      </c>
      <c r="AR18" s="316">
        <v>-1</v>
      </c>
      <c r="AS18" s="55"/>
      <c r="AT18" s="316" t="s">
        <v>594</v>
      </c>
      <c r="AV18" s="316">
        <v>-1</v>
      </c>
      <c r="AX18" s="316">
        <v>-1</v>
      </c>
      <c r="AZ18" s="316">
        <v>-1</v>
      </c>
      <c r="BB18" s="316">
        <v>-1</v>
      </c>
    </row>
    <row r="19" spans="1:69" x14ac:dyDescent="0.25">
      <c r="B19" s="316">
        <v>-1</v>
      </c>
      <c r="F19" s="142">
        <v>3</v>
      </c>
      <c r="G19" s="142">
        <v>2</v>
      </c>
      <c r="H19" s="142">
        <v>0</v>
      </c>
      <c r="I19" s="315">
        <v>-1E-4</v>
      </c>
      <c r="J19" s="317">
        <v>-1E-4</v>
      </c>
      <c r="K19" s="315">
        <v>-1E-4</v>
      </c>
      <c r="L19" s="317">
        <v>-1E-4</v>
      </c>
      <c r="M19" s="316">
        <v>-1E-4</v>
      </c>
      <c r="O19" s="142">
        <v>4</v>
      </c>
      <c r="P19" s="142">
        <v>4</v>
      </c>
      <c r="Q19" s="142">
        <v>1</v>
      </c>
      <c r="R19" s="315">
        <v>-1E-4</v>
      </c>
      <c r="S19" s="317">
        <v>-1E-4</v>
      </c>
      <c r="T19" s="315">
        <v>-1E-4</v>
      </c>
      <c r="U19" s="317">
        <v>-1E-4</v>
      </c>
      <c r="W19" s="318">
        <v>-1</v>
      </c>
      <c r="X19" s="316">
        <v>-1</v>
      </c>
      <c r="Z19" s="142">
        <v>3</v>
      </c>
      <c r="AA19" s="142">
        <v>2</v>
      </c>
      <c r="AB19" s="142">
        <v>0</v>
      </c>
      <c r="AC19" s="315">
        <v>-1E-4</v>
      </c>
      <c r="AD19" s="317">
        <v>-1E-4</v>
      </c>
      <c r="AE19" s="315">
        <v>-1E-4</v>
      </c>
      <c r="AF19" s="317">
        <v>-1E-4</v>
      </c>
      <c r="AH19" s="142">
        <v>4</v>
      </c>
      <c r="AI19" s="142">
        <v>3</v>
      </c>
      <c r="AJ19" s="142">
        <v>1</v>
      </c>
      <c r="AK19" s="315">
        <v>-1E-4</v>
      </c>
      <c r="AL19" s="315">
        <v>-1E-4</v>
      </c>
      <c r="AM19" s="315">
        <v>-1E-4</v>
      </c>
      <c r="AN19" s="317">
        <v>-1E-4</v>
      </c>
      <c r="AP19" s="317">
        <v>-1</v>
      </c>
      <c r="AQ19" s="317">
        <v>-1</v>
      </c>
      <c r="AR19" s="316">
        <v>-1</v>
      </c>
      <c r="AT19" s="316" t="s">
        <v>594</v>
      </c>
      <c r="AV19" s="316">
        <v>-1</v>
      </c>
      <c r="AX19" s="316">
        <v>-1</v>
      </c>
      <c r="AZ19" s="316">
        <v>-1</v>
      </c>
      <c r="BB19" s="316">
        <v>-1</v>
      </c>
    </row>
    <row r="20" spans="1:69" x14ac:dyDescent="0.25">
      <c r="B20" s="316">
        <v>-1</v>
      </c>
      <c r="F20" s="142">
        <v>3</v>
      </c>
      <c r="G20" s="142">
        <v>2</v>
      </c>
      <c r="H20" s="142">
        <v>0</v>
      </c>
      <c r="I20" s="315">
        <v>-1E-4</v>
      </c>
      <c r="J20" s="317">
        <v>-1E-4</v>
      </c>
      <c r="K20" s="315">
        <v>-1E-4</v>
      </c>
      <c r="L20" s="317">
        <v>-1E-4</v>
      </c>
      <c r="M20" s="316">
        <v>-1E-4</v>
      </c>
      <c r="O20" s="142">
        <v>4</v>
      </c>
      <c r="P20" s="142">
        <v>3</v>
      </c>
      <c r="Q20" s="142">
        <v>1</v>
      </c>
      <c r="R20" s="315">
        <v>-1E-4</v>
      </c>
      <c r="S20" s="317">
        <v>-1E-4</v>
      </c>
      <c r="T20" s="315">
        <v>-1E-4</v>
      </c>
      <c r="U20" s="317">
        <v>-1E-4</v>
      </c>
      <c r="W20" s="318">
        <v>-1</v>
      </c>
      <c r="X20" s="316">
        <v>-1</v>
      </c>
      <c r="Z20" s="142">
        <v>3</v>
      </c>
      <c r="AA20" s="142">
        <v>2</v>
      </c>
      <c r="AB20" s="142">
        <v>1</v>
      </c>
      <c r="AC20" s="315">
        <v>-1E-4</v>
      </c>
      <c r="AD20" s="317">
        <v>-1E-4</v>
      </c>
      <c r="AE20" s="315">
        <v>-1E-4</v>
      </c>
      <c r="AF20" s="317">
        <v>-1E-4</v>
      </c>
      <c r="AH20" s="142">
        <v>4</v>
      </c>
      <c r="AI20" s="142">
        <v>3</v>
      </c>
      <c r="AJ20" s="142">
        <v>1</v>
      </c>
      <c r="AK20" s="315">
        <v>-1E-4</v>
      </c>
      <c r="AL20" s="315">
        <v>-1E-4</v>
      </c>
      <c r="AM20" s="315">
        <v>-1E-4</v>
      </c>
      <c r="AN20" s="317">
        <v>-1E-4</v>
      </c>
      <c r="AP20" s="317">
        <v>-1</v>
      </c>
      <c r="AQ20" s="317">
        <v>-1</v>
      </c>
      <c r="AR20" s="316">
        <v>-1</v>
      </c>
      <c r="AT20" s="316" t="s">
        <v>594</v>
      </c>
      <c r="AV20" s="316">
        <v>-1</v>
      </c>
      <c r="AX20" s="316">
        <v>-1</v>
      </c>
      <c r="AZ20" s="316">
        <v>-1</v>
      </c>
      <c r="BB20" s="316">
        <v>-1</v>
      </c>
    </row>
    <row r="21" spans="1:69" x14ac:dyDescent="0.25">
      <c r="B21" s="316"/>
      <c r="I21" s="315"/>
      <c r="J21" s="317"/>
      <c r="K21" s="315"/>
      <c r="L21" s="317"/>
      <c r="M21" s="316"/>
      <c r="R21" s="315"/>
      <c r="S21" s="317"/>
      <c r="T21" s="315"/>
      <c r="U21" s="317"/>
      <c r="W21" s="318"/>
      <c r="X21" s="316"/>
      <c r="AC21" s="315"/>
      <c r="AD21" s="317"/>
      <c r="AE21" s="315"/>
      <c r="AF21" s="317"/>
      <c r="AK21" s="315"/>
      <c r="AL21" s="315"/>
      <c r="AM21" s="315"/>
      <c r="AN21" s="317"/>
      <c r="AP21" s="317"/>
      <c r="AQ21" s="317"/>
      <c r="AR21" s="316"/>
      <c r="AT21" s="316"/>
      <c r="AV21" s="316"/>
      <c r="AX21" s="316"/>
      <c r="AZ21" s="316"/>
      <c r="BB21" s="316"/>
    </row>
    <row r="22" spans="1:69" s="313" customFormat="1" x14ac:dyDescent="0.25">
      <c r="A22" s="319"/>
      <c r="B22" s="320"/>
      <c r="C22" s="321"/>
      <c r="D22" s="321"/>
      <c r="E22" s="322"/>
      <c r="F22" s="301"/>
      <c r="G22" s="301"/>
      <c r="H22" s="301"/>
      <c r="I22" s="323"/>
      <c r="J22" s="324"/>
      <c r="K22" s="323"/>
      <c r="L22" s="324"/>
      <c r="M22" s="320"/>
      <c r="N22" s="325"/>
      <c r="O22" s="301"/>
      <c r="P22" s="301"/>
      <c r="Q22" s="301"/>
      <c r="R22" s="323"/>
      <c r="S22" s="324"/>
      <c r="T22" s="323"/>
      <c r="U22" s="324"/>
      <c r="V22" s="325"/>
      <c r="W22" s="326"/>
      <c r="X22" s="320"/>
      <c r="Y22" s="327"/>
      <c r="Z22" s="301"/>
      <c r="AA22" s="301"/>
      <c r="AB22" s="301"/>
      <c r="AC22" s="323"/>
      <c r="AD22" s="324"/>
      <c r="AE22" s="323"/>
      <c r="AF22" s="324"/>
      <c r="AG22" s="328"/>
      <c r="AH22" s="301"/>
      <c r="AI22" s="301"/>
      <c r="AJ22" s="301"/>
      <c r="AK22" s="323"/>
      <c r="AL22" s="323"/>
      <c r="AM22" s="323"/>
      <c r="AN22" s="324"/>
      <c r="AO22" s="328"/>
      <c r="AP22" s="324"/>
      <c r="AQ22" s="324"/>
      <c r="AR22" s="320"/>
      <c r="AS22" s="328"/>
      <c r="AT22" s="320"/>
      <c r="AU22" s="329"/>
      <c r="AV22" s="320"/>
      <c r="AW22" s="330"/>
      <c r="AX22" s="320"/>
      <c r="AY22" s="330"/>
      <c r="AZ22" s="320"/>
      <c r="BA22" s="330"/>
      <c r="BB22" s="320"/>
      <c r="BC22" s="328"/>
      <c r="BI22" s="327"/>
      <c r="BL22" s="329"/>
      <c r="BM22" s="331"/>
      <c r="BN22" s="329"/>
      <c r="BO22" s="329"/>
      <c r="BQ22" s="327"/>
    </row>
    <row r="23" spans="1:69" x14ac:dyDescent="0.25">
      <c r="A23" s="5" t="s">
        <v>530</v>
      </c>
      <c r="B23" s="316">
        <v>1</v>
      </c>
      <c r="C23" s="18" t="s">
        <v>277</v>
      </c>
      <c r="D23" s="18" t="s">
        <v>205</v>
      </c>
      <c r="F23" s="142">
        <v>4</v>
      </c>
      <c r="G23" s="142">
        <v>3</v>
      </c>
      <c r="H23" s="142">
        <v>1</v>
      </c>
      <c r="I23" s="315">
        <v>0.5</v>
      </c>
      <c r="J23" s="317">
        <v>18.8</v>
      </c>
      <c r="K23" s="315">
        <v>-1E-4</v>
      </c>
      <c r="L23" s="317">
        <v>19.3</v>
      </c>
      <c r="M23" s="316">
        <v>1</v>
      </c>
      <c r="O23" s="142">
        <v>4</v>
      </c>
      <c r="P23" s="142">
        <v>3</v>
      </c>
      <c r="Q23" s="142">
        <v>3</v>
      </c>
      <c r="R23" s="315">
        <v>0.3</v>
      </c>
      <c r="S23" s="317">
        <v>18.3</v>
      </c>
      <c r="T23" s="315">
        <v>-1E-4</v>
      </c>
      <c r="U23" s="317">
        <v>18.600000000000001</v>
      </c>
      <c r="W23" s="318">
        <v>37.9</v>
      </c>
      <c r="X23" s="316">
        <v>1</v>
      </c>
      <c r="Z23" s="142">
        <v>4</v>
      </c>
      <c r="AA23" s="142">
        <v>4</v>
      </c>
      <c r="AB23" s="142">
        <v>2</v>
      </c>
      <c r="AC23" s="315">
        <v>0.7</v>
      </c>
      <c r="AD23" s="317">
        <v>18.3</v>
      </c>
      <c r="AE23" s="315">
        <v>-1E-4</v>
      </c>
      <c r="AF23" s="317">
        <v>19</v>
      </c>
      <c r="AH23" s="142">
        <v>3</v>
      </c>
      <c r="AI23" s="142">
        <v>4</v>
      </c>
      <c r="AJ23" s="142">
        <v>1</v>
      </c>
      <c r="AK23" s="315">
        <v>0.6</v>
      </c>
      <c r="AL23" s="315">
        <v>18.600000000000001</v>
      </c>
      <c r="AM23" s="315">
        <v>-1E-4</v>
      </c>
      <c r="AN23" s="317">
        <v>19.2</v>
      </c>
      <c r="AP23" s="317">
        <v>76.099999999999994</v>
      </c>
      <c r="AQ23" s="317">
        <v>76.099999999999994</v>
      </c>
      <c r="AR23" s="316">
        <v>1</v>
      </c>
      <c r="AT23" s="316" t="s">
        <v>594</v>
      </c>
      <c r="AV23" s="316">
        <v>-1</v>
      </c>
      <c r="AW23" s="48">
        <v>0</v>
      </c>
      <c r="AX23" s="316">
        <v>-1</v>
      </c>
      <c r="AY23" s="48">
        <v>0</v>
      </c>
      <c r="AZ23" s="316">
        <v>-1</v>
      </c>
      <c r="BA23" s="48">
        <v>0</v>
      </c>
      <c r="BB23" s="316">
        <v>-1</v>
      </c>
      <c r="BH23" s="1" t="s">
        <v>205</v>
      </c>
      <c r="BJ23" s="1" t="s">
        <v>558</v>
      </c>
      <c r="BK23" s="1" t="s">
        <v>576</v>
      </c>
      <c r="BL23" s="8" t="s">
        <v>505</v>
      </c>
      <c r="BM23" s="58" t="s">
        <v>595</v>
      </c>
      <c r="BN23" s="8" t="s">
        <v>505</v>
      </c>
      <c r="BO23" s="8" t="s">
        <v>503</v>
      </c>
    </row>
    <row r="24" spans="1:69" x14ac:dyDescent="0.25">
      <c r="B24" s="316">
        <v>-1</v>
      </c>
      <c r="F24" s="142">
        <v>3</v>
      </c>
      <c r="G24" s="142">
        <v>3</v>
      </c>
      <c r="H24" s="142">
        <v>0</v>
      </c>
      <c r="I24" s="315">
        <v>-1E-4</v>
      </c>
      <c r="J24" s="317">
        <v>-1E-4</v>
      </c>
      <c r="K24" s="315">
        <v>-1E-4</v>
      </c>
      <c r="L24" s="317">
        <v>-1E-4</v>
      </c>
      <c r="M24" s="316">
        <v>-1E-4</v>
      </c>
      <c r="O24" s="142">
        <v>3</v>
      </c>
      <c r="P24" s="142">
        <v>3</v>
      </c>
      <c r="Q24" s="142">
        <v>2</v>
      </c>
      <c r="R24" s="315">
        <v>-1E-4</v>
      </c>
      <c r="S24" s="317">
        <v>-1E-4</v>
      </c>
      <c r="T24" s="315">
        <v>-1E-4</v>
      </c>
      <c r="U24" s="317">
        <v>-1E-4</v>
      </c>
      <c r="W24" s="318">
        <v>-1</v>
      </c>
      <c r="X24" s="316">
        <v>-1</v>
      </c>
      <c r="Z24" s="142">
        <v>3</v>
      </c>
      <c r="AA24" s="142">
        <v>4</v>
      </c>
      <c r="AB24" s="142">
        <v>2</v>
      </c>
      <c r="AC24" s="315">
        <v>-1E-4</v>
      </c>
      <c r="AD24" s="317">
        <v>-1E-4</v>
      </c>
      <c r="AE24" s="315">
        <v>-1E-4</v>
      </c>
      <c r="AF24" s="317">
        <v>-1E-4</v>
      </c>
      <c r="AH24" s="142">
        <v>3</v>
      </c>
      <c r="AI24" s="142">
        <v>3</v>
      </c>
      <c r="AJ24" s="142">
        <v>1</v>
      </c>
      <c r="AK24" s="315">
        <v>-1E-4</v>
      </c>
      <c r="AL24" s="315">
        <v>-1E-4</v>
      </c>
      <c r="AM24" s="315">
        <v>-1E-4</v>
      </c>
      <c r="AN24" s="317">
        <v>-1E-4</v>
      </c>
      <c r="AP24" s="317">
        <v>-1</v>
      </c>
      <c r="AQ24" s="317">
        <v>-1</v>
      </c>
      <c r="AR24" s="316">
        <v>-1</v>
      </c>
      <c r="AT24" s="316" t="s">
        <v>594</v>
      </c>
      <c r="AV24" s="316">
        <v>-1</v>
      </c>
      <c r="AX24" s="316">
        <v>-1</v>
      </c>
      <c r="AZ24" s="316">
        <v>-1</v>
      </c>
      <c r="BB24" s="316">
        <v>-1</v>
      </c>
    </row>
    <row r="25" spans="1:69" x14ac:dyDescent="0.25">
      <c r="B25" s="316">
        <v>-1</v>
      </c>
      <c r="F25" s="142">
        <v>3</v>
      </c>
      <c r="G25" s="142">
        <v>3</v>
      </c>
      <c r="H25" s="142">
        <v>0</v>
      </c>
      <c r="I25" s="315">
        <v>-1E-4</v>
      </c>
      <c r="J25" s="317">
        <v>-1E-4</v>
      </c>
      <c r="K25" s="315">
        <v>-1E-4</v>
      </c>
      <c r="L25" s="317">
        <v>-1E-4</v>
      </c>
      <c r="M25" s="316">
        <v>-1E-4</v>
      </c>
      <c r="O25" s="142">
        <v>4</v>
      </c>
      <c r="P25" s="142">
        <v>3</v>
      </c>
      <c r="Q25" s="142">
        <v>2</v>
      </c>
      <c r="R25" s="315">
        <v>-1E-4</v>
      </c>
      <c r="S25" s="317">
        <v>-1E-4</v>
      </c>
      <c r="T25" s="315">
        <v>-1E-4</v>
      </c>
      <c r="U25" s="317">
        <v>-1E-4</v>
      </c>
      <c r="W25" s="318">
        <v>-1</v>
      </c>
      <c r="X25" s="316">
        <v>-1</v>
      </c>
      <c r="Z25" s="142">
        <v>3</v>
      </c>
      <c r="AA25" s="142">
        <v>2</v>
      </c>
      <c r="AB25" s="142">
        <v>2</v>
      </c>
      <c r="AC25" s="315">
        <v>-1E-4</v>
      </c>
      <c r="AD25" s="317">
        <v>-1E-4</v>
      </c>
      <c r="AE25" s="315">
        <v>-1E-4</v>
      </c>
      <c r="AF25" s="317">
        <v>-1E-4</v>
      </c>
      <c r="AH25" s="142">
        <v>3</v>
      </c>
      <c r="AI25" s="142">
        <v>3</v>
      </c>
      <c r="AJ25" s="142">
        <v>1</v>
      </c>
      <c r="AK25" s="315">
        <v>-1E-4</v>
      </c>
      <c r="AL25" s="315">
        <v>-1E-4</v>
      </c>
      <c r="AM25" s="315">
        <v>-1E-4</v>
      </c>
      <c r="AN25" s="317">
        <v>-1E-4</v>
      </c>
      <c r="AP25" s="317">
        <v>-1</v>
      </c>
      <c r="AQ25" s="317">
        <v>-1</v>
      </c>
      <c r="AR25" s="316">
        <v>-1</v>
      </c>
      <c r="AT25" s="316" t="s">
        <v>594</v>
      </c>
      <c r="AV25" s="316">
        <v>-1</v>
      </c>
      <c r="AX25" s="316">
        <v>-1</v>
      </c>
      <c r="AZ25" s="316">
        <v>-1</v>
      </c>
      <c r="BB25" s="316">
        <v>-1</v>
      </c>
    </row>
    <row r="26" spans="1:69" x14ac:dyDescent="0.25">
      <c r="B26" s="316">
        <v>-1</v>
      </c>
      <c r="F26" s="142">
        <v>3</v>
      </c>
      <c r="G26" s="142">
        <v>3</v>
      </c>
      <c r="H26" s="142">
        <v>0</v>
      </c>
      <c r="I26" s="315">
        <v>-1E-4</v>
      </c>
      <c r="J26" s="317">
        <v>-1E-4</v>
      </c>
      <c r="K26" s="315">
        <v>-1E-4</v>
      </c>
      <c r="L26" s="317">
        <v>-1E-4</v>
      </c>
      <c r="M26" s="316">
        <v>-1E-4</v>
      </c>
      <c r="O26" s="142">
        <v>3</v>
      </c>
      <c r="P26" s="142">
        <v>3</v>
      </c>
      <c r="Q26" s="142">
        <v>2</v>
      </c>
      <c r="R26" s="315">
        <v>-1E-4</v>
      </c>
      <c r="S26" s="317">
        <v>-1E-4</v>
      </c>
      <c r="T26" s="315">
        <v>-1E-4</v>
      </c>
      <c r="U26" s="317">
        <v>-1E-4</v>
      </c>
      <c r="W26" s="318">
        <v>-1</v>
      </c>
      <c r="X26" s="316">
        <v>-1</v>
      </c>
      <c r="Z26" s="142">
        <v>3</v>
      </c>
      <c r="AA26" s="142">
        <v>3</v>
      </c>
      <c r="AB26" s="142">
        <v>2</v>
      </c>
      <c r="AC26" s="315">
        <v>-1E-4</v>
      </c>
      <c r="AD26" s="317">
        <v>-1E-4</v>
      </c>
      <c r="AE26" s="315">
        <v>-1E-4</v>
      </c>
      <c r="AF26" s="317">
        <v>-1E-4</v>
      </c>
      <c r="AH26" s="142">
        <v>3</v>
      </c>
      <c r="AI26" s="142">
        <v>3</v>
      </c>
      <c r="AJ26" s="142">
        <v>1</v>
      </c>
      <c r="AK26" s="315">
        <v>-1E-4</v>
      </c>
      <c r="AL26" s="315">
        <v>-1E-4</v>
      </c>
      <c r="AM26" s="315">
        <v>-1E-4</v>
      </c>
      <c r="AN26" s="317">
        <v>-1E-4</v>
      </c>
      <c r="AP26" s="317">
        <v>-1</v>
      </c>
      <c r="AQ26" s="317">
        <v>-1</v>
      </c>
      <c r="AR26" s="316">
        <v>-1</v>
      </c>
      <c r="AT26" s="316" t="s">
        <v>594</v>
      </c>
      <c r="AV26" s="316">
        <v>-1</v>
      </c>
      <c r="AX26" s="316">
        <v>-1</v>
      </c>
      <c r="AZ26" s="316">
        <v>-1</v>
      </c>
      <c r="BB26" s="316">
        <v>-1</v>
      </c>
    </row>
    <row r="27" spans="1:69" x14ac:dyDescent="0.25">
      <c r="B27" s="316"/>
      <c r="I27" s="315"/>
      <c r="J27" s="317"/>
      <c r="K27" s="315"/>
      <c r="L27" s="317"/>
      <c r="M27" s="316"/>
      <c r="R27" s="315"/>
      <c r="S27" s="317"/>
      <c r="T27" s="315"/>
      <c r="U27" s="317"/>
      <c r="W27" s="318"/>
      <c r="X27" s="316"/>
      <c r="AC27" s="315"/>
      <c r="AD27" s="317"/>
      <c r="AE27" s="315"/>
      <c r="AF27" s="317"/>
      <c r="AK27" s="315"/>
      <c r="AL27" s="315"/>
      <c r="AM27" s="315"/>
      <c r="AN27" s="317"/>
      <c r="AP27" s="317"/>
      <c r="AQ27" s="317"/>
      <c r="AR27" s="316"/>
      <c r="AT27" s="316"/>
      <c r="AV27" s="316"/>
      <c r="AX27" s="316"/>
      <c r="AZ27" s="316"/>
      <c r="BB27" s="316"/>
    </row>
    <row r="28" spans="1:69" x14ac:dyDescent="0.25">
      <c r="A28" s="5" t="s">
        <v>530</v>
      </c>
      <c r="B28" s="316">
        <v>2</v>
      </c>
      <c r="C28" s="18" t="s">
        <v>308</v>
      </c>
      <c r="D28" s="18" t="s">
        <v>205</v>
      </c>
      <c r="F28" s="142">
        <v>3</v>
      </c>
      <c r="G28" s="142">
        <v>4</v>
      </c>
      <c r="H28" s="142">
        <v>0</v>
      </c>
      <c r="I28" s="315">
        <v>0.5</v>
      </c>
      <c r="J28" s="317">
        <v>18.8</v>
      </c>
      <c r="K28" s="315">
        <v>0.6</v>
      </c>
      <c r="L28" s="317">
        <v>18.7</v>
      </c>
      <c r="M28" s="316">
        <v>3</v>
      </c>
      <c r="O28" s="142">
        <v>3</v>
      </c>
      <c r="P28" s="142">
        <v>2</v>
      </c>
      <c r="Q28" s="142">
        <v>1</v>
      </c>
      <c r="R28" s="315">
        <v>0.3</v>
      </c>
      <c r="S28" s="317">
        <v>18.600000000000001</v>
      </c>
      <c r="T28" s="315">
        <v>0.6</v>
      </c>
      <c r="U28" s="317">
        <v>18.3</v>
      </c>
      <c r="W28" s="318">
        <v>37</v>
      </c>
      <c r="X28" s="316">
        <v>3</v>
      </c>
      <c r="Z28" s="142">
        <v>1</v>
      </c>
      <c r="AA28" s="142">
        <v>3</v>
      </c>
      <c r="AB28" s="142">
        <v>3</v>
      </c>
      <c r="AC28" s="315">
        <v>0.7</v>
      </c>
      <c r="AD28" s="317">
        <v>18.7</v>
      </c>
      <c r="AE28" s="315">
        <v>-1E-4</v>
      </c>
      <c r="AF28" s="317">
        <v>19.399999999999999</v>
      </c>
      <c r="AH28" s="142">
        <v>3</v>
      </c>
      <c r="AI28" s="142">
        <v>3</v>
      </c>
      <c r="AJ28" s="142">
        <v>1</v>
      </c>
      <c r="AK28" s="315">
        <v>0.6</v>
      </c>
      <c r="AL28" s="315">
        <v>18.8</v>
      </c>
      <c r="AM28" s="315">
        <v>0.6</v>
      </c>
      <c r="AN28" s="317">
        <v>18.8</v>
      </c>
      <c r="AP28" s="317">
        <v>75.2</v>
      </c>
      <c r="AQ28" s="317">
        <v>75.2</v>
      </c>
      <c r="AR28" s="316">
        <v>2</v>
      </c>
      <c r="AT28" s="316" t="s">
        <v>594</v>
      </c>
      <c r="AV28" s="316">
        <v>-1</v>
      </c>
      <c r="AW28" s="48">
        <v>0</v>
      </c>
      <c r="AX28" s="316">
        <v>-1</v>
      </c>
      <c r="AY28" s="48">
        <v>0</v>
      </c>
      <c r="AZ28" s="316">
        <v>-1</v>
      </c>
      <c r="BA28" s="48">
        <v>0</v>
      </c>
      <c r="BB28" s="316">
        <v>-1</v>
      </c>
      <c r="BH28" s="1" t="s">
        <v>205</v>
      </c>
      <c r="BJ28" s="1" t="s">
        <v>558</v>
      </c>
      <c r="BK28" s="1" t="s">
        <v>576</v>
      </c>
      <c r="BL28" s="8" t="s">
        <v>505</v>
      </c>
      <c r="BM28" s="58" t="s">
        <v>595</v>
      </c>
      <c r="BN28" s="8" t="s">
        <v>503</v>
      </c>
      <c r="BO28" s="8" t="s">
        <v>503</v>
      </c>
    </row>
    <row r="29" spans="1:69" x14ac:dyDescent="0.25">
      <c r="B29" s="316">
        <v>-1</v>
      </c>
      <c r="F29" s="142">
        <v>3</v>
      </c>
      <c r="G29" s="142">
        <v>3</v>
      </c>
      <c r="H29" s="142">
        <v>0</v>
      </c>
      <c r="I29" s="315">
        <v>-1E-4</v>
      </c>
      <c r="J29" s="317">
        <v>-1E-4</v>
      </c>
      <c r="K29" s="315">
        <v>-1E-4</v>
      </c>
      <c r="L29" s="317">
        <v>-1E-4</v>
      </c>
      <c r="M29" s="316">
        <v>-1E-4</v>
      </c>
      <c r="O29" s="142">
        <v>4</v>
      </c>
      <c r="P29" s="142">
        <v>3</v>
      </c>
      <c r="Q29" s="142">
        <v>0</v>
      </c>
      <c r="R29" s="315">
        <v>-1E-4</v>
      </c>
      <c r="S29" s="317">
        <v>-1E-4</v>
      </c>
      <c r="T29" s="315">
        <v>-1E-4</v>
      </c>
      <c r="U29" s="317">
        <v>-1E-4</v>
      </c>
      <c r="W29" s="318">
        <v>-1</v>
      </c>
      <c r="X29" s="316">
        <v>-1</v>
      </c>
      <c r="Z29" s="142">
        <v>2</v>
      </c>
      <c r="AA29" s="142">
        <v>3</v>
      </c>
      <c r="AB29" s="142">
        <v>2</v>
      </c>
      <c r="AC29" s="315">
        <v>-1E-4</v>
      </c>
      <c r="AD29" s="317">
        <v>-1E-4</v>
      </c>
      <c r="AE29" s="315">
        <v>-1E-4</v>
      </c>
      <c r="AF29" s="317">
        <v>-1E-4</v>
      </c>
      <c r="AH29" s="142">
        <v>2</v>
      </c>
      <c r="AI29" s="142">
        <v>3</v>
      </c>
      <c r="AJ29" s="142">
        <v>1</v>
      </c>
      <c r="AK29" s="315">
        <v>-1E-4</v>
      </c>
      <c r="AL29" s="315">
        <v>-1E-4</v>
      </c>
      <c r="AM29" s="315">
        <v>-1E-4</v>
      </c>
      <c r="AN29" s="317">
        <v>-1E-4</v>
      </c>
      <c r="AP29" s="317">
        <v>-1</v>
      </c>
      <c r="AQ29" s="317">
        <v>-1</v>
      </c>
      <c r="AR29" s="316">
        <v>-1</v>
      </c>
      <c r="AT29" s="316" t="s">
        <v>594</v>
      </c>
      <c r="AV29" s="316">
        <v>-1</v>
      </c>
      <c r="AX29" s="316">
        <v>-1</v>
      </c>
      <c r="AZ29" s="316">
        <v>-1</v>
      </c>
      <c r="BB29" s="316">
        <v>-1</v>
      </c>
    </row>
    <row r="30" spans="1:69" x14ac:dyDescent="0.25">
      <c r="B30" s="316">
        <v>-1</v>
      </c>
      <c r="F30" s="142">
        <v>3</v>
      </c>
      <c r="G30" s="142">
        <v>3</v>
      </c>
      <c r="H30" s="142">
        <v>0</v>
      </c>
      <c r="I30" s="315">
        <v>-1E-4</v>
      </c>
      <c r="J30" s="317">
        <v>-1E-4</v>
      </c>
      <c r="K30" s="315">
        <v>-1E-4</v>
      </c>
      <c r="L30" s="317">
        <v>-1E-4</v>
      </c>
      <c r="M30" s="316">
        <v>-1E-4</v>
      </c>
      <c r="O30" s="142">
        <v>4</v>
      </c>
      <c r="P30" s="142">
        <v>3</v>
      </c>
      <c r="Q30" s="142">
        <v>0</v>
      </c>
      <c r="R30" s="315">
        <v>-1E-4</v>
      </c>
      <c r="S30" s="317">
        <v>-1E-4</v>
      </c>
      <c r="T30" s="315">
        <v>-1E-4</v>
      </c>
      <c r="U30" s="317">
        <v>-1E-4</v>
      </c>
      <c r="W30" s="318">
        <v>-1</v>
      </c>
      <c r="X30" s="316">
        <v>-1</v>
      </c>
      <c r="Z30" s="142">
        <v>2</v>
      </c>
      <c r="AA30" s="142">
        <v>2</v>
      </c>
      <c r="AB30" s="142">
        <v>2</v>
      </c>
      <c r="AC30" s="315">
        <v>-1E-4</v>
      </c>
      <c r="AD30" s="317">
        <v>-1E-4</v>
      </c>
      <c r="AE30" s="315">
        <v>-1E-4</v>
      </c>
      <c r="AF30" s="317">
        <v>-1E-4</v>
      </c>
      <c r="AH30" s="142">
        <v>2</v>
      </c>
      <c r="AI30" s="142">
        <v>2</v>
      </c>
      <c r="AJ30" s="142">
        <v>2</v>
      </c>
      <c r="AK30" s="315">
        <v>-1E-4</v>
      </c>
      <c r="AL30" s="315">
        <v>-1E-4</v>
      </c>
      <c r="AM30" s="315">
        <v>-1E-4</v>
      </c>
      <c r="AN30" s="317">
        <v>-1E-4</v>
      </c>
      <c r="AP30" s="317">
        <v>-1</v>
      </c>
      <c r="AQ30" s="317">
        <v>-1</v>
      </c>
      <c r="AR30" s="316">
        <v>-1</v>
      </c>
      <c r="AT30" s="316" t="s">
        <v>594</v>
      </c>
      <c r="AV30" s="316">
        <v>-1</v>
      </c>
      <c r="AX30" s="316">
        <v>-1</v>
      </c>
      <c r="AZ30" s="316">
        <v>-1</v>
      </c>
      <c r="BB30" s="316">
        <v>-1</v>
      </c>
    </row>
    <row r="31" spans="1:69" x14ac:dyDescent="0.25">
      <c r="B31" s="316">
        <v>-1</v>
      </c>
      <c r="F31" s="142">
        <v>2</v>
      </c>
      <c r="G31" s="142">
        <v>3</v>
      </c>
      <c r="H31" s="142">
        <v>0</v>
      </c>
      <c r="I31" s="315">
        <v>-1E-4</v>
      </c>
      <c r="J31" s="317">
        <v>-1E-4</v>
      </c>
      <c r="K31" s="315">
        <v>-1E-4</v>
      </c>
      <c r="L31" s="317">
        <v>-1E-4</v>
      </c>
      <c r="M31" s="316">
        <v>-1E-4</v>
      </c>
      <c r="O31" s="142">
        <v>4</v>
      </c>
      <c r="P31" s="142">
        <v>3</v>
      </c>
      <c r="Q31" s="142">
        <v>0</v>
      </c>
      <c r="R31" s="315">
        <v>-1E-4</v>
      </c>
      <c r="S31" s="317">
        <v>-1E-4</v>
      </c>
      <c r="T31" s="315">
        <v>-1E-4</v>
      </c>
      <c r="U31" s="317">
        <v>-1E-4</v>
      </c>
      <c r="W31" s="318">
        <v>-1</v>
      </c>
      <c r="X31" s="316">
        <v>-1</v>
      </c>
      <c r="Z31" s="142">
        <v>2</v>
      </c>
      <c r="AA31" s="142">
        <v>2</v>
      </c>
      <c r="AB31" s="142">
        <v>2</v>
      </c>
      <c r="AC31" s="315">
        <v>-1E-4</v>
      </c>
      <c r="AD31" s="317">
        <v>-1E-4</v>
      </c>
      <c r="AE31" s="315">
        <v>-1E-4</v>
      </c>
      <c r="AF31" s="317">
        <v>-1E-4</v>
      </c>
      <c r="AH31" s="142">
        <v>2</v>
      </c>
      <c r="AI31" s="142">
        <v>2</v>
      </c>
      <c r="AJ31" s="142">
        <v>2</v>
      </c>
      <c r="AK31" s="315">
        <v>-1E-4</v>
      </c>
      <c r="AL31" s="315">
        <v>-1E-4</v>
      </c>
      <c r="AM31" s="315">
        <v>-1E-4</v>
      </c>
      <c r="AN31" s="317">
        <v>-1E-4</v>
      </c>
      <c r="AP31" s="317">
        <v>-1</v>
      </c>
      <c r="AQ31" s="317">
        <v>-1</v>
      </c>
      <c r="AR31" s="316">
        <v>-1</v>
      </c>
      <c r="AT31" s="316" t="s">
        <v>594</v>
      </c>
      <c r="AV31" s="316">
        <v>-1</v>
      </c>
      <c r="AX31" s="316">
        <v>-1</v>
      </c>
      <c r="AZ31" s="316">
        <v>-1</v>
      </c>
      <c r="BB31" s="316">
        <v>-1</v>
      </c>
    </row>
    <row r="32" spans="1:69" x14ac:dyDescent="0.25">
      <c r="B32" s="316"/>
      <c r="I32" s="315"/>
      <c r="J32" s="317"/>
      <c r="K32" s="315"/>
      <c r="L32" s="317"/>
      <c r="M32" s="316"/>
      <c r="R32" s="315"/>
      <c r="S32" s="317"/>
      <c r="T32" s="315"/>
      <c r="U32" s="317"/>
      <c r="W32" s="318"/>
      <c r="X32" s="316"/>
      <c r="AC32" s="315"/>
      <c r="AD32" s="317"/>
      <c r="AE32" s="315"/>
      <c r="AF32" s="317"/>
      <c r="AK32" s="315"/>
      <c r="AL32" s="315"/>
      <c r="AM32" s="315"/>
      <c r="AN32" s="317"/>
      <c r="AP32" s="317"/>
      <c r="AQ32" s="317"/>
      <c r="AR32" s="316"/>
      <c r="AT32" s="316"/>
      <c r="AV32" s="316"/>
      <c r="AX32" s="316"/>
      <c r="AZ32" s="316"/>
      <c r="BB32" s="316"/>
    </row>
    <row r="33" spans="1:69" x14ac:dyDescent="0.25">
      <c r="A33" s="5" t="s">
        <v>530</v>
      </c>
      <c r="B33" s="316">
        <v>3</v>
      </c>
      <c r="C33" s="18" t="s">
        <v>546</v>
      </c>
      <c r="D33" s="18" t="s">
        <v>205</v>
      </c>
      <c r="F33" s="142">
        <v>4</v>
      </c>
      <c r="G33" s="142">
        <v>3</v>
      </c>
      <c r="H33" s="142">
        <v>0</v>
      </c>
      <c r="I33" s="315">
        <v>0.5</v>
      </c>
      <c r="J33" s="317">
        <v>18.7</v>
      </c>
      <c r="K33" s="315">
        <v>-1E-4</v>
      </c>
      <c r="L33" s="317">
        <v>19.2</v>
      </c>
      <c r="M33" s="316">
        <v>2</v>
      </c>
      <c r="O33" s="142">
        <v>4</v>
      </c>
      <c r="P33" s="142">
        <v>3</v>
      </c>
      <c r="Q33" s="142">
        <v>1</v>
      </c>
      <c r="R33" s="315">
        <v>0.3</v>
      </c>
      <c r="S33" s="317">
        <v>18.3</v>
      </c>
      <c r="T33" s="315">
        <v>-1E-4</v>
      </c>
      <c r="U33" s="317">
        <v>18.600000000000001</v>
      </c>
      <c r="W33" s="318">
        <v>37.799999999999997</v>
      </c>
      <c r="X33" s="316">
        <v>2</v>
      </c>
      <c r="Z33" s="142">
        <v>3</v>
      </c>
      <c r="AA33" s="142">
        <v>4</v>
      </c>
      <c r="AB33" s="142">
        <v>0</v>
      </c>
      <c r="AC33" s="315">
        <v>0.7</v>
      </c>
      <c r="AD33" s="317">
        <v>18.899999999999999</v>
      </c>
      <c r="AE33" s="315">
        <v>-1E-4</v>
      </c>
      <c r="AF33" s="317">
        <v>19.600000000000001</v>
      </c>
      <c r="AH33" s="142">
        <v>5</v>
      </c>
      <c r="AI33" s="142">
        <v>5</v>
      </c>
      <c r="AJ33" s="142">
        <v>10</v>
      </c>
      <c r="AK33" s="315">
        <v>0.6</v>
      </c>
      <c r="AL33" s="315">
        <v>16.5</v>
      </c>
      <c r="AM33" s="315">
        <v>-1E-4</v>
      </c>
      <c r="AN33" s="317">
        <v>17.100000000000001</v>
      </c>
      <c r="AP33" s="317">
        <v>74.5</v>
      </c>
      <c r="AQ33" s="317">
        <v>74.5</v>
      </c>
      <c r="AR33" s="316">
        <v>3</v>
      </c>
      <c r="AT33" s="316" t="s">
        <v>594</v>
      </c>
      <c r="AV33" s="316">
        <v>-1</v>
      </c>
      <c r="AW33" s="48">
        <v>0</v>
      </c>
      <c r="AX33" s="316">
        <v>-1</v>
      </c>
      <c r="AY33" s="48">
        <v>0</v>
      </c>
      <c r="AZ33" s="316">
        <v>-1</v>
      </c>
      <c r="BA33" s="48">
        <v>0</v>
      </c>
      <c r="BB33" s="316">
        <v>-1</v>
      </c>
      <c r="BH33" s="1" t="s">
        <v>205</v>
      </c>
      <c r="BJ33" s="1" t="s">
        <v>558</v>
      </c>
      <c r="BK33" s="1" t="s">
        <v>576</v>
      </c>
      <c r="BL33" s="8" t="s">
        <v>505</v>
      </c>
      <c r="BM33" s="58" t="s">
        <v>595</v>
      </c>
      <c r="BN33" s="8" t="s">
        <v>504</v>
      </c>
      <c r="BO33" s="8" t="s">
        <v>503</v>
      </c>
    </row>
    <row r="34" spans="1:69" x14ac:dyDescent="0.25">
      <c r="B34" s="316">
        <v>-1</v>
      </c>
      <c r="F34" s="142">
        <v>4</v>
      </c>
      <c r="G34" s="142">
        <v>3</v>
      </c>
      <c r="H34" s="142">
        <v>0</v>
      </c>
      <c r="I34" s="315">
        <v>-1E-4</v>
      </c>
      <c r="J34" s="317">
        <v>-1E-4</v>
      </c>
      <c r="K34" s="315">
        <v>-1E-4</v>
      </c>
      <c r="L34" s="317">
        <v>-1E-4</v>
      </c>
      <c r="M34" s="316">
        <v>-1E-4</v>
      </c>
      <c r="O34" s="142">
        <v>4</v>
      </c>
      <c r="P34" s="142">
        <v>3</v>
      </c>
      <c r="Q34" s="142">
        <v>2</v>
      </c>
      <c r="R34" s="315">
        <v>-1E-4</v>
      </c>
      <c r="S34" s="317">
        <v>-1E-4</v>
      </c>
      <c r="T34" s="315">
        <v>-1E-4</v>
      </c>
      <c r="U34" s="317">
        <v>-1E-4</v>
      </c>
      <c r="W34" s="318">
        <v>-1</v>
      </c>
      <c r="X34" s="316">
        <v>-1</v>
      </c>
      <c r="Z34" s="142">
        <v>3</v>
      </c>
      <c r="AA34" s="142">
        <v>3</v>
      </c>
      <c r="AB34" s="142">
        <v>0</v>
      </c>
      <c r="AC34" s="315">
        <v>-1E-4</v>
      </c>
      <c r="AD34" s="317">
        <v>-1E-4</v>
      </c>
      <c r="AE34" s="315">
        <v>-1E-4</v>
      </c>
      <c r="AF34" s="317">
        <v>-1E-4</v>
      </c>
      <c r="AH34" s="142">
        <v>4</v>
      </c>
      <c r="AI34" s="142">
        <v>4</v>
      </c>
      <c r="AJ34" s="142">
        <v>10</v>
      </c>
      <c r="AK34" s="315">
        <v>-1E-4</v>
      </c>
      <c r="AL34" s="315">
        <v>-1E-4</v>
      </c>
      <c r="AM34" s="315">
        <v>-1E-4</v>
      </c>
      <c r="AN34" s="317">
        <v>-1E-4</v>
      </c>
      <c r="AP34" s="317">
        <v>-1</v>
      </c>
      <c r="AQ34" s="317">
        <v>-1</v>
      </c>
      <c r="AR34" s="316">
        <v>-1</v>
      </c>
      <c r="AT34" s="316" t="s">
        <v>594</v>
      </c>
      <c r="AV34" s="316">
        <v>-1</v>
      </c>
      <c r="AX34" s="316">
        <v>-1</v>
      </c>
      <c r="AZ34" s="316">
        <v>-1</v>
      </c>
      <c r="BB34" s="316">
        <v>-1</v>
      </c>
    </row>
    <row r="35" spans="1:69" x14ac:dyDescent="0.25">
      <c r="B35" s="316">
        <v>-1</v>
      </c>
      <c r="F35" s="142">
        <v>3</v>
      </c>
      <c r="G35" s="142">
        <v>2</v>
      </c>
      <c r="H35" s="142">
        <v>0</v>
      </c>
      <c r="I35" s="315">
        <v>-1E-4</v>
      </c>
      <c r="J35" s="317">
        <v>-1E-4</v>
      </c>
      <c r="K35" s="315">
        <v>-1E-4</v>
      </c>
      <c r="L35" s="317">
        <v>-1E-4</v>
      </c>
      <c r="M35" s="316">
        <v>-1E-4</v>
      </c>
      <c r="O35" s="142">
        <v>4</v>
      </c>
      <c r="P35" s="142">
        <v>3</v>
      </c>
      <c r="Q35" s="142">
        <v>2</v>
      </c>
      <c r="R35" s="315">
        <v>-1E-4</v>
      </c>
      <c r="S35" s="317">
        <v>-1E-4</v>
      </c>
      <c r="T35" s="315">
        <v>-1E-4</v>
      </c>
      <c r="U35" s="317">
        <v>-1E-4</v>
      </c>
      <c r="W35" s="318">
        <v>-1</v>
      </c>
      <c r="X35" s="316">
        <v>-1</v>
      </c>
      <c r="Z35" s="142">
        <v>3</v>
      </c>
      <c r="AA35" s="142">
        <v>2</v>
      </c>
      <c r="AB35" s="142">
        <v>0</v>
      </c>
      <c r="AC35" s="315">
        <v>-1E-4</v>
      </c>
      <c r="AD35" s="317">
        <v>-1E-4</v>
      </c>
      <c r="AE35" s="315">
        <v>-1E-4</v>
      </c>
      <c r="AF35" s="317">
        <v>-1E-4</v>
      </c>
      <c r="AH35" s="142">
        <v>3</v>
      </c>
      <c r="AI35" s="142">
        <v>3</v>
      </c>
      <c r="AJ35" s="142">
        <v>10</v>
      </c>
      <c r="AK35" s="315">
        <v>-1E-4</v>
      </c>
      <c r="AL35" s="315">
        <v>-1E-4</v>
      </c>
      <c r="AM35" s="315">
        <v>-1E-4</v>
      </c>
      <c r="AN35" s="317">
        <v>-1E-4</v>
      </c>
      <c r="AP35" s="317">
        <v>-1</v>
      </c>
      <c r="AQ35" s="317">
        <v>-1</v>
      </c>
      <c r="AR35" s="316">
        <v>-1</v>
      </c>
      <c r="AT35" s="316" t="s">
        <v>594</v>
      </c>
      <c r="AV35" s="316">
        <v>-1</v>
      </c>
      <c r="AX35" s="316">
        <v>-1</v>
      </c>
      <c r="AZ35" s="316">
        <v>-1</v>
      </c>
      <c r="BB35" s="316">
        <v>-1</v>
      </c>
    </row>
    <row r="36" spans="1:69" x14ac:dyDescent="0.25">
      <c r="B36" s="316">
        <v>-1</v>
      </c>
      <c r="F36" s="142">
        <v>3</v>
      </c>
      <c r="G36" s="142">
        <v>3</v>
      </c>
      <c r="H36" s="142">
        <v>0</v>
      </c>
      <c r="I36" s="315">
        <v>-1E-4</v>
      </c>
      <c r="J36" s="317">
        <v>-1E-4</v>
      </c>
      <c r="K36" s="315">
        <v>-1E-4</v>
      </c>
      <c r="L36" s="317">
        <v>-1E-4</v>
      </c>
      <c r="M36" s="316">
        <v>-1E-4</v>
      </c>
      <c r="O36" s="142">
        <v>4</v>
      </c>
      <c r="P36" s="142">
        <v>3</v>
      </c>
      <c r="Q36" s="142">
        <v>0</v>
      </c>
      <c r="R36" s="315">
        <v>-1E-4</v>
      </c>
      <c r="S36" s="317">
        <v>-1E-4</v>
      </c>
      <c r="T36" s="315">
        <v>-1E-4</v>
      </c>
      <c r="U36" s="317">
        <v>-1E-4</v>
      </c>
      <c r="W36" s="318">
        <v>-1</v>
      </c>
      <c r="X36" s="316">
        <v>-1</v>
      </c>
      <c r="Z36" s="142">
        <v>3</v>
      </c>
      <c r="AA36" s="142">
        <v>2</v>
      </c>
      <c r="AB36" s="142">
        <v>0</v>
      </c>
      <c r="AC36" s="315">
        <v>-1E-4</v>
      </c>
      <c r="AD36" s="317">
        <v>-1E-4</v>
      </c>
      <c r="AE36" s="315">
        <v>-1E-4</v>
      </c>
      <c r="AF36" s="317">
        <v>-1E-4</v>
      </c>
      <c r="AH36" s="142">
        <v>4</v>
      </c>
      <c r="AI36" s="142">
        <v>3</v>
      </c>
      <c r="AJ36" s="142">
        <v>10</v>
      </c>
      <c r="AK36" s="315">
        <v>-1E-4</v>
      </c>
      <c r="AL36" s="315">
        <v>-1E-4</v>
      </c>
      <c r="AM36" s="315">
        <v>-1E-4</v>
      </c>
      <c r="AN36" s="317">
        <v>-1E-4</v>
      </c>
      <c r="AP36" s="317">
        <v>-1</v>
      </c>
      <c r="AQ36" s="317">
        <v>-1</v>
      </c>
      <c r="AR36" s="316">
        <v>-1</v>
      </c>
      <c r="AT36" s="316" t="s">
        <v>594</v>
      </c>
      <c r="AV36" s="316">
        <v>-1</v>
      </c>
      <c r="AX36" s="316">
        <v>-1</v>
      </c>
      <c r="AZ36" s="316">
        <v>-1</v>
      </c>
      <c r="BB36" s="316">
        <v>-1</v>
      </c>
    </row>
    <row r="37" spans="1:69" x14ac:dyDescent="0.25">
      <c r="B37" s="316"/>
      <c r="I37" s="315"/>
      <c r="J37" s="317"/>
      <c r="K37" s="315"/>
      <c r="L37" s="317"/>
      <c r="M37" s="316"/>
      <c r="R37" s="315"/>
      <c r="S37" s="317"/>
      <c r="T37" s="315"/>
      <c r="U37" s="317"/>
      <c r="W37" s="318"/>
      <c r="X37" s="316"/>
      <c r="AC37" s="315"/>
      <c r="AD37" s="317"/>
      <c r="AE37" s="315"/>
      <c r="AF37" s="317"/>
      <c r="AK37" s="315"/>
      <c r="AL37" s="315"/>
      <c r="AM37" s="315"/>
      <c r="AN37" s="317"/>
      <c r="AP37" s="317"/>
      <c r="AQ37" s="317"/>
      <c r="AR37" s="316"/>
      <c r="AT37" s="316"/>
      <c r="AV37" s="316"/>
      <c r="AX37" s="316"/>
      <c r="AZ37" s="316"/>
      <c r="BB37" s="316"/>
    </row>
    <row r="38" spans="1:69" x14ac:dyDescent="0.25">
      <c r="A38" s="5" t="s">
        <v>530</v>
      </c>
      <c r="B38" s="316">
        <v>0</v>
      </c>
      <c r="C38" s="18" t="s">
        <v>280</v>
      </c>
      <c r="D38" s="18" t="s">
        <v>248</v>
      </c>
      <c r="I38" s="315">
        <v>-1E-4</v>
      </c>
      <c r="J38" s="317">
        <v>0</v>
      </c>
      <c r="K38" s="315">
        <v>-1E-4</v>
      </c>
      <c r="L38" s="317">
        <v>0</v>
      </c>
      <c r="M38" s="316">
        <v>0</v>
      </c>
      <c r="R38" s="315">
        <v>-1E-4</v>
      </c>
      <c r="S38" s="317">
        <v>0</v>
      </c>
      <c r="T38" s="315">
        <v>-1E-4</v>
      </c>
      <c r="U38" s="317">
        <v>0</v>
      </c>
      <c r="W38" s="318">
        <v>0</v>
      </c>
      <c r="X38" s="316">
        <v>0</v>
      </c>
      <c r="AC38" s="315">
        <v>-1E-4</v>
      </c>
      <c r="AD38" s="317">
        <v>0</v>
      </c>
      <c r="AE38" s="315">
        <v>-1E-4</v>
      </c>
      <c r="AF38" s="317">
        <v>0</v>
      </c>
      <c r="AK38" s="315">
        <v>-1E-4</v>
      </c>
      <c r="AL38" s="315">
        <v>0</v>
      </c>
      <c r="AM38" s="315">
        <v>-1E-4</v>
      </c>
      <c r="AN38" s="317">
        <v>0</v>
      </c>
      <c r="AP38" s="317">
        <v>0</v>
      </c>
      <c r="AQ38" s="317">
        <v>0</v>
      </c>
      <c r="AR38" s="316">
        <v>0</v>
      </c>
      <c r="AT38" s="316" t="s">
        <v>594</v>
      </c>
      <c r="AV38" s="316">
        <v>-1</v>
      </c>
      <c r="AW38" s="48">
        <v>0</v>
      </c>
      <c r="AX38" s="316">
        <v>-1</v>
      </c>
      <c r="AY38" s="48">
        <v>0</v>
      </c>
      <c r="AZ38" s="316">
        <v>-1</v>
      </c>
      <c r="BA38" s="48">
        <v>0</v>
      </c>
      <c r="BB38" s="316">
        <v>-1</v>
      </c>
      <c r="BF38" s="1" t="s">
        <v>369</v>
      </c>
      <c r="BH38" s="1" t="s">
        <v>248</v>
      </c>
      <c r="BJ38" s="1" t="s">
        <v>558</v>
      </c>
      <c r="BK38" s="1" t="s">
        <v>576</v>
      </c>
      <c r="BL38" s="8" t="s">
        <v>505</v>
      </c>
      <c r="BM38" s="58" t="s">
        <v>595</v>
      </c>
      <c r="BN38" s="8" t="s">
        <v>119</v>
      </c>
      <c r="BO38" s="8" t="s">
        <v>522</v>
      </c>
    </row>
    <row r="39" spans="1:69" x14ac:dyDescent="0.25">
      <c r="B39" s="316"/>
      <c r="I39" s="315"/>
      <c r="J39" s="317"/>
      <c r="K39" s="315"/>
      <c r="L39" s="317"/>
      <c r="M39" s="316"/>
      <c r="R39" s="315"/>
      <c r="S39" s="317"/>
      <c r="T39" s="315"/>
      <c r="U39" s="317"/>
      <c r="W39" s="318"/>
      <c r="X39" s="316"/>
      <c r="AC39" s="315"/>
      <c r="AD39" s="317"/>
      <c r="AE39" s="315"/>
      <c r="AF39" s="317"/>
      <c r="AK39" s="315"/>
      <c r="AL39" s="315"/>
      <c r="AM39" s="315"/>
      <c r="AN39" s="317"/>
      <c r="AP39" s="317"/>
      <c r="AQ39" s="317"/>
      <c r="AR39" s="316"/>
      <c r="AT39" s="316"/>
      <c r="AV39" s="316"/>
      <c r="AX39" s="316"/>
      <c r="AZ39" s="316"/>
      <c r="BB39" s="316"/>
    </row>
    <row r="40" spans="1:69" s="313" customFormat="1" x14ac:dyDescent="0.25">
      <c r="A40" s="319"/>
      <c r="B40" s="320"/>
      <c r="C40" s="321"/>
      <c r="D40" s="321"/>
      <c r="E40" s="322"/>
      <c r="F40" s="301"/>
      <c r="G40" s="301"/>
      <c r="H40" s="301"/>
      <c r="I40" s="323"/>
      <c r="J40" s="324"/>
      <c r="K40" s="323"/>
      <c r="L40" s="324"/>
      <c r="M40" s="320"/>
      <c r="N40" s="325"/>
      <c r="O40" s="301"/>
      <c r="P40" s="301"/>
      <c r="Q40" s="301"/>
      <c r="R40" s="323"/>
      <c r="S40" s="324"/>
      <c r="T40" s="323"/>
      <c r="U40" s="324"/>
      <c r="V40" s="325"/>
      <c r="W40" s="326"/>
      <c r="X40" s="320"/>
      <c r="Y40" s="327"/>
      <c r="Z40" s="301"/>
      <c r="AA40" s="301"/>
      <c r="AB40" s="301"/>
      <c r="AC40" s="323"/>
      <c r="AD40" s="324"/>
      <c r="AE40" s="323"/>
      <c r="AF40" s="324"/>
      <c r="AG40" s="328"/>
      <c r="AH40" s="301"/>
      <c r="AI40" s="301"/>
      <c r="AJ40" s="301"/>
      <c r="AK40" s="323"/>
      <c r="AL40" s="323"/>
      <c r="AM40" s="323"/>
      <c r="AN40" s="324"/>
      <c r="AO40" s="328"/>
      <c r="AP40" s="324"/>
      <c r="AQ40" s="324"/>
      <c r="AR40" s="320"/>
      <c r="AS40" s="328"/>
      <c r="AT40" s="320"/>
      <c r="AU40" s="329"/>
      <c r="AV40" s="320"/>
      <c r="AW40" s="330"/>
      <c r="AX40" s="320"/>
      <c r="AY40" s="330"/>
      <c r="AZ40" s="320"/>
      <c r="BA40" s="330"/>
      <c r="BB40" s="320"/>
      <c r="BC40" s="328"/>
      <c r="BI40" s="327"/>
      <c r="BL40" s="329"/>
      <c r="BM40" s="331"/>
      <c r="BN40" s="329"/>
      <c r="BO40" s="329"/>
      <c r="BQ40" s="327"/>
    </row>
    <row r="41" spans="1:69" x14ac:dyDescent="0.25">
      <c r="A41" s="5" t="s">
        <v>531</v>
      </c>
      <c r="B41" s="316">
        <v>1</v>
      </c>
      <c r="C41" s="18" t="s">
        <v>312</v>
      </c>
      <c r="D41" s="18" t="s">
        <v>248</v>
      </c>
      <c r="F41" s="142">
        <v>3</v>
      </c>
      <c r="G41" s="142">
        <v>3</v>
      </c>
      <c r="H41" s="142">
        <v>1</v>
      </c>
      <c r="I41" s="315">
        <v>0.8</v>
      </c>
      <c r="J41" s="317">
        <v>18.600000000000001</v>
      </c>
      <c r="K41" s="315">
        <v>-1E-4</v>
      </c>
      <c r="L41" s="317">
        <v>19.399999999999999</v>
      </c>
      <c r="M41" s="316">
        <v>1</v>
      </c>
      <c r="O41" s="142">
        <v>4</v>
      </c>
      <c r="P41" s="142">
        <v>3</v>
      </c>
      <c r="Q41" s="142">
        <v>0</v>
      </c>
      <c r="R41" s="315">
        <v>1</v>
      </c>
      <c r="S41" s="317">
        <v>18.600000000000001</v>
      </c>
      <c r="T41" s="315">
        <v>-1E-4</v>
      </c>
      <c r="U41" s="317">
        <v>19.600000000000001</v>
      </c>
      <c r="W41" s="318">
        <v>39</v>
      </c>
      <c r="X41" s="316">
        <v>1</v>
      </c>
      <c r="Z41" s="142">
        <v>4</v>
      </c>
      <c r="AA41" s="142">
        <v>4</v>
      </c>
      <c r="AB41" s="142">
        <v>1</v>
      </c>
      <c r="AC41" s="315">
        <v>1.8</v>
      </c>
      <c r="AD41" s="317">
        <v>18.2</v>
      </c>
      <c r="AE41" s="315">
        <v>0.6</v>
      </c>
      <c r="AF41" s="317">
        <v>19.399999999999999</v>
      </c>
      <c r="AH41" s="142">
        <v>2</v>
      </c>
      <c r="AI41" s="142">
        <v>2</v>
      </c>
      <c r="AJ41" s="142">
        <v>2</v>
      </c>
      <c r="AK41" s="315">
        <v>1.3</v>
      </c>
      <c r="AL41" s="315">
        <v>18.600000000000001</v>
      </c>
      <c r="AM41" s="315">
        <v>0.6</v>
      </c>
      <c r="AN41" s="317">
        <v>19.3</v>
      </c>
      <c r="AP41" s="317">
        <v>77.7</v>
      </c>
      <c r="AQ41" s="317">
        <v>77.7</v>
      </c>
      <c r="AR41" s="316">
        <v>1</v>
      </c>
      <c r="AT41" s="316" t="s">
        <v>594</v>
      </c>
      <c r="AV41" s="316">
        <v>-1</v>
      </c>
      <c r="AW41" s="48">
        <v>0</v>
      </c>
      <c r="AX41" s="316">
        <v>-1</v>
      </c>
      <c r="AY41" s="48">
        <v>0</v>
      </c>
      <c r="AZ41" s="316">
        <v>-1</v>
      </c>
      <c r="BA41" s="48">
        <v>0</v>
      </c>
      <c r="BB41" s="316">
        <v>-1</v>
      </c>
      <c r="BH41" s="1" t="s">
        <v>248</v>
      </c>
      <c r="BJ41" s="1" t="s">
        <v>559</v>
      </c>
      <c r="BK41" s="1" t="s">
        <v>577</v>
      </c>
      <c r="BL41" s="8" t="s">
        <v>505</v>
      </c>
      <c r="BM41" s="58" t="s">
        <v>596</v>
      </c>
      <c r="BN41" s="8" t="s">
        <v>503</v>
      </c>
      <c r="BO41" s="8" t="s">
        <v>503</v>
      </c>
    </row>
    <row r="42" spans="1:69" x14ac:dyDescent="0.25">
      <c r="B42" s="316">
        <v>-1</v>
      </c>
      <c r="F42" s="142">
        <v>3</v>
      </c>
      <c r="G42" s="142">
        <v>3</v>
      </c>
      <c r="H42" s="142">
        <v>1</v>
      </c>
      <c r="I42" s="315">
        <v>-1E-4</v>
      </c>
      <c r="J42" s="317">
        <v>-1E-4</v>
      </c>
      <c r="K42" s="315">
        <v>-1E-4</v>
      </c>
      <c r="L42" s="317">
        <v>-1E-4</v>
      </c>
      <c r="M42" s="316">
        <v>-1E-4</v>
      </c>
      <c r="O42" s="142">
        <v>4</v>
      </c>
      <c r="P42" s="142">
        <v>4</v>
      </c>
      <c r="Q42" s="142">
        <v>0</v>
      </c>
      <c r="R42" s="315">
        <v>-1E-4</v>
      </c>
      <c r="S42" s="317">
        <v>-1E-4</v>
      </c>
      <c r="T42" s="315">
        <v>-1E-4</v>
      </c>
      <c r="U42" s="317">
        <v>-1E-4</v>
      </c>
      <c r="W42" s="318">
        <v>-1</v>
      </c>
      <c r="X42" s="316">
        <v>-1</v>
      </c>
      <c r="Z42" s="142">
        <v>3</v>
      </c>
      <c r="AA42" s="142">
        <v>4</v>
      </c>
      <c r="AB42" s="142">
        <v>2</v>
      </c>
      <c r="AC42" s="315">
        <v>-1E-4</v>
      </c>
      <c r="AD42" s="317">
        <v>-1E-4</v>
      </c>
      <c r="AE42" s="315">
        <v>-1E-4</v>
      </c>
      <c r="AF42" s="317">
        <v>-1E-4</v>
      </c>
      <c r="AH42" s="142">
        <v>2</v>
      </c>
      <c r="AI42" s="142">
        <v>3</v>
      </c>
      <c r="AJ42" s="142">
        <v>2</v>
      </c>
      <c r="AK42" s="315">
        <v>-1E-4</v>
      </c>
      <c r="AL42" s="315">
        <v>-1E-4</v>
      </c>
      <c r="AM42" s="315">
        <v>-1E-4</v>
      </c>
      <c r="AN42" s="317">
        <v>-1E-4</v>
      </c>
      <c r="AP42" s="317">
        <v>-1</v>
      </c>
      <c r="AQ42" s="317">
        <v>-1</v>
      </c>
      <c r="AR42" s="316">
        <v>-1</v>
      </c>
      <c r="AT42" s="316" t="s">
        <v>594</v>
      </c>
      <c r="AV42" s="316">
        <v>-1</v>
      </c>
      <c r="AX42" s="316">
        <v>-1</v>
      </c>
      <c r="AZ42" s="316">
        <v>-1</v>
      </c>
      <c r="BB42" s="316">
        <v>-1</v>
      </c>
    </row>
    <row r="43" spans="1:69" x14ac:dyDescent="0.25">
      <c r="B43" s="316">
        <v>-1</v>
      </c>
      <c r="F43" s="142">
        <v>3</v>
      </c>
      <c r="G43" s="142">
        <v>3</v>
      </c>
      <c r="H43" s="142">
        <v>1</v>
      </c>
      <c r="I43" s="315">
        <v>-1E-4</v>
      </c>
      <c r="J43" s="317">
        <v>-1E-4</v>
      </c>
      <c r="K43" s="315">
        <v>-1E-4</v>
      </c>
      <c r="L43" s="317">
        <v>-1E-4</v>
      </c>
      <c r="M43" s="316">
        <v>-1E-4</v>
      </c>
      <c r="O43" s="142">
        <v>4</v>
      </c>
      <c r="P43" s="142">
        <v>3</v>
      </c>
      <c r="Q43" s="142">
        <v>0</v>
      </c>
      <c r="R43" s="315">
        <v>-1E-4</v>
      </c>
      <c r="S43" s="317">
        <v>-1E-4</v>
      </c>
      <c r="T43" s="315">
        <v>-1E-4</v>
      </c>
      <c r="U43" s="317">
        <v>-1E-4</v>
      </c>
      <c r="W43" s="318">
        <v>-1</v>
      </c>
      <c r="X43" s="316">
        <v>-1</v>
      </c>
      <c r="Z43" s="142">
        <v>3</v>
      </c>
      <c r="AA43" s="142">
        <v>4</v>
      </c>
      <c r="AB43" s="142">
        <v>2</v>
      </c>
      <c r="AC43" s="315">
        <v>-1E-4</v>
      </c>
      <c r="AD43" s="317">
        <v>-1E-4</v>
      </c>
      <c r="AE43" s="315">
        <v>-1E-4</v>
      </c>
      <c r="AF43" s="317">
        <v>-1E-4</v>
      </c>
      <c r="AH43" s="142">
        <v>2</v>
      </c>
      <c r="AI43" s="142">
        <v>3</v>
      </c>
      <c r="AJ43" s="142">
        <v>2</v>
      </c>
      <c r="AK43" s="315">
        <v>-1E-4</v>
      </c>
      <c r="AL43" s="315">
        <v>-1E-4</v>
      </c>
      <c r="AM43" s="315">
        <v>-1E-4</v>
      </c>
      <c r="AN43" s="317">
        <v>-1E-4</v>
      </c>
      <c r="AP43" s="317">
        <v>-1</v>
      </c>
      <c r="AQ43" s="317">
        <v>-1</v>
      </c>
      <c r="AR43" s="316">
        <v>-1</v>
      </c>
      <c r="AT43" s="316" t="s">
        <v>594</v>
      </c>
      <c r="AV43" s="316">
        <v>-1</v>
      </c>
      <c r="AX43" s="316">
        <v>-1</v>
      </c>
      <c r="AZ43" s="316">
        <v>-1</v>
      </c>
      <c r="BB43" s="316">
        <v>-1</v>
      </c>
    </row>
    <row r="44" spans="1:69" x14ac:dyDescent="0.25">
      <c r="B44" s="316">
        <v>-1</v>
      </c>
      <c r="F44" s="142">
        <v>3</v>
      </c>
      <c r="G44" s="142">
        <v>3</v>
      </c>
      <c r="H44" s="142">
        <v>1</v>
      </c>
      <c r="I44" s="315">
        <v>-1E-4</v>
      </c>
      <c r="J44" s="317">
        <v>-1E-4</v>
      </c>
      <c r="K44" s="315">
        <v>-1E-4</v>
      </c>
      <c r="L44" s="317">
        <v>-1E-4</v>
      </c>
      <c r="M44" s="316">
        <v>-1E-4</v>
      </c>
      <c r="O44" s="142">
        <v>4</v>
      </c>
      <c r="P44" s="142">
        <v>3</v>
      </c>
      <c r="Q44" s="142">
        <v>0</v>
      </c>
      <c r="R44" s="315">
        <v>-1E-4</v>
      </c>
      <c r="S44" s="317">
        <v>-1E-4</v>
      </c>
      <c r="T44" s="315">
        <v>-1E-4</v>
      </c>
      <c r="U44" s="317">
        <v>-1E-4</v>
      </c>
      <c r="W44" s="318">
        <v>-1</v>
      </c>
      <c r="X44" s="316">
        <v>-1</v>
      </c>
      <c r="Z44" s="142">
        <v>3</v>
      </c>
      <c r="AA44" s="142">
        <v>4</v>
      </c>
      <c r="AB44" s="142">
        <v>1</v>
      </c>
      <c r="AC44" s="315">
        <v>-1E-4</v>
      </c>
      <c r="AD44" s="317">
        <v>-1E-4</v>
      </c>
      <c r="AE44" s="315">
        <v>-1E-4</v>
      </c>
      <c r="AF44" s="317">
        <v>-1E-4</v>
      </c>
      <c r="AH44" s="142">
        <v>3</v>
      </c>
      <c r="AI44" s="142">
        <v>3</v>
      </c>
      <c r="AJ44" s="142">
        <v>3</v>
      </c>
      <c r="AK44" s="315">
        <v>-1E-4</v>
      </c>
      <c r="AL44" s="315">
        <v>-1E-4</v>
      </c>
      <c r="AM44" s="315">
        <v>-1E-4</v>
      </c>
      <c r="AN44" s="317">
        <v>-1E-4</v>
      </c>
      <c r="AP44" s="317">
        <v>-1</v>
      </c>
      <c r="AQ44" s="317">
        <v>-1</v>
      </c>
      <c r="AR44" s="316">
        <v>-1</v>
      </c>
      <c r="AT44" s="316" t="s">
        <v>594</v>
      </c>
      <c r="AV44" s="316">
        <v>-1</v>
      </c>
      <c r="AX44" s="316">
        <v>-1</v>
      </c>
      <c r="AZ44" s="316">
        <v>-1</v>
      </c>
      <c r="BB44" s="316">
        <v>-1</v>
      </c>
    </row>
    <row r="45" spans="1:69" x14ac:dyDescent="0.25">
      <c r="B45" s="316"/>
      <c r="I45" s="315"/>
      <c r="J45" s="317"/>
      <c r="K45" s="315"/>
      <c r="L45" s="317"/>
      <c r="M45" s="316"/>
      <c r="R45" s="315"/>
      <c r="S45" s="317"/>
      <c r="T45" s="315"/>
      <c r="U45" s="317"/>
      <c r="W45" s="318"/>
      <c r="X45" s="316"/>
      <c r="AC45" s="315"/>
      <c r="AD45" s="317"/>
      <c r="AE45" s="315"/>
      <c r="AF45" s="317"/>
      <c r="AK45" s="315"/>
      <c r="AL45" s="315"/>
      <c r="AM45" s="315"/>
      <c r="AN45" s="317"/>
      <c r="AP45" s="317"/>
      <c r="AQ45" s="317"/>
      <c r="AR45" s="316"/>
      <c r="AT45" s="316"/>
      <c r="AV45" s="316"/>
      <c r="AX45" s="316"/>
      <c r="AZ45" s="316"/>
      <c r="BB45" s="316"/>
    </row>
    <row r="46" spans="1:69" s="313" customFormat="1" x14ac:dyDescent="0.25">
      <c r="A46" s="319"/>
      <c r="B46" s="320"/>
      <c r="C46" s="321"/>
      <c r="D46" s="321"/>
      <c r="E46" s="322"/>
      <c r="F46" s="301"/>
      <c r="G46" s="301"/>
      <c r="H46" s="301"/>
      <c r="I46" s="323"/>
      <c r="J46" s="324"/>
      <c r="K46" s="323"/>
      <c r="L46" s="324"/>
      <c r="M46" s="320"/>
      <c r="N46" s="325"/>
      <c r="O46" s="301"/>
      <c r="P46" s="301"/>
      <c r="Q46" s="301"/>
      <c r="R46" s="323"/>
      <c r="S46" s="324"/>
      <c r="T46" s="323"/>
      <c r="U46" s="324"/>
      <c r="V46" s="325"/>
      <c r="W46" s="326"/>
      <c r="X46" s="320"/>
      <c r="Y46" s="327"/>
      <c r="Z46" s="301"/>
      <c r="AA46" s="301"/>
      <c r="AB46" s="301"/>
      <c r="AC46" s="323"/>
      <c r="AD46" s="324"/>
      <c r="AE46" s="323"/>
      <c r="AF46" s="324"/>
      <c r="AG46" s="328"/>
      <c r="AH46" s="301"/>
      <c r="AI46" s="301"/>
      <c r="AJ46" s="301"/>
      <c r="AK46" s="323"/>
      <c r="AL46" s="323"/>
      <c r="AM46" s="323"/>
      <c r="AN46" s="324"/>
      <c r="AO46" s="328"/>
      <c r="AP46" s="324"/>
      <c r="AQ46" s="324"/>
      <c r="AR46" s="320"/>
      <c r="AS46" s="328"/>
      <c r="AT46" s="320"/>
      <c r="AU46" s="329"/>
      <c r="AV46" s="320"/>
      <c r="AW46" s="330"/>
      <c r="AX46" s="320"/>
      <c r="AY46" s="330"/>
      <c r="AZ46" s="320"/>
      <c r="BA46" s="330"/>
      <c r="BB46" s="320"/>
      <c r="BC46" s="328"/>
      <c r="BI46" s="327"/>
      <c r="BL46" s="329"/>
      <c r="BM46" s="331"/>
      <c r="BN46" s="329"/>
      <c r="BO46" s="329"/>
      <c r="BQ46" s="327"/>
    </row>
    <row r="47" spans="1:69" x14ac:dyDescent="0.25">
      <c r="A47" s="5" t="s">
        <v>532</v>
      </c>
      <c r="B47" s="316">
        <v>1</v>
      </c>
      <c r="C47" s="18" t="s">
        <v>313</v>
      </c>
      <c r="D47" s="18" t="s">
        <v>203</v>
      </c>
      <c r="F47" s="142">
        <v>4</v>
      </c>
      <c r="G47" s="142">
        <v>3</v>
      </c>
      <c r="H47" s="142">
        <v>2</v>
      </c>
      <c r="I47" s="315">
        <v>0.8</v>
      </c>
      <c r="J47" s="317">
        <v>18.3</v>
      </c>
      <c r="K47" s="315">
        <v>-1E-4</v>
      </c>
      <c r="L47" s="317">
        <v>19.100000000000001</v>
      </c>
      <c r="M47" s="316">
        <v>1</v>
      </c>
      <c r="O47" s="142">
        <v>4</v>
      </c>
      <c r="P47" s="142">
        <v>4</v>
      </c>
      <c r="Q47" s="142">
        <v>1</v>
      </c>
      <c r="R47" s="315">
        <v>1</v>
      </c>
      <c r="S47" s="317">
        <v>18.2</v>
      </c>
      <c r="T47" s="315">
        <v>-1E-4</v>
      </c>
      <c r="U47" s="317">
        <v>19.2</v>
      </c>
      <c r="W47" s="318">
        <v>38.299999999999997</v>
      </c>
      <c r="X47" s="316">
        <v>1</v>
      </c>
      <c r="Z47" s="142">
        <v>4</v>
      </c>
      <c r="AA47" s="142">
        <v>4</v>
      </c>
      <c r="AB47" s="142">
        <v>2</v>
      </c>
      <c r="AC47" s="315">
        <v>1.3</v>
      </c>
      <c r="AD47" s="317">
        <v>18.399999999999999</v>
      </c>
      <c r="AE47" s="315">
        <v>-1E-4</v>
      </c>
      <c r="AF47" s="317">
        <v>19.7</v>
      </c>
      <c r="AH47" s="142">
        <v>3</v>
      </c>
      <c r="AI47" s="142">
        <v>3</v>
      </c>
      <c r="AJ47" s="142">
        <v>2</v>
      </c>
      <c r="AK47" s="315">
        <v>1.3</v>
      </c>
      <c r="AL47" s="315">
        <v>18.2</v>
      </c>
      <c r="AM47" s="315">
        <v>-1E-4</v>
      </c>
      <c r="AN47" s="317">
        <v>19.5</v>
      </c>
      <c r="AP47" s="317">
        <v>77.5</v>
      </c>
      <c r="AQ47" s="317">
        <v>77.5</v>
      </c>
      <c r="AR47" s="316">
        <v>1</v>
      </c>
      <c r="AT47" s="316" t="s">
        <v>594</v>
      </c>
      <c r="AV47" s="316">
        <v>-1</v>
      </c>
      <c r="AW47" s="48">
        <v>0</v>
      </c>
      <c r="AX47" s="316">
        <v>-1</v>
      </c>
      <c r="AY47" s="48">
        <v>0</v>
      </c>
      <c r="AZ47" s="316">
        <v>-1</v>
      </c>
      <c r="BA47" s="48">
        <v>0</v>
      </c>
      <c r="BB47" s="316">
        <v>-1</v>
      </c>
      <c r="BH47" s="1" t="s">
        <v>203</v>
      </c>
      <c r="BJ47" s="1" t="s">
        <v>560</v>
      </c>
      <c r="BK47" s="1" t="s">
        <v>578</v>
      </c>
      <c r="BL47" s="8" t="s">
        <v>505</v>
      </c>
      <c r="BM47" s="58" t="s">
        <v>597</v>
      </c>
      <c r="BN47" s="8" t="s">
        <v>503</v>
      </c>
      <c r="BO47" s="8" t="s">
        <v>503</v>
      </c>
    </row>
    <row r="48" spans="1:69" x14ac:dyDescent="0.25">
      <c r="B48" s="316">
        <v>-1</v>
      </c>
      <c r="F48" s="142">
        <v>3</v>
      </c>
      <c r="G48" s="142">
        <v>3</v>
      </c>
      <c r="H48" s="142">
        <v>2</v>
      </c>
      <c r="I48" s="315">
        <v>-1E-4</v>
      </c>
      <c r="J48" s="317">
        <v>-1E-4</v>
      </c>
      <c r="K48" s="315">
        <v>-1E-4</v>
      </c>
      <c r="L48" s="317">
        <v>-1E-4</v>
      </c>
      <c r="M48" s="316">
        <v>-1E-4</v>
      </c>
      <c r="O48" s="142">
        <v>4</v>
      </c>
      <c r="P48" s="142">
        <v>4</v>
      </c>
      <c r="Q48" s="142">
        <v>1</v>
      </c>
      <c r="R48" s="315">
        <v>-1E-4</v>
      </c>
      <c r="S48" s="317">
        <v>-1E-4</v>
      </c>
      <c r="T48" s="315">
        <v>-1E-4</v>
      </c>
      <c r="U48" s="317">
        <v>-1E-4</v>
      </c>
      <c r="W48" s="318">
        <v>-1</v>
      </c>
      <c r="X48" s="316">
        <v>-1</v>
      </c>
      <c r="Z48" s="142">
        <v>3</v>
      </c>
      <c r="AA48" s="142">
        <v>3</v>
      </c>
      <c r="AB48" s="142">
        <v>2</v>
      </c>
      <c r="AC48" s="315">
        <v>-1E-4</v>
      </c>
      <c r="AD48" s="317">
        <v>-1E-4</v>
      </c>
      <c r="AE48" s="315">
        <v>-1E-4</v>
      </c>
      <c r="AF48" s="317">
        <v>-1E-4</v>
      </c>
      <c r="AH48" s="142">
        <v>3</v>
      </c>
      <c r="AI48" s="142">
        <v>3</v>
      </c>
      <c r="AJ48" s="142">
        <v>2</v>
      </c>
      <c r="AK48" s="315">
        <v>-1E-4</v>
      </c>
      <c r="AL48" s="315">
        <v>-1E-4</v>
      </c>
      <c r="AM48" s="315">
        <v>-1E-4</v>
      </c>
      <c r="AN48" s="317">
        <v>-1E-4</v>
      </c>
      <c r="AP48" s="317">
        <v>-1</v>
      </c>
      <c r="AQ48" s="317">
        <v>-1</v>
      </c>
      <c r="AR48" s="316">
        <v>-1</v>
      </c>
      <c r="AT48" s="316" t="s">
        <v>594</v>
      </c>
      <c r="AV48" s="316">
        <v>-1</v>
      </c>
      <c r="AX48" s="316">
        <v>-1</v>
      </c>
      <c r="AZ48" s="316">
        <v>-1</v>
      </c>
      <c r="BB48" s="316">
        <v>-1</v>
      </c>
    </row>
    <row r="49" spans="1:69" x14ac:dyDescent="0.25">
      <c r="B49" s="316">
        <v>-1</v>
      </c>
      <c r="F49" s="142">
        <v>3</v>
      </c>
      <c r="G49" s="142">
        <v>3</v>
      </c>
      <c r="H49" s="142">
        <v>2</v>
      </c>
      <c r="I49" s="315">
        <v>-1E-4</v>
      </c>
      <c r="J49" s="317">
        <v>-1E-4</v>
      </c>
      <c r="K49" s="315">
        <v>-1E-4</v>
      </c>
      <c r="L49" s="317">
        <v>-1E-4</v>
      </c>
      <c r="M49" s="316">
        <v>-1E-4</v>
      </c>
      <c r="O49" s="142">
        <v>3</v>
      </c>
      <c r="P49" s="142">
        <v>3</v>
      </c>
      <c r="Q49" s="142">
        <v>2</v>
      </c>
      <c r="R49" s="315">
        <v>-1E-4</v>
      </c>
      <c r="S49" s="317">
        <v>-1E-4</v>
      </c>
      <c r="T49" s="315">
        <v>-1E-4</v>
      </c>
      <c r="U49" s="317">
        <v>-1E-4</v>
      </c>
      <c r="W49" s="318">
        <v>-1</v>
      </c>
      <c r="X49" s="316">
        <v>-1</v>
      </c>
      <c r="Z49" s="142">
        <v>3</v>
      </c>
      <c r="AA49" s="142">
        <v>3</v>
      </c>
      <c r="AB49" s="142">
        <v>1</v>
      </c>
      <c r="AC49" s="315">
        <v>-1E-4</v>
      </c>
      <c r="AD49" s="317">
        <v>-1E-4</v>
      </c>
      <c r="AE49" s="315">
        <v>-1E-4</v>
      </c>
      <c r="AF49" s="317">
        <v>-1E-4</v>
      </c>
      <c r="AH49" s="142">
        <v>4</v>
      </c>
      <c r="AI49" s="142">
        <v>4</v>
      </c>
      <c r="AJ49" s="142">
        <v>2</v>
      </c>
      <c r="AK49" s="315">
        <v>-1E-4</v>
      </c>
      <c r="AL49" s="315">
        <v>-1E-4</v>
      </c>
      <c r="AM49" s="315">
        <v>-1E-4</v>
      </c>
      <c r="AN49" s="317">
        <v>-1E-4</v>
      </c>
      <c r="AP49" s="317">
        <v>-1</v>
      </c>
      <c r="AQ49" s="317">
        <v>-1</v>
      </c>
      <c r="AR49" s="316">
        <v>-1</v>
      </c>
      <c r="AT49" s="316" t="s">
        <v>594</v>
      </c>
      <c r="AV49" s="316">
        <v>-1</v>
      </c>
      <c r="AX49" s="316">
        <v>-1</v>
      </c>
      <c r="AZ49" s="316">
        <v>-1</v>
      </c>
      <c r="BB49" s="316">
        <v>-1</v>
      </c>
    </row>
    <row r="50" spans="1:69" x14ac:dyDescent="0.25">
      <c r="B50" s="316">
        <v>-1</v>
      </c>
      <c r="F50" s="142">
        <v>4</v>
      </c>
      <c r="G50" s="142">
        <v>3</v>
      </c>
      <c r="H50" s="142">
        <v>2</v>
      </c>
      <c r="I50" s="315">
        <v>-1E-4</v>
      </c>
      <c r="J50" s="317">
        <v>-1E-4</v>
      </c>
      <c r="K50" s="315">
        <v>-1E-4</v>
      </c>
      <c r="L50" s="317">
        <v>-1E-4</v>
      </c>
      <c r="M50" s="316">
        <v>-1E-4</v>
      </c>
      <c r="O50" s="142">
        <v>4</v>
      </c>
      <c r="P50" s="142">
        <v>3</v>
      </c>
      <c r="Q50" s="142">
        <v>2</v>
      </c>
      <c r="R50" s="315">
        <v>-1E-4</v>
      </c>
      <c r="S50" s="317">
        <v>-1E-4</v>
      </c>
      <c r="T50" s="315">
        <v>-1E-4</v>
      </c>
      <c r="U50" s="317">
        <v>-1E-4</v>
      </c>
      <c r="W50" s="318">
        <v>-1</v>
      </c>
      <c r="X50" s="316">
        <v>-1</v>
      </c>
      <c r="Z50" s="142">
        <v>4</v>
      </c>
      <c r="AA50" s="142">
        <v>3</v>
      </c>
      <c r="AB50" s="142">
        <v>1</v>
      </c>
      <c r="AC50" s="315">
        <v>-1E-4</v>
      </c>
      <c r="AD50" s="317">
        <v>-1E-4</v>
      </c>
      <c r="AE50" s="315">
        <v>-1E-4</v>
      </c>
      <c r="AF50" s="317">
        <v>-1E-4</v>
      </c>
      <c r="AH50" s="142">
        <v>4</v>
      </c>
      <c r="AI50" s="142">
        <v>4</v>
      </c>
      <c r="AJ50" s="142">
        <v>2</v>
      </c>
      <c r="AK50" s="315">
        <v>-1E-4</v>
      </c>
      <c r="AL50" s="315">
        <v>-1E-4</v>
      </c>
      <c r="AM50" s="315">
        <v>-1E-4</v>
      </c>
      <c r="AN50" s="317">
        <v>-1E-4</v>
      </c>
      <c r="AP50" s="317">
        <v>-1</v>
      </c>
      <c r="AQ50" s="317">
        <v>-1</v>
      </c>
      <c r="AR50" s="316">
        <v>-1</v>
      </c>
      <c r="AT50" s="316" t="s">
        <v>594</v>
      </c>
      <c r="AV50" s="316">
        <v>-1</v>
      </c>
      <c r="AX50" s="316">
        <v>-1</v>
      </c>
      <c r="AZ50" s="316">
        <v>-1</v>
      </c>
      <c r="BB50" s="316">
        <v>-1</v>
      </c>
    </row>
    <row r="51" spans="1:69" x14ac:dyDescent="0.25">
      <c r="B51" s="316"/>
      <c r="I51" s="315"/>
      <c r="J51" s="317"/>
      <c r="K51" s="315"/>
      <c r="L51" s="317"/>
      <c r="M51" s="316"/>
      <c r="R51" s="315"/>
      <c r="S51" s="317"/>
      <c r="T51" s="315"/>
      <c r="U51" s="317"/>
      <c r="W51" s="318"/>
      <c r="X51" s="316"/>
      <c r="AC51" s="315"/>
      <c r="AD51" s="317"/>
      <c r="AE51" s="315"/>
      <c r="AF51" s="317"/>
      <c r="AK51" s="315"/>
      <c r="AL51" s="315"/>
      <c r="AM51" s="315"/>
      <c r="AN51" s="317"/>
      <c r="AP51" s="317"/>
      <c r="AQ51" s="317"/>
      <c r="AR51" s="316"/>
      <c r="AT51" s="316"/>
      <c r="AV51" s="316"/>
      <c r="AX51" s="316"/>
      <c r="AZ51" s="316"/>
      <c r="BB51" s="316"/>
    </row>
    <row r="52" spans="1:69" x14ac:dyDescent="0.25">
      <c r="A52" s="5" t="s">
        <v>532</v>
      </c>
      <c r="B52" s="316">
        <v>0</v>
      </c>
      <c r="C52" s="18" t="s">
        <v>310</v>
      </c>
      <c r="D52" s="18" t="s">
        <v>248</v>
      </c>
      <c r="I52" s="315">
        <v>-1E-4</v>
      </c>
      <c r="J52" s="317">
        <v>0</v>
      </c>
      <c r="K52" s="315">
        <v>-1E-4</v>
      </c>
      <c r="L52" s="317">
        <v>0</v>
      </c>
      <c r="M52" s="316">
        <v>0</v>
      </c>
      <c r="R52" s="315">
        <v>-1E-4</v>
      </c>
      <c r="S52" s="317">
        <v>0</v>
      </c>
      <c r="T52" s="315">
        <v>-1E-4</v>
      </c>
      <c r="U52" s="317">
        <v>0</v>
      </c>
      <c r="W52" s="318">
        <v>0</v>
      </c>
      <c r="X52" s="316">
        <v>0</v>
      </c>
      <c r="AC52" s="315">
        <v>-1E-4</v>
      </c>
      <c r="AD52" s="317">
        <v>0</v>
      </c>
      <c r="AE52" s="315">
        <v>-1E-4</v>
      </c>
      <c r="AF52" s="317">
        <v>0</v>
      </c>
      <c r="AK52" s="315">
        <v>-1E-4</v>
      </c>
      <c r="AL52" s="315">
        <v>0</v>
      </c>
      <c r="AM52" s="315">
        <v>-1E-4</v>
      </c>
      <c r="AN52" s="317">
        <v>0</v>
      </c>
      <c r="AP52" s="317">
        <v>0</v>
      </c>
      <c r="AQ52" s="317">
        <v>0</v>
      </c>
      <c r="AR52" s="316">
        <v>0</v>
      </c>
      <c r="AT52" s="316" t="s">
        <v>594</v>
      </c>
      <c r="AV52" s="316">
        <v>-1</v>
      </c>
      <c r="AW52" s="48">
        <v>0</v>
      </c>
      <c r="AX52" s="316">
        <v>-1</v>
      </c>
      <c r="AY52" s="48">
        <v>0</v>
      </c>
      <c r="AZ52" s="316">
        <v>-1</v>
      </c>
      <c r="BA52" s="48">
        <v>0</v>
      </c>
      <c r="BB52" s="316">
        <v>-1</v>
      </c>
      <c r="BF52" s="1" t="s">
        <v>369</v>
      </c>
      <c r="BH52" s="1" t="s">
        <v>248</v>
      </c>
      <c r="BJ52" s="1" t="s">
        <v>560</v>
      </c>
      <c r="BK52" s="1" t="s">
        <v>578</v>
      </c>
      <c r="BL52" s="8" t="s">
        <v>505</v>
      </c>
      <c r="BM52" s="58" t="s">
        <v>597</v>
      </c>
      <c r="BN52" s="8" t="s">
        <v>504</v>
      </c>
      <c r="BO52" s="8" t="s">
        <v>522</v>
      </c>
    </row>
    <row r="53" spans="1:69" x14ac:dyDescent="0.25">
      <c r="B53" s="316"/>
      <c r="I53" s="315"/>
      <c r="J53" s="317"/>
      <c r="K53" s="315"/>
      <c r="L53" s="317"/>
      <c r="M53" s="316"/>
      <c r="R53" s="315"/>
      <c r="S53" s="317"/>
      <c r="T53" s="315"/>
      <c r="U53" s="317"/>
      <c r="W53" s="318"/>
      <c r="X53" s="316"/>
      <c r="AC53" s="315"/>
      <c r="AD53" s="317"/>
      <c r="AE53" s="315"/>
      <c r="AF53" s="317"/>
      <c r="AK53" s="315"/>
      <c r="AL53" s="315"/>
      <c r="AM53" s="315"/>
      <c r="AN53" s="317"/>
      <c r="AP53" s="317"/>
      <c r="AQ53" s="317"/>
      <c r="AR53" s="316"/>
      <c r="AT53" s="316"/>
      <c r="AV53" s="316"/>
      <c r="AX53" s="316"/>
      <c r="AZ53" s="316"/>
      <c r="BB53" s="316"/>
    </row>
    <row r="54" spans="1:69" s="313" customFormat="1" x14ac:dyDescent="0.25">
      <c r="A54" s="319"/>
      <c r="B54" s="320"/>
      <c r="C54" s="321"/>
      <c r="D54" s="321"/>
      <c r="E54" s="322"/>
      <c r="F54" s="301"/>
      <c r="G54" s="301"/>
      <c r="H54" s="301"/>
      <c r="I54" s="323"/>
      <c r="J54" s="324"/>
      <c r="K54" s="323"/>
      <c r="L54" s="324"/>
      <c r="M54" s="320"/>
      <c r="N54" s="325"/>
      <c r="O54" s="301"/>
      <c r="P54" s="301"/>
      <c r="Q54" s="301"/>
      <c r="R54" s="323"/>
      <c r="S54" s="324"/>
      <c r="T54" s="323"/>
      <c r="U54" s="324"/>
      <c r="V54" s="325"/>
      <c r="W54" s="326"/>
      <c r="X54" s="320"/>
      <c r="Y54" s="327"/>
      <c r="Z54" s="301"/>
      <c r="AA54" s="301"/>
      <c r="AB54" s="301"/>
      <c r="AC54" s="323"/>
      <c r="AD54" s="324"/>
      <c r="AE54" s="323"/>
      <c r="AF54" s="324"/>
      <c r="AG54" s="328"/>
      <c r="AH54" s="301"/>
      <c r="AI54" s="301"/>
      <c r="AJ54" s="301"/>
      <c r="AK54" s="323"/>
      <c r="AL54" s="323"/>
      <c r="AM54" s="323"/>
      <c r="AN54" s="324"/>
      <c r="AO54" s="328"/>
      <c r="AP54" s="324"/>
      <c r="AQ54" s="324"/>
      <c r="AR54" s="320"/>
      <c r="AS54" s="328"/>
      <c r="AT54" s="320"/>
      <c r="AU54" s="329"/>
      <c r="AV54" s="320"/>
      <c r="AW54" s="330"/>
      <c r="AX54" s="320"/>
      <c r="AY54" s="330"/>
      <c r="AZ54" s="320"/>
      <c r="BA54" s="330"/>
      <c r="BB54" s="320"/>
      <c r="BC54" s="328"/>
      <c r="BI54" s="327"/>
      <c r="BL54" s="329"/>
      <c r="BM54" s="331"/>
      <c r="BN54" s="329"/>
      <c r="BO54" s="329"/>
      <c r="BQ54" s="327"/>
    </row>
    <row r="55" spans="1:69" x14ac:dyDescent="0.25">
      <c r="A55" s="5" t="s">
        <v>533</v>
      </c>
      <c r="B55" s="316">
        <v>1</v>
      </c>
      <c r="C55" s="18" t="s">
        <v>327</v>
      </c>
      <c r="D55" s="18" t="s">
        <v>205</v>
      </c>
      <c r="F55" s="142">
        <v>1</v>
      </c>
      <c r="G55" s="142">
        <v>2</v>
      </c>
      <c r="H55" s="142">
        <v>1</v>
      </c>
      <c r="I55" s="315">
        <v>0.8</v>
      </c>
      <c r="J55" s="317">
        <v>19</v>
      </c>
      <c r="K55" s="315">
        <v>-1E-4</v>
      </c>
      <c r="L55" s="317">
        <v>19.8</v>
      </c>
      <c r="M55" s="316">
        <v>1</v>
      </c>
      <c r="O55" s="142">
        <v>3</v>
      </c>
      <c r="P55" s="142">
        <v>3</v>
      </c>
      <c r="Q55" s="142">
        <v>1</v>
      </c>
      <c r="R55" s="315">
        <v>1</v>
      </c>
      <c r="S55" s="317">
        <v>18.8</v>
      </c>
      <c r="T55" s="315">
        <v>-1E-4</v>
      </c>
      <c r="U55" s="317">
        <v>19.8</v>
      </c>
      <c r="W55" s="318">
        <v>39.6</v>
      </c>
      <c r="X55" s="316">
        <v>1</v>
      </c>
      <c r="Z55" s="142">
        <v>3</v>
      </c>
      <c r="AA55" s="142">
        <v>2</v>
      </c>
      <c r="AB55" s="142">
        <v>2</v>
      </c>
      <c r="AC55" s="315">
        <v>1.3</v>
      </c>
      <c r="AD55" s="317">
        <v>18.600000000000001</v>
      </c>
      <c r="AE55" s="315">
        <v>-1E-4</v>
      </c>
      <c r="AF55" s="317">
        <v>19.899999999999999</v>
      </c>
      <c r="AH55" s="142">
        <v>0</v>
      </c>
      <c r="AI55" s="142">
        <v>2</v>
      </c>
      <c r="AJ55" s="142">
        <v>1</v>
      </c>
      <c r="AK55" s="315">
        <v>0.8</v>
      </c>
      <c r="AL55" s="315">
        <v>19</v>
      </c>
      <c r="AM55" s="315">
        <v>0.6</v>
      </c>
      <c r="AN55" s="317">
        <v>19.2</v>
      </c>
      <c r="AP55" s="317">
        <v>78.7</v>
      </c>
      <c r="AQ55" s="317">
        <v>78.7</v>
      </c>
      <c r="AR55" s="316">
        <v>1</v>
      </c>
      <c r="AT55" s="316" t="s">
        <v>594</v>
      </c>
      <c r="AV55" s="316">
        <v>-1</v>
      </c>
      <c r="AW55" s="48">
        <v>0</v>
      </c>
      <c r="AX55" s="316">
        <v>-1</v>
      </c>
      <c r="AY55" s="48">
        <v>0</v>
      </c>
      <c r="AZ55" s="316">
        <v>-1</v>
      </c>
      <c r="BA55" s="48">
        <v>0</v>
      </c>
      <c r="BB55" s="316">
        <v>-1</v>
      </c>
      <c r="BH55" s="1" t="s">
        <v>205</v>
      </c>
      <c r="BJ55" s="1" t="s">
        <v>561</v>
      </c>
      <c r="BK55" s="1" t="s">
        <v>579</v>
      </c>
      <c r="BL55" s="8" t="s">
        <v>505</v>
      </c>
      <c r="BM55" s="58" t="s">
        <v>596</v>
      </c>
      <c r="BN55" s="8" t="s">
        <v>119</v>
      </c>
      <c r="BO55" s="8" t="s">
        <v>503</v>
      </c>
    </row>
    <row r="56" spans="1:69" x14ac:dyDescent="0.25">
      <c r="B56" s="316">
        <v>-1</v>
      </c>
      <c r="F56" s="142">
        <v>2</v>
      </c>
      <c r="G56" s="142">
        <v>2</v>
      </c>
      <c r="H56" s="142">
        <v>1</v>
      </c>
      <c r="I56" s="315">
        <v>-1E-4</v>
      </c>
      <c r="J56" s="317">
        <v>-1E-4</v>
      </c>
      <c r="K56" s="315">
        <v>-1E-4</v>
      </c>
      <c r="L56" s="317">
        <v>-1E-4</v>
      </c>
      <c r="M56" s="316">
        <v>-1E-4</v>
      </c>
      <c r="O56" s="142">
        <v>2</v>
      </c>
      <c r="P56" s="142">
        <v>3</v>
      </c>
      <c r="Q56" s="142">
        <v>1</v>
      </c>
      <c r="R56" s="315">
        <v>-1E-4</v>
      </c>
      <c r="S56" s="317">
        <v>-1E-4</v>
      </c>
      <c r="T56" s="315">
        <v>-1E-4</v>
      </c>
      <c r="U56" s="317">
        <v>-1E-4</v>
      </c>
      <c r="W56" s="318">
        <v>-1</v>
      </c>
      <c r="X56" s="316">
        <v>-1</v>
      </c>
      <c r="Z56" s="142">
        <v>3</v>
      </c>
      <c r="AA56" s="142">
        <v>2</v>
      </c>
      <c r="AB56" s="142">
        <v>2</v>
      </c>
      <c r="AC56" s="315">
        <v>-1E-4</v>
      </c>
      <c r="AD56" s="317">
        <v>-1E-4</v>
      </c>
      <c r="AE56" s="315">
        <v>-1E-4</v>
      </c>
      <c r="AF56" s="317">
        <v>-1E-4</v>
      </c>
      <c r="AH56" s="142">
        <v>1</v>
      </c>
      <c r="AI56" s="142">
        <v>3</v>
      </c>
      <c r="AJ56" s="142">
        <v>1</v>
      </c>
      <c r="AK56" s="315">
        <v>-1E-4</v>
      </c>
      <c r="AL56" s="315">
        <v>-1E-4</v>
      </c>
      <c r="AM56" s="315">
        <v>-1E-4</v>
      </c>
      <c r="AN56" s="317">
        <v>-1E-4</v>
      </c>
      <c r="AP56" s="317">
        <v>-1</v>
      </c>
      <c r="AQ56" s="317">
        <v>-1</v>
      </c>
      <c r="AR56" s="316">
        <v>-1</v>
      </c>
      <c r="AT56" s="316" t="s">
        <v>594</v>
      </c>
      <c r="AV56" s="316">
        <v>-1</v>
      </c>
      <c r="AX56" s="316">
        <v>-1</v>
      </c>
      <c r="AZ56" s="316">
        <v>-1</v>
      </c>
      <c r="BB56" s="316">
        <v>-1</v>
      </c>
    </row>
    <row r="57" spans="1:69" x14ac:dyDescent="0.25">
      <c r="B57" s="316">
        <v>-1</v>
      </c>
      <c r="F57" s="142">
        <v>3</v>
      </c>
      <c r="G57" s="142">
        <v>3</v>
      </c>
      <c r="H57" s="142">
        <v>1</v>
      </c>
      <c r="I57" s="315">
        <v>-1E-4</v>
      </c>
      <c r="J57" s="317">
        <v>-1E-4</v>
      </c>
      <c r="K57" s="315">
        <v>-1E-4</v>
      </c>
      <c r="L57" s="317">
        <v>-1E-4</v>
      </c>
      <c r="M57" s="316">
        <v>-1E-4</v>
      </c>
      <c r="O57" s="142">
        <v>2</v>
      </c>
      <c r="P57" s="142">
        <v>2</v>
      </c>
      <c r="Q57" s="142">
        <v>2</v>
      </c>
      <c r="R57" s="315">
        <v>-1E-4</v>
      </c>
      <c r="S57" s="317">
        <v>-1E-4</v>
      </c>
      <c r="T57" s="315">
        <v>-1E-4</v>
      </c>
      <c r="U57" s="317">
        <v>-1E-4</v>
      </c>
      <c r="W57" s="318">
        <v>-1</v>
      </c>
      <c r="X57" s="316">
        <v>-1</v>
      </c>
      <c r="Z57" s="142">
        <v>2</v>
      </c>
      <c r="AA57" s="142">
        <v>2</v>
      </c>
      <c r="AB57" s="142">
        <v>3</v>
      </c>
      <c r="AC57" s="315">
        <v>-1E-4</v>
      </c>
      <c r="AD57" s="317">
        <v>-1E-4</v>
      </c>
      <c r="AE57" s="315">
        <v>-1E-4</v>
      </c>
      <c r="AF57" s="317">
        <v>-1E-4</v>
      </c>
      <c r="AH57" s="142">
        <v>2</v>
      </c>
      <c r="AI57" s="142">
        <v>2</v>
      </c>
      <c r="AJ57" s="142">
        <v>1</v>
      </c>
      <c r="AK57" s="315">
        <v>-1E-4</v>
      </c>
      <c r="AL57" s="315">
        <v>-1E-4</v>
      </c>
      <c r="AM57" s="315">
        <v>-1E-4</v>
      </c>
      <c r="AN57" s="317">
        <v>-1E-4</v>
      </c>
      <c r="AP57" s="317">
        <v>-1</v>
      </c>
      <c r="AQ57" s="317">
        <v>-1</v>
      </c>
      <c r="AR57" s="316">
        <v>-1</v>
      </c>
      <c r="AT57" s="316" t="s">
        <v>594</v>
      </c>
      <c r="AV57" s="316">
        <v>-1</v>
      </c>
      <c r="AX57" s="316">
        <v>-1</v>
      </c>
      <c r="AZ57" s="316">
        <v>-1</v>
      </c>
      <c r="BB57" s="316">
        <v>-1</v>
      </c>
    </row>
    <row r="58" spans="1:69" x14ac:dyDescent="0.25">
      <c r="B58" s="316">
        <v>-1</v>
      </c>
      <c r="F58" s="142">
        <v>2</v>
      </c>
      <c r="G58" s="142">
        <v>2</v>
      </c>
      <c r="H58" s="142">
        <v>1</v>
      </c>
      <c r="I58" s="315">
        <v>-1E-4</v>
      </c>
      <c r="J58" s="317">
        <v>-1E-4</v>
      </c>
      <c r="K58" s="315">
        <v>-1E-4</v>
      </c>
      <c r="L58" s="317">
        <v>-1E-4</v>
      </c>
      <c r="M58" s="316">
        <v>-1E-4</v>
      </c>
      <c r="O58" s="142">
        <v>2</v>
      </c>
      <c r="P58" s="142">
        <v>2</v>
      </c>
      <c r="Q58" s="142">
        <v>2</v>
      </c>
      <c r="R58" s="315">
        <v>-1E-4</v>
      </c>
      <c r="S58" s="317">
        <v>-1E-4</v>
      </c>
      <c r="T58" s="315">
        <v>-1E-4</v>
      </c>
      <c r="U58" s="317">
        <v>-1E-4</v>
      </c>
      <c r="W58" s="318">
        <v>-1</v>
      </c>
      <c r="X58" s="316">
        <v>-1</v>
      </c>
      <c r="Z58" s="142">
        <v>3</v>
      </c>
      <c r="AA58" s="142">
        <v>2</v>
      </c>
      <c r="AB58" s="142">
        <v>3</v>
      </c>
      <c r="AC58" s="315">
        <v>-1E-4</v>
      </c>
      <c r="AD58" s="317">
        <v>-1E-4</v>
      </c>
      <c r="AE58" s="315">
        <v>-1E-4</v>
      </c>
      <c r="AF58" s="317">
        <v>-1E-4</v>
      </c>
      <c r="AH58" s="142">
        <v>2</v>
      </c>
      <c r="AI58" s="142">
        <v>2</v>
      </c>
      <c r="AJ58" s="142">
        <v>1</v>
      </c>
      <c r="AK58" s="315">
        <v>-1E-4</v>
      </c>
      <c r="AL58" s="315">
        <v>-1E-4</v>
      </c>
      <c r="AM58" s="315">
        <v>-1E-4</v>
      </c>
      <c r="AN58" s="317">
        <v>-1E-4</v>
      </c>
      <c r="AP58" s="317">
        <v>-1</v>
      </c>
      <c r="AQ58" s="317">
        <v>-1</v>
      </c>
      <c r="AR58" s="316">
        <v>-1</v>
      </c>
      <c r="AT58" s="316" t="s">
        <v>594</v>
      </c>
      <c r="AV58" s="316">
        <v>-1</v>
      </c>
      <c r="AX58" s="316">
        <v>-1</v>
      </c>
      <c r="AZ58" s="316">
        <v>-1</v>
      </c>
      <c r="BB58" s="316">
        <v>-1</v>
      </c>
    </row>
    <row r="59" spans="1:69" x14ac:dyDescent="0.25">
      <c r="B59" s="316"/>
      <c r="I59" s="315"/>
      <c r="J59" s="317"/>
      <c r="K59" s="315"/>
      <c r="L59" s="317"/>
      <c r="M59" s="316"/>
      <c r="R59" s="315"/>
      <c r="S59" s="317"/>
      <c r="T59" s="315"/>
      <c r="U59" s="317"/>
      <c r="W59" s="318"/>
      <c r="X59" s="316"/>
      <c r="AC59" s="315"/>
      <c r="AD59" s="317"/>
      <c r="AE59" s="315"/>
      <c r="AF59" s="317"/>
      <c r="AK59" s="315"/>
      <c r="AL59" s="315"/>
      <c r="AM59" s="315"/>
      <c r="AN59" s="317"/>
      <c r="AP59" s="317"/>
      <c r="AQ59" s="317"/>
      <c r="AR59" s="316"/>
      <c r="AT59" s="316"/>
      <c r="AV59" s="316"/>
      <c r="AX59" s="316"/>
      <c r="AZ59" s="316"/>
      <c r="BB59" s="316"/>
    </row>
    <row r="60" spans="1:69" x14ac:dyDescent="0.25">
      <c r="A60" s="5" t="s">
        <v>533</v>
      </c>
      <c r="B60" s="316">
        <v>2</v>
      </c>
      <c r="C60" s="18" t="s">
        <v>329</v>
      </c>
      <c r="D60" s="18" t="s">
        <v>205</v>
      </c>
      <c r="F60" s="142">
        <v>3</v>
      </c>
      <c r="G60" s="142">
        <v>3</v>
      </c>
      <c r="H60" s="142">
        <v>2</v>
      </c>
      <c r="I60" s="315">
        <v>0.8</v>
      </c>
      <c r="J60" s="317">
        <v>18.600000000000001</v>
      </c>
      <c r="K60" s="315">
        <v>0.6</v>
      </c>
      <c r="L60" s="317">
        <v>18.8</v>
      </c>
      <c r="M60" s="316">
        <v>4</v>
      </c>
      <c r="O60" s="142">
        <v>4</v>
      </c>
      <c r="P60" s="142">
        <v>3</v>
      </c>
      <c r="Q60" s="142">
        <v>2</v>
      </c>
      <c r="R60" s="315">
        <v>1</v>
      </c>
      <c r="S60" s="317">
        <v>18.5</v>
      </c>
      <c r="T60" s="315">
        <v>-1E-4</v>
      </c>
      <c r="U60" s="317">
        <v>19.5</v>
      </c>
      <c r="W60" s="318">
        <v>38.299999999999997</v>
      </c>
      <c r="X60" s="316">
        <v>3</v>
      </c>
      <c r="Z60" s="142">
        <v>1</v>
      </c>
      <c r="AA60" s="142">
        <v>2</v>
      </c>
      <c r="AB60" s="142">
        <v>2</v>
      </c>
      <c r="AC60" s="315">
        <v>0.8</v>
      </c>
      <c r="AD60" s="317">
        <v>19</v>
      </c>
      <c r="AE60" s="315">
        <v>-1E-4</v>
      </c>
      <c r="AF60" s="317">
        <v>19.8</v>
      </c>
      <c r="AH60" s="142">
        <v>5</v>
      </c>
      <c r="AI60" s="142">
        <v>3</v>
      </c>
      <c r="AJ60" s="142">
        <v>2</v>
      </c>
      <c r="AK60" s="315">
        <v>1.3</v>
      </c>
      <c r="AL60" s="315">
        <v>18.3</v>
      </c>
      <c r="AM60" s="315">
        <v>-1E-4</v>
      </c>
      <c r="AN60" s="317">
        <v>19.600000000000001</v>
      </c>
      <c r="AP60" s="317">
        <v>77.7</v>
      </c>
      <c r="AQ60" s="317">
        <v>77.7</v>
      </c>
      <c r="AR60" s="316">
        <v>2</v>
      </c>
      <c r="AT60" s="316" t="s">
        <v>594</v>
      </c>
      <c r="AV60" s="316">
        <v>-1</v>
      </c>
      <c r="AW60" s="48">
        <v>0</v>
      </c>
      <c r="AX60" s="316">
        <v>-1</v>
      </c>
      <c r="AY60" s="48">
        <v>0</v>
      </c>
      <c r="AZ60" s="316">
        <v>-1</v>
      </c>
      <c r="BA60" s="48">
        <v>0</v>
      </c>
      <c r="BB60" s="316">
        <v>-1</v>
      </c>
      <c r="BH60" s="1" t="s">
        <v>205</v>
      </c>
      <c r="BJ60" s="1" t="s">
        <v>561</v>
      </c>
      <c r="BK60" s="1" t="s">
        <v>579</v>
      </c>
      <c r="BL60" s="8" t="s">
        <v>505</v>
      </c>
      <c r="BM60" s="58" t="s">
        <v>596</v>
      </c>
      <c r="BN60" s="8" t="s">
        <v>127</v>
      </c>
      <c r="BO60" s="8" t="s">
        <v>503</v>
      </c>
    </row>
    <row r="61" spans="1:69" x14ac:dyDescent="0.25">
      <c r="B61" s="316">
        <v>-1</v>
      </c>
      <c r="F61" s="142">
        <v>3</v>
      </c>
      <c r="G61" s="142">
        <v>2</v>
      </c>
      <c r="H61" s="142">
        <v>2</v>
      </c>
      <c r="I61" s="315">
        <v>-1E-4</v>
      </c>
      <c r="J61" s="317">
        <v>-1E-4</v>
      </c>
      <c r="K61" s="315">
        <v>-1E-4</v>
      </c>
      <c r="L61" s="317">
        <v>-1E-4</v>
      </c>
      <c r="M61" s="316">
        <v>-1E-4</v>
      </c>
      <c r="O61" s="142">
        <v>3</v>
      </c>
      <c r="P61" s="142">
        <v>3</v>
      </c>
      <c r="Q61" s="142">
        <v>2</v>
      </c>
      <c r="R61" s="315">
        <v>-1E-4</v>
      </c>
      <c r="S61" s="317">
        <v>-1E-4</v>
      </c>
      <c r="T61" s="315">
        <v>-1E-4</v>
      </c>
      <c r="U61" s="317">
        <v>-1E-4</v>
      </c>
      <c r="W61" s="318">
        <v>-1</v>
      </c>
      <c r="X61" s="316">
        <v>-1</v>
      </c>
      <c r="Z61" s="142">
        <v>2</v>
      </c>
      <c r="AA61" s="142">
        <v>2</v>
      </c>
      <c r="AB61" s="142">
        <v>2</v>
      </c>
      <c r="AC61" s="315">
        <v>-1E-4</v>
      </c>
      <c r="AD61" s="317">
        <v>-1E-4</v>
      </c>
      <c r="AE61" s="315">
        <v>-1E-4</v>
      </c>
      <c r="AF61" s="317">
        <v>-1E-4</v>
      </c>
      <c r="AH61" s="142">
        <v>4</v>
      </c>
      <c r="AI61" s="142">
        <v>3</v>
      </c>
      <c r="AJ61" s="142">
        <v>2</v>
      </c>
      <c r="AK61" s="315">
        <v>-1E-4</v>
      </c>
      <c r="AL61" s="315">
        <v>-1E-4</v>
      </c>
      <c r="AM61" s="315">
        <v>-1E-4</v>
      </c>
      <c r="AN61" s="317">
        <v>-1E-4</v>
      </c>
      <c r="AP61" s="317">
        <v>-1</v>
      </c>
      <c r="AQ61" s="317">
        <v>-1</v>
      </c>
      <c r="AR61" s="316">
        <v>-1</v>
      </c>
      <c r="AT61" s="316" t="s">
        <v>594</v>
      </c>
      <c r="AV61" s="316">
        <v>-1</v>
      </c>
      <c r="AX61" s="316">
        <v>-1</v>
      </c>
      <c r="AZ61" s="316">
        <v>-1</v>
      </c>
      <c r="BB61" s="316">
        <v>-1</v>
      </c>
    </row>
    <row r="62" spans="1:69" x14ac:dyDescent="0.25">
      <c r="B62" s="316">
        <v>-1</v>
      </c>
      <c r="F62" s="142">
        <v>2</v>
      </c>
      <c r="G62" s="142">
        <v>3</v>
      </c>
      <c r="H62" s="142">
        <v>2</v>
      </c>
      <c r="I62" s="315">
        <v>-1E-4</v>
      </c>
      <c r="J62" s="317">
        <v>-1E-4</v>
      </c>
      <c r="K62" s="315">
        <v>-1E-4</v>
      </c>
      <c r="L62" s="317">
        <v>-1E-4</v>
      </c>
      <c r="M62" s="316">
        <v>-1E-4</v>
      </c>
      <c r="O62" s="142">
        <v>3</v>
      </c>
      <c r="P62" s="142">
        <v>3</v>
      </c>
      <c r="Q62" s="142">
        <v>1</v>
      </c>
      <c r="R62" s="315">
        <v>-1E-4</v>
      </c>
      <c r="S62" s="317">
        <v>-1E-4</v>
      </c>
      <c r="T62" s="315">
        <v>-1E-4</v>
      </c>
      <c r="U62" s="317">
        <v>-1E-4</v>
      </c>
      <c r="W62" s="318">
        <v>-1</v>
      </c>
      <c r="X62" s="316">
        <v>-1</v>
      </c>
      <c r="Z62" s="142">
        <v>2</v>
      </c>
      <c r="AA62" s="142">
        <v>2</v>
      </c>
      <c r="AB62" s="142">
        <v>1</v>
      </c>
      <c r="AC62" s="315">
        <v>-1E-4</v>
      </c>
      <c r="AD62" s="317">
        <v>-1E-4</v>
      </c>
      <c r="AE62" s="315">
        <v>-1E-4</v>
      </c>
      <c r="AF62" s="317">
        <v>-1E-4</v>
      </c>
      <c r="AH62" s="142">
        <v>3</v>
      </c>
      <c r="AI62" s="142">
        <v>3</v>
      </c>
      <c r="AJ62" s="142">
        <v>2</v>
      </c>
      <c r="AK62" s="315">
        <v>-1E-4</v>
      </c>
      <c r="AL62" s="315">
        <v>-1E-4</v>
      </c>
      <c r="AM62" s="315">
        <v>-1E-4</v>
      </c>
      <c r="AN62" s="317">
        <v>-1E-4</v>
      </c>
      <c r="AP62" s="317">
        <v>-1</v>
      </c>
      <c r="AQ62" s="317">
        <v>-1</v>
      </c>
      <c r="AR62" s="316">
        <v>-1</v>
      </c>
      <c r="AT62" s="316" t="s">
        <v>594</v>
      </c>
      <c r="AV62" s="316">
        <v>-1</v>
      </c>
      <c r="AX62" s="316">
        <v>-1</v>
      </c>
      <c r="AZ62" s="316">
        <v>-1</v>
      </c>
      <c r="BB62" s="316">
        <v>-1</v>
      </c>
    </row>
    <row r="63" spans="1:69" x14ac:dyDescent="0.25">
      <c r="B63" s="316">
        <v>-1</v>
      </c>
      <c r="F63" s="142">
        <v>3</v>
      </c>
      <c r="G63" s="142">
        <v>2</v>
      </c>
      <c r="H63" s="142">
        <v>2</v>
      </c>
      <c r="I63" s="315">
        <v>-1E-4</v>
      </c>
      <c r="J63" s="317">
        <v>-1E-4</v>
      </c>
      <c r="K63" s="315">
        <v>-1E-4</v>
      </c>
      <c r="L63" s="317">
        <v>-1E-4</v>
      </c>
      <c r="M63" s="316">
        <v>-1E-4</v>
      </c>
      <c r="O63" s="142">
        <v>3</v>
      </c>
      <c r="P63" s="142">
        <v>3</v>
      </c>
      <c r="Q63" s="142">
        <v>1</v>
      </c>
      <c r="R63" s="315">
        <v>-1E-4</v>
      </c>
      <c r="S63" s="317">
        <v>-1E-4</v>
      </c>
      <c r="T63" s="315">
        <v>-1E-4</v>
      </c>
      <c r="U63" s="317">
        <v>-1E-4</v>
      </c>
      <c r="W63" s="318">
        <v>-1</v>
      </c>
      <c r="X63" s="316">
        <v>-1</v>
      </c>
      <c r="Z63" s="142">
        <v>1</v>
      </c>
      <c r="AA63" s="142">
        <v>2</v>
      </c>
      <c r="AB63" s="142">
        <v>1</v>
      </c>
      <c r="AC63" s="315">
        <v>-1E-4</v>
      </c>
      <c r="AD63" s="317">
        <v>-1E-4</v>
      </c>
      <c r="AE63" s="315">
        <v>-1E-4</v>
      </c>
      <c r="AF63" s="317">
        <v>-1E-4</v>
      </c>
      <c r="AH63" s="142">
        <v>3</v>
      </c>
      <c r="AI63" s="142">
        <v>3</v>
      </c>
      <c r="AJ63" s="142">
        <v>2</v>
      </c>
      <c r="AK63" s="315">
        <v>-1E-4</v>
      </c>
      <c r="AL63" s="315">
        <v>-1E-4</v>
      </c>
      <c r="AM63" s="315">
        <v>-1E-4</v>
      </c>
      <c r="AN63" s="317">
        <v>-1E-4</v>
      </c>
      <c r="AP63" s="317">
        <v>-1</v>
      </c>
      <c r="AQ63" s="317">
        <v>-1</v>
      </c>
      <c r="AR63" s="316">
        <v>-1</v>
      </c>
      <c r="AT63" s="316" t="s">
        <v>594</v>
      </c>
      <c r="AV63" s="316">
        <v>-1</v>
      </c>
      <c r="AX63" s="316">
        <v>-1</v>
      </c>
      <c r="AZ63" s="316">
        <v>-1</v>
      </c>
      <c r="BB63" s="316">
        <v>-1</v>
      </c>
    </row>
    <row r="64" spans="1:69" x14ac:dyDescent="0.25">
      <c r="B64" s="316"/>
      <c r="I64" s="315"/>
      <c r="J64" s="317"/>
      <c r="K64" s="315"/>
      <c r="L64" s="317"/>
      <c r="M64" s="316"/>
      <c r="R64" s="315"/>
      <c r="S64" s="317"/>
      <c r="T64" s="315"/>
      <c r="U64" s="317"/>
      <c r="W64" s="318"/>
      <c r="X64" s="316"/>
      <c r="AC64" s="315"/>
      <c r="AD64" s="317"/>
      <c r="AE64" s="315"/>
      <c r="AF64" s="317"/>
      <c r="AK64" s="315"/>
      <c r="AL64" s="315"/>
      <c r="AM64" s="315"/>
      <c r="AN64" s="317"/>
      <c r="AP64" s="317"/>
      <c r="AQ64" s="317"/>
      <c r="AR64" s="316"/>
      <c r="AT64" s="316"/>
      <c r="AV64" s="316"/>
      <c r="AX64" s="316"/>
      <c r="AZ64" s="316"/>
      <c r="BB64" s="316"/>
    </row>
    <row r="65" spans="1:69" x14ac:dyDescent="0.25">
      <c r="A65" s="5" t="s">
        <v>533</v>
      </c>
      <c r="B65" s="316">
        <v>3</v>
      </c>
      <c r="C65" s="18" t="s">
        <v>301</v>
      </c>
      <c r="D65" s="18" t="s">
        <v>248</v>
      </c>
      <c r="F65" s="142">
        <v>3</v>
      </c>
      <c r="G65" s="142">
        <v>3</v>
      </c>
      <c r="H65" s="142">
        <v>2</v>
      </c>
      <c r="I65" s="315">
        <v>0.8</v>
      </c>
      <c r="J65" s="317">
        <v>18.399999999999999</v>
      </c>
      <c r="K65" s="315">
        <v>-1E-4</v>
      </c>
      <c r="L65" s="317">
        <v>19.2</v>
      </c>
      <c r="M65" s="316">
        <v>3</v>
      </c>
      <c r="O65" s="142">
        <v>3</v>
      </c>
      <c r="P65" s="142">
        <v>3</v>
      </c>
      <c r="Q65" s="142">
        <v>1</v>
      </c>
      <c r="R65" s="315">
        <v>1</v>
      </c>
      <c r="S65" s="317">
        <v>18.399999999999999</v>
      </c>
      <c r="T65" s="315">
        <v>0.6</v>
      </c>
      <c r="U65" s="317">
        <v>18.8</v>
      </c>
      <c r="W65" s="318">
        <v>38</v>
      </c>
      <c r="X65" s="316">
        <v>4</v>
      </c>
      <c r="Z65" s="142">
        <v>1</v>
      </c>
      <c r="AA65" s="142">
        <v>2</v>
      </c>
      <c r="AB65" s="142">
        <v>0</v>
      </c>
      <c r="AC65" s="315">
        <v>0.8</v>
      </c>
      <c r="AD65" s="317">
        <v>19.100000000000001</v>
      </c>
      <c r="AE65" s="315">
        <v>-1E-4</v>
      </c>
      <c r="AF65" s="317">
        <v>19.899999999999999</v>
      </c>
      <c r="AH65" s="142">
        <v>4</v>
      </c>
      <c r="AI65" s="142">
        <v>3</v>
      </c>
      <c r="AJ65" s="142">
        <v>2</v>
      </c>
      <c r="AK65" s="315">
        <v>1.3</v>
      </c>
      <c r="AL65" s="315">
        <v>18.2</v>
      </c>
      <c r="AM65" s="315">
        <v>0.6</v>
      </c>
      <c r="AN65" s="317">
        <v>18.899999999999999</v>
      </c>
      <c r="AP65" s="317">
        <v>76.8</v>
      </c>
      <c r="AQ65" s="317">
        <v>76.8</v>
      </c>
      <c r="AR65" s="316">
        <v>3</v>
      </c>
      <c r="AT65" s="316" t="s">
        <v>594</v>
      </c>
      <c r="AV65" s="316">
        <v>-1</v>
      </c>
      <c r="AW65" s="48">
        <v>0</v>
      </c>
      <c r="AX65" s="316">
        <v>-1</v>
      </c>
      <c r="AY65" s="48">
        <v>0</v>
      </c>
      <c r="AZ65" s="316">
        <v>-1</v>
      </c>
      <c r="BA65" s="48">
        <v>0</v>
      </c>
      <c r="BB65" s="316">
        <v>-1</v>
      </c>
      <c r="BH65" s="1" t="s">
        <v>248</v>
      </c>
      <c r="BJ65" s="1" t="s">
        <v>561</v>
      </c>
      <c r="BK65" s="1" t="s">
        <v>579</v>
      </c>
      <c r="BL65" s="8" t="s">
        <v>505</v>
      </c>
      <c r="BM65" s="58" t="s">
        <v>596</v>
      </c>
      <c r="BN65" s="8" t="s">
        <v>503</v>
      </c>
      <c r="BO65" s="8" t="s">
        <v>503</v>
      </c>
    </row>
    <row r="66" spans="1:69" x14ac:dyDescent="0.25">
      <c r="B66" s="316">
        <v>-1</v>
      </c>
      <c r="F66" s="142">
        <v>2</v>
      </c>
      <c r="G66" s="142">
        <v>3</v>
      </c>
      <c r="H66" s="142">
        <v>3</v>
      </c>
      <c r="I66" s="315">
        <v>-1E-4</v>
      </c>
      <c r="J66" s="317">
        <v>-1E-4</v>
      </c>
      <c r="K66" s="315">
        <v>-1E-4</v>
      </c>
      <c r="L66" s="317">
        <v>-1E-4</v>
      </c>
      <c r="M66" s="316">
        <v>-1E-4</v>
      </c>
      <c r="O66" s="142">
        <v>3</v>
      </c>
      <c r="P66" s="142">
        <v>4</v>
      </c>
      <c r="Q66" s="142">
        <v>2</v>
      </c>
      <c r="R66" s="315">
        <v>-1E-4</v>
      </c>
      <c r="S66" s="317">
        <v>-1E-4</v>
      </c>
      <c r="T66" s="315">
        <v>-1E-4</v>
      </c>
      <c r="U66" s="317">
        <v>-1E-4</v>
      </c>
      <c r="W66" s="318">
        <v>-1</v>
      </c>
      <c r="X66" s="316">
        <v>-1</v>
      </c>
      <c r="Z66" s="142">
        <v>2</v>
      </c>
      <c r="AA66" s="142">
        <v>2</v>
      </c>
      <c r="AB66" s="142">
        <v>0</v>
      </c>
      <c r="AC66" s="315">
        <v>-1E-4</v>
      </c>
      <c r="AD66" s="317">
        <v>-1E-4</v>
      </c>
      <c r="AE66" s="315">
        <v>-1E-4</v>
      </c>
      <c r="AF66" s="317">
        <v>-1E-4</v>
      </c>
      <c r="AH66" s="142">
        <v>3</v>
      </c>
      <c r="AI66" s="142">
        <v>3</v>
      </c>
      <c r="AJ66" s="142">
        <v>2</v>
      </c>
      <c r="AK66" s="315">
        <v>-1E-4</v>
      </c>
      <c r="AL66" s="315">
        <v>-1E-4</v>
      </c>
      <c r="AM66" s="315">
        <v>-1E-4</v>
      </c>
      <c r="AN66" s="317">
        <v>-1E-4</v>
      </c>
      <c r="AP66" s="317">
        <v>-1</v>
      </c>
      <c r="AQ66" s="317">
        <v>-1</v>
      </c>
      <c r="AR66" s="316">
        <v>-1</v>
      </c>
      <c r="AT66" s="316" t="s">
        <v>594</v>
      </c>
      <c r="AV66" s="316">
        <v>-1</v>
      </c>
      <c r="AX66" s="316">
        <v>-1</v>
      </c>
      <c r="AZ66" s="316">
        <v>-1</v>
      </c>
      <c r="BB66" s="316">
        <v>-1</v>
      </c>
    </row>
    <row r="67" spans="1:69" x14ac:dyDescent="0.25">
      <c r="B67" s="316">
        <v>-1</v>
      </c>
      <c r="F67" s="142">
        <v>3</v>
      </c>
      <c r="G67" s="142">
        <v>3</v>
      </c>
      <c r="H67" s="142">
        <v>3</v>
      </c>
      <c r="I67" s="315">
        <v>-1E-4</v>
      </c>
      <c r="J67" s="317">
        <v>-1E-4</v>
      </c>
      <c r="K67" s="315">
        <v>-1E-4</v>
      </c>
      <c r="L67" s="317">
        <v>-1E-4</v>
      </c>
      <c r="M67" s="316">
        <v>-1E-4</v>
      </c>
      <c r="O67" s="142">
        <v>3</v>
      </c>
      <c r="P67" s="142">
        <v>3</v>
      </c>
      <c r="Q67" s="142">
        <v>2</v>
      </c>
      <c r="R67" s="315">
        <v>-1E-4</v>
      </c>
      <c r="S67" s="317">
        <v>-1E-4</v>
      </c>
      <c r="T67" s="315">
        <v>-1E-4</v>
      </c>
      <c r="U67" s="317">
        <v>-1E-4</v>
      </c>
      <c r="W67" s="318">
        <v>-1</v>
      </c>
      <c r="X67" s="316">
        <v>-1</v>
      </c>
      <c r="Z67" s="142">
        <v>2</v>
      </c>
      <c r="AA67" s="142">
        <v>3</v>
      </c>
      <c r="AB67" s="142">
        <v>0</v>
      </c>
      <c r="AC67" s="315">
        <v>-1E-4</v>
      </c>
      <c r="AD67" s="317">
        <v>-1E-4</v>
      </c>
      <c r="AE67" s="315">
        <v>-1E-4</v>
      </c>
      <c r="AF67" s="317">
        <v>-1E-4</v>
      </c>
      <c r="AH67" s="142">
        <v>3</v>
      </c>
      <c r="AI67" s="142">
        <v>3</v>
      </c>
      <c r="AJ67" s="142">
        <v>3</v>
      </c>
      <c r="AK67" s="315">
        <v>-1E-4</v>
      </c>
      <c r="AL67" s="315">
        <v>-1E-4</v>
      </c>
      <c r="AM67" s="315">
        <v>-1E-4</v>
      </c>
      <c r="AN67" s="317">
        <v>-1E-4</v>
      </c>
      <c r="AP67" s="317">
        <v>-1</v>
      </c>
      <c r="AQ67" s="317">
        <v>-1</v>
      </c>
      <c r="AR67" s="316">
        <v>-1</v>
      </c>
      <c r="AT67" s="316" t="s">
        <v>594</v>
      </c>
      <c r="AV67" s="316">
        <v>-1</v>
      </c>
      <c r="AX67" s="316">
        <v>-1</v>
      </c>
      <c r="AZ67" s="316">
        <v>-1</v>
      </c>
      <c r="BB67" s="316">
        <v>-1</v>
      </c>
    </row>
    <row r="68" spans="1:69" x14ac:dyDescent="0.25">
      <c r="B68" s="316">
        <v>-1</v>
      </c>
      <c r="F68" s="142">
        <v>3</v>
      </c>
      <c r="G68" s="142">
        <v>2</v>
      </c>
      <c r="H68" s="142">
        <v>3</v>
      </c>
      <c r="I68" s="315">
        <v>-1E-4</v>
      </c>
      <c r="J68" s="317">
        <v>-1E-4</v>
      </c>
      <c r="K68" s="315">
        <v>-1E-4</v>
      </c>
      <c r="L68" s="317">
        <v>-1E-4</v>
      </c>
      <c r="M68" s="316">
        <v>-1E-4</v>
      </c>
      <c r="O68" s="142">
        <v>3</v>
      </c>
      <c r="P68" s="142">
        <v>3</v>
      </c>
      <c r="Q68" s="142">
        <v>2</v>
      </c>
      <c r="R68" s="315">
        <v>-1E-4</v>
      </c>
      <c r="S68" s="317">
        <v>-1E-4</v>
      </c>
      <c r="T68" s="315">
        <v>-1E-4</v>
      </c>
      <c r="U68" s="317">
        <v>-1E-4</v>
      </c>
      <c r="W68" s="318">
        <v>-1</v>
      </c>
      <c r="X68" s="316">
        <v>-1</v>
      </c>
      <c r="Z68" s="142">
        <v>3</v>
      </c>
      <c r="AA68" s="142">
        <v>2</v>
      </c>
      <c r="AB68" s="142">
        <v>0</v>
      </c>
      <c r="AC68" s="315">
        <v>-1E-4</v>
      </c>
      <c r="AD68" s="317">
        <v>-1E-4</v>
      </c>
      <c r="AE68" s="315">
        <v>-1E-4</v>
      </c>
      <c r="AF68" s="317">
        <v>-1E-4</v>
      </c>
      <c r="AH68" s="142">
        <v>3</v>
      </c>
      <c r="AI68" s="142">
        <v>3</v>
      </c>
      <c r="AJ68" s="142">
        <v>3</v>
      </c>
      <c r="AK68" s="315">
        <v>-1E-4</v>
      </c>
      <c r="AL68" s="315">
        <v>-1E-4</v>
      </c>
      <c r="AM68" s="315">
        <v>-1E-4</v>
      </c>
      <c r="AN68" s="317">
        <v>-1E-4</v>
      </c>
      <c r="AP68" s="317">
        <v>-1</v>
      </c>
      <c r="AQ68" s="317">
        <v>-1</v>
      </c>
      <c r="AR68" s="316">
        <v>-1</v>
      </c>
      <c r="AT68" s="316" t="s">
        <v>594</v>
      </c>
      <c r="AV68" s="316">
        <v>-1</v>
      </c>
      <c r="AX68" s="316">
        <v>-1</v>
      </c>
      <c r="AZ68" s="316">
        <v>-1</v>
      </c>
      <c r="BB68" s="316">
        <v>-1</v>
      </c>
    </row>
    <row r="69" spans="1:69" x14ac:dyDescent="0.25">
      <c r="B69" s="316"/>
      <c r="I69" s="315"/>
      <c r="J69" s="317"/>
      <c r="K69" s="315"/>
      <c r="L69" s="317"/>
      <c r="M69" s="316"/>
      <c r="R69" s="315"/>
      <c r="S69" s="317"/>
      <c r="T69" s="315"/>
      <c r="U69" s="317"/>
      <c r="W69" s="318"/>
      <c r="X69" s="316"/>
      <c r="AC69" s="315"/>
      <c r="AD69" s="317"/>
      <c r="AE69" s="315"/>
      <c r="AF69" s="317"/>
      <c r="AK69" s="315"/>
      <c r="AL69" s="315"/>
      <c r="AM69" s="315"/>
      <c r="AN69" s="317"/>
      <c r="AP69" s="317"/>
      <c r="AQ69" s="317"/>
      <c r="AR69" s="316"/>
      <c r="AT69" s="316"/>
      <c r="AV69" s="316"/>
      <c r="AX69" s="316"/>
      <c r="AZ69" s="316"/>
      <c r="BB69" s="316"/>
    </row>
    <row r="70" spans="1:69" x14ac:dyDescent="0.25">
      <c r="A70" s="5" t="s">
        <v>533</v>
      </c>
      <c r="B70" s="316">
        <v>4</v>
      </c>
      <c r="C70" s="18" t="s">
        <v>547</v>
      </c>
      <c r="D70" s="18" t="s">
        <v>205</v>
      </c>
      <c r="F70" s="142">
        <v>2</v>
      </c>
      <c r="G70" s="142">
        <v>3</v>
      </c>
      <c r="H70" s="142">
        <v>0</v>
      </c>
      <c r="I70" s="315">
        <v>0.8</v>
      </c>
      <c r="J70" s="317">
        <v>19</v>
      </c>
      <c r="K70" s="315">
        <v>-1E-4</v>
      </c>
      <c r="L70" s="317">
        <v>19.8</v>
      </c>
      <c r="M70" s="316">
        <v>1</v>
      </c>
      <c r="O70" s="142">
        <v>3</v>
      </c>
      <c r="P70" s="142">
        <v>4</v>
      </c>
      <c r="Q70" s="142">
        <v>3</v>
      </c>
      <c r="R70" s="315">
        <v>1</v>
      </c>
      <c r="S70" s="317">
        <v>18.2</v>
      </c>
      <c r="T70" s="315">
        <v>0.2</v>
      </c>
      <c r="U70" s="317">
        <v>19</v>
      </c>
      <c r="W70" s="318">
        <v>38.799999999999997</v>
      </c>
      <c r="X70" s="316">
        <v>2</v>
      </c>
      <c r="Z70" s="142">
        <v>1</v>
      </c>
      <c r="AA70" s="142">
        <v>2</v>
      </c>
      <c r="AB70" s="142">
        <v>3</v>
      </c>
      <c r="AC70" s="315">
        <v>0.8</v>
      </c>
      <c r="AD70" s="317">
        <v>18.7</v>
      </c>
      <c r="AE70" s="315">
        <v>-1E-4</v>
      </c>
      <c r="AF70" s="317">
        <v>19.5</v>
      </c>
      <c r="AH70" s="142">
        <v>4</v>
      </c>
      <c r="AI70" s="142">
        <v>3</v>
      </c>
      <c r="AJ70" s="142">
        <v>2</v>
      </c>
      <c r="AK70" s="315">
        <v>0.6</v>
      </c>
      <c r="AL70" s="315">
        <v>18.399999999999999</v>
      </c>
      <c r="AM70" s="315">
        <v>0.6</v>
      </c>
      <c r="AN70" s="317">
        <v>18.399999999999999</v>
      </c>
      <c r="AP70" s="317">
        <v>76.7</v>
      </c>
      <c r="AQ70" s="317">
        <v>76.7</v>
      </c>
      <c r="AR70" s="316">
        <v>4</v>
      </c>
      <c r="AT70" s="316" t="s">
        <v>594</v>
      </c>
      <c r="AV70" s="316">
        <v>-1</v>
      </c>
      <c r="AW70" s="48">
        <v>0</v>
      </c>
      <c r="AX70" s="316">
        <v>-1</v>
      </c>
      <c r="AY70" s="48">
        <v>0</v>
      </c>
      <c r="AZ70" s="316">
        <v>-1</v>
      </c>
      <c r="BA70" s="48">
        <v>0</v>
      </c>
      <c r="BB70" s="316">
        <v>-1</v>
      </c>
      <c r="BH70" s="1" t="s">
        <v>205</v>
      </c>
      <c r="BJ70" s="1" t="s">
        <v>561</v>
      </c>
      <c r="BK70" s="1" t="s">
        <v>579</v>
      </c>
      <c r="BL70" s="8" t="s">
        <v>505</v>
      </c>
      <c r="BM70" s="58" t="s">
        <v>596</v>
      </c>
      <c r="BN70" s="8" t="s">
        <v>504</v>
      </c>
      <c r="BO70" s="8" t="s">
        <v>503</v>
      </c>
    </row>
    <row r="71" spans="1:69" x14ac:dyDescent="0.25">
      <c r="B71" s="316">
        <v>-1</v>
      </c>
      <c r="F71" s="142">
        <v>2</v>
      </c>
      <c r="G71" s="142">
        <v>3</v>
      </c>
      <c r="H71" s="142">
        <v>0</v>
      </c>
      <c r="I71" s="315">
        <v>-1E-4</v>
      </c>
      <c r="J71" s="317">
        <v>-1E-4</v>
      </c>
      <c r="K71" s="315">
        <v>-1E-4</v>
      </c>
      <c r="L71" s="317">
        <v>-1E-4</v>
      </c>
      <c r="M71" s="316">
        <v>-1E-4</v>
      </c>
      <c r="O71" s="142">
        <v>2</v>
      </c>
      <c r="P71" s="142">
        <v>3</v>
      </c>
      <c r="Q71" s="142">
        <v>3</v>
      </c>
      <c r="R71" s="315">
        <v>-1E-4</v>
      </c>
      <c r="S71" s="317">
        <v>-1E-4</v>
      </c>
      <c r="T71" s="315">
        <v>-1E-4</v>
      </c>
      <c r="U71" s="317">
        <v>-1E-4</v>
      </c>
      <c r="W71" s="318">
        <v>-1</v>
      </c>
      <c r="X71" s="316">
        <v>-1</v>
      </c>
      <c r="Z71" s="142">
        <v>1</v>
      </c>
      <c r="AA71" s="142">
        <v>2</v>
      </c>
      <c r="AB71" s="142">
        <v>3</v>
      </c>
      <c r="AC71" s="315">
        <v>-1E-4</v>
      </c>
      <c r="AD71" s="317">
        <v>-1E-4</v>
      </c>
      <c r="AE71" s="315">
        <v>-1E-4</v>
      </c>
      <c r="AF71" s="317">
        <v>-1E-4</v>
      </c>
      <c r="AH71" s="142">
        <v>3</v>
      </c>
      <c r="AI71" s="142">
        <v>3</v>
      </c>
      <c r="AJ71" s="142">
        <v>2</v>
      </c>
      <c r="AK71" s="315">
        <v>-1E-4</v>
      </c>
      <c r="AL71" s="315">
        <v>-1E-4</v>
      </c>
      <c r="AM71" s="315">
        <v>-1E-4</v>
      </c>
      <c r="AN71" s="317">
        <v>-1E-4</v>
      </c>
      <c r="AP71" s="317">
        <v>-1</v>
      </c>
      <c r="AQ71" s="317">
        <v>-1</v>
      </c>
      <c r="AR71" s="316">
        <v>-1</v>
      </c>
      <c r="AT71" s="316" t="s">
        <v>594</v>
      </c>
      <c r="AV71" s="316">
        <v>-1</v>
      </c>
      <c r="AX71" s="316">
        <v>-1</v>
      </c>
      <c r="AZ71" s="316">
        <v>-1</v>
      </c>
      <c r="BB71" s="316">
        <v>-1</v>
      </c>
    </row>
    <row r="72" spans="1:69" x14ac:dyDescent="0.25">
      <c r="B72" s="316">
        <v>-1</v>
      </c>
      <c r="F72" s="142">
        <v>3</v>
      </c>
      <c r="G72" s="142">
        <v>3</v>
      </c>
      <c r="H72" s="142">
        <v>0</v>
      </c>
      <c r="I72" s="315">
        <v>-1E-4</v>
      </c>
      <c r="J72" s="317">
        <v>-1E-4</v>
      </c>
      <c r="K72" s="315">
        <v>-1E-4</v>
      </c>
      <c r="L72" s="317">
        <v>-1E-4</v>
      </c>
      <c r="M72" s="316">
        <v>-1E-4</v>
      </c>
      <c r="O72" s="142">
        <v>3</v>
      </c>
      <c r="P72" s="142">
        <v>3</v>
      </c>
      <c r="Q72" s="142">
        <v>3</v>
      </c>
      <c r="R72" s="315">
        <v>-1E-4</v>
      </c>
      <c r="S72" s="317">
        <v>-1E-4</v>
      </c>
      <c r="T72" s="315">
        <v>-1E-4</v>
      </c>
      <c r="U72" s="317">
        <v>-1E-4</v>
      </c>
      <c r="W72" s="318">
        <v>-1</v>
      </c>
      <c r="X72" s="316">
        <v>-1</v>
      </c>
      <c r="Z72" s="142">
        <v>2</v>
      </c>
      <c r="AA72" s="142">
        <v>3</v>
      </c>
      <c r="AB72" s="142">
        <v>3</v>
      </c>
      <c r="AC72" s="315">
        <v>-1E-4</v>
      </c>
      <c r="AD72" s="317">
        <v>-1E-4</v>
      </c>
      <c r="AE72" s="315">
        <v>-1E-4</v>
      </c>
      <c r="AF72" s="317">
        <v>-1E-4</v>
      </c>
      <c r="AH72" s="142">
        <v>3</v>
      </c>
      <c r="AI72" s="142">
        <v>2</v>
      </c>
      <c r="AJ72" s="142">
        <v>3</v>
      </c>
      <c r="AK72" s="315">
        <v>-1E-4</v>
      </c>
      <c r="AL72" s="315">
        <v>-1E-4</v>
      </c>
      <c r="AM72" s="315">
        <v>-1E-4</v>
      </c>
      <c r="AN72" s="317">
        <v>-1E-4</v>
      </c>
      <c r="AP72" s="317">
        <v>-1</v>
      </c>
      <c r="AQ72" s="317">
        <v>-1</v>
      </c>
      <c r="AR72" s="316">
        <v>-1</v>
      </c>
      <c r="AT72" s="316" t="s">
        <v>594</v>
      </c>
      <c r="AV72" s="316">
        <v>-1</v>
      </c>
      <c r="AX72" s="316">
        <v>-1</v>
      </c>
      <c r="AZ72" s="316">
        <v>-1</v>
      </c>
      <c r="BB72" s="316">
        <v>-1</v>
      </c>
    </row>
    <row r="73" spans="1:69" x14ac:dyDescent="0.25">
      <c r="B73" s="316">
        <v>-1</v>
      </c>
      <c r="F73" s="142">
        <v>3</v>
      </c>
      <c r="G73" s="142">
        <v>2</v>
      </c>
      <c r="H73" s="142">
        <v>0</v>
      </c>
      <c r="I73" s="315">
        <v>-1E-4</v>
      </c>
      <c r="J73" s="317">
        <v>-1E-4</v>
      </c>
      <c r="K73" s="315">
        <v>-1E-4</v>
      </c>
      <c r="L73" s="317">
        <v>-1E-4</v>
      </c>
      <c r="M73" s="316">
        <v>-1E-4</v>
      </c>
      <c r="O73" s="142">
        <v>3</v>
      </c>
      <c r="P73" s="142">
        <v>3</v>
      </c>
      <c r="Q73" s="142">
        <v>3</v>
      </c>
      <c r="R73" s="315">
        <v>-1E-4</v>
      </c>
      <c r="S73" s="317">
        <v>-1E-4</v>
      </c>
      <c r="T73" s="315">
        <v>-1E-4</v>
      </c>
      <c r="U73" s="317">
        <v>-1E-4</v>
      </c>
      <c r="W73" s="318">
        <v>-1</v>
      </c>
      <c r="X73" s="316">
        <v>-1</v>
      </c>
      <c r="Z73" s="142">
        <v>2</v>
      </c>
      <c r="AA73" s="142">
        <v>2</v>
      </c>
      <c r="AB73" s="142">
        <v>3</v>
      </c>
      <c r="AC73" s="315">
        <v>-1E-4</v>
      </c>
      <c r="AD73" s="317">
        <v>-1E-4</v>
      </c>
      <c r="AE73" s="315">
        <v>-1E-4</v>
      </c>
      <c r="AF73" s="317">
        <v>-1E-4</v>
      </c>
      <c r="AH73" s="142">
        <v>3</v>
      </c>
      <c r="AI73" s="142">
        <v>2</v>
      </c>
      <c r="AJ73" s="142">
        <v>2</v>
      </c>
      <c r="AK73" s="315">
        <v>-1E-4</v>
      </c>
      <c r="AL73" s="315">
        <v>-1E-4</v>
      </c>
      <c r="AM73" s="315">
        <v>-1E-4</v>
      </c>
      <c r="AN73" s="317">
        <v>-1E-4</v>
      </c>
      <c r="AP73" s="317">
        <v>-1</v>
      </c>
      <c r="AQ73" s="317">
        <v>-1</v>
      </c>
      <c r="AR73" s="316">
        <v>-1</v>
      </c>
      <c r="AT73" s="316" t="s">
        <v>594</v>
      </c>
      <c r="AV73" s="316">
        <v>-1</v>
      </c>
      <c r="AX73" s="316">
        <v>-1</v>
      </c>
      <c r="AZ73" s="316">
        <v>-1</v>
      </c>
      <c r="BB73" s="316">
        <v>-1</v>
      </c>
    </row>
    <row r="74" spans="1:69" x14ac:dyDescent="0.25">
      <c r="B74" s="316"/>
      <c r="I74" s="315"/>
      <c r="J74" s="317"/>
      <c r="K74" s="315"/>
      <c r="L74" s="317"/>
      <c r="M74" s="316"/>
      <c r="R74" s="315"/>
      <c r="S74" s="317"/>
      <c r="T74" s="315"/>
      <c r="U74" s="317"/>
      <c r="W74" s="318"/>
      <c r="X74" s="316"/>
      <c r="AC74" s="315"/>
      <c r="AD74" s="317"/>
      <c r="AE74" s="315"/>
      <c r="AF74" s="317"/>
      <c r="AK74" s="315"/>
      <c r="AL74" s="315"/>
      <c r="AM74" s="315"/>
      <c r="AN74" s="317"/>
      <c r="AP74" s="317"/>
      <c r="AQ74" s="317"/>
      <c r="AR74" s="316"/>
      <c r="AT74" s="316"/>
      <c r="AV74" s="316"/>
      <c r="AX74" s="316"/>
      <c r="AZ74" s="316"/>
      <c r="BB74" s="316"/>
    </row>
    <row r="75" spans="1:69" x14ac:dyDescent="0.25">
      <c r="A75" s="5" t="s">
        <v>533</v>
      </c>
      <c r="B75" s="316">
        <v>5</v>
      </c>
      <c r="C75" s="18" t="s">
        <v>295</v>
      </c>
      <c r="D75" s="18" t="s">
        <v>205</v>
      </c>
      <c r="F75" s="142">
        <v>4</v>
      </c>
      <c r="G75" s="142">
        <v>5</v>
      </c>
      <c r="H75" s="142">
        <v>5</v>
      </c>
      <c r="I75" s="315">
        <v>0.8</v>
      </c>
      <c r="J75" s="317">
        <v>17.8</v>
      </c>
      <c r="K75" s="315">
        <v>0.2</v>
      </c>
      <c r="L75" s="317">
        <v>18.399999999999999</v>
      </c>
      <c r="M75" s="316">
        <v>5</v>
      </c>
      <c r="O75" s="142">
        <v>4</v>
      </c>
      <c r="P75" s="142">
        <v>3</v>
      </c>
      <c r="Q75" s="142">
        <v>2</v>
      </c>
      <c r="R75" s="315">
        <v>1</v>
      </c>
      <c r="S75" s="317">
        <v>18.5</v>
      </c>
      <c r="T75" s="315">
        <v>0.6</v>
      </c>
      <c r="U75" s="317">
        <v>18.899999999999999</v>
      </c>
      <c r="W75" s="318">
        <v>37.299999999999997</v>
      </c>
      <c r="X75" s="316">
        <v>5</v>
      </c>
      <c r="Z75" s="142">
        <v>5</v>
      </c>
      <c r="AA75" s="142">
        <v>4</v>
      </c>
      <c r="AB75" s="142">
        <v>3</v>
      </c>
      <c r="AC75" s="315">
        <v>1.2</v>
      </c>
      <c r="AD75" s="317">
        <v>18.100000000000001</v>
      </c>
      <c r="AE75" s="315">
        <v>-1E-4</v>
      </c>
      <c r="AF75" s="317">
        <v>19.3</v>
      </c>
      <c r="AH75" s="142">
        <v>3</v>
      </c>
      <c r="AI75" s="142">
        <v>3</v>
      </c>
      <c r="AJ75" s="142">
        <v>3</v>
      </c>
      <c r="AK75" s="315">
        <v>0.8</v>
      </c>
      <c r="AL75" s="315">
        <v>18.2</v>
      </c>
      <c r="AM75" s="315">
        <v>0.6</v>
      </c>
      <c r="AN75" s="317">
        <v>18.399999999999999</v>
      </c>
      <c r="AP75" s="317">
        <v>75</v>
      </c>
      <c r="AQ75" s="317">
        <v>75</v>
      </c>
      <c r="AR75" s="316">
        <v>5</v>
      </c>
      <c r="AT75" s="316" t="s">
        <v>594</v>
      </c>
      <c r="AV75" s="316">
        <v>-1</v>
      </c>
      <c r="AW75" s="48">
        <v>0</v>
      </c>
      <c r="AX75" s="316">
        <v>-1</v>
      </c>
      <c r="AY75" s="48">
        <v>0</v>
      </c>
      <c r="AZ75" s="316">
        <v>-1</v>
      </c>
      <c r="BA75" s="48">
        <v>0</v>
      </c>
      <c r="BB75" s="316">
        <v>-1</v>
      </c>
      <c r="BH75" s="1" t="s">
        <v>205</v>
      </c>
      <c r="BJ75" s="1" t="s">
        <v>561</v>
      </c>
      <c r="BK75" s="1" t="s">
        <v>579</v>
      </c>
      <c r="BL75" s="8" t="s">
        <v>505</v>
      </c>
      <c r="BM75" s="58" t="s">
        <v>596</v>
      </c>
      <c r="BN75" s="8" t="s">
        <v>505</v>
      </c>
      <c r="BO75" s="8" t="s">
        <v>503</v>
      </c>
    </row>
    <row r="76" spans="1:69" x14ac:dyDescent="0.25">
      <c r="B76" s="316">
        <v>-1</v>
      </c>
      <c r="F76" s="142">
        <v>2</v>
      </c>
      <c r="G76" s="142">
        <v>3</v>
      </c>
      <c r="H76" s="142">
        <v>5</v>
      </c>
      <c r="I76" s="315">
        <v>-1E-4</v>
      </c>
      <c r="J76" s="317">
        <v>-1E-4</v>
      </c>
      <c r="K76" s="315">
        <v>-1E-4</v>
      </c>
      <c r="L76" s="317">
        <v>-1E-4</v>
      </c>
      <c r="M76" s="316">
        <v>-1E-4</v>
      </c>
      <c r="O76" s="142">
        <v>3</v>
      </c>
      <c r="P76" s="142">
        <v>3</v>
      </c>
      <c r="Q76" s="142">
        <v>2</v>
      </c>
      <c r="R76" s="315">
        <v>-1E-4</v>
      </c>
      <c r="S76" s="317">
        <v>-1E-4</v>
      </c>
      <c r="T76" s="315">
        <v>-1E-4</v>
      </c>
      <c r="U76" s="317">
        <v>-1E-4</v>
      </c>
      <c r="W76" s="318">
        <v>-1</v>
      </c>
      <c r="X76" s="316">
        <v>-1</v>
      </c>
      <c r="Z76" s="142">
        <v>3</v>
      </c>
      <c r="AA76" s="142">
        <v>3</v>
      </c>
      <c r="AB76" s="142">
        <v>3</v>
      </c>
      <c r="AC76" s="315">
        <v>-1E-4</v>
      </c>
      <c r="AD76" s="317">
        <v>-1E-4</v>
      </c>
      <c r="AE76" s="315">
        <v>-1E-4</v>
      </c>
      <c r="AF76" s="317">
        <v>-1E-4</v>
      </c>
      <c r="AH76" s="142">
        <v>3</v>
      </c>
      <c r="AI76" s="142">
        <v>3</v>
      </c>
      <c r="AJ76" s="142">
        <v>3</v>
      </c>
      <c r="AK76" s="315">
        <v>-1E-4</v>
      </c>
      <c r="AL76" s="315">
        <v>-1E-4</v>
      </c>
      <c r="AM76" s="315">
        <v>-1E-4</v>
      </c>
      <c r="AN76" s="317">
        <v>-1E-4</v>
      </c>
      <c r="AP76" s="317">
        <v>-1</v>
      </c>
      <c r="AQ76" s="317">
        <v>-1</v>
      </c>
      <c r="AR76" s="316">
        <v>-1</v>
      </c>
      <c r="AT76" s="316" t="s">
        <v>594</v>
      </c>
      <c r="AV76" s="316">
        <v>-1</v>
      </c>
      <c r="AX76" s="316">
        <v>-1</v>
      </c>
      <c r="AZ76" s="316">
        <v>-1</v>
      </c>
      <c r="BB76" s="316">
        <v>-1</v>
      </c>
    </row>
    <row r="77" spans="1:69" x14ac:dyDescent="0.25">
      <c r="B77" s="316">
        <v>-1</v>
      </c>
      <c r="F77" s="142">
        <v>3</v>
      </c>
      <c r="G77" s="142">
        <v>3</v>
      </c>
      <c r="H77" s="142">
        <v>5</v>
      </c>
      <c r="I77" s="315">
        <v>-1E-4</v>
      </c>
      <c r="J77" s="317">
        <v>-1E-4</v>
      </c>
      <c r="K77" s="315">
        <v>-1E-4</v>
      </c>
      <c r="L77" s="317">
        <v>-1E-4</v>
      </c>
      <c r="M77" s="316">
        <v>-1E-4</v>
      </c>
      <c r="O77" s="142">
        <v>3</v>
      </c>
      <c r="P77" s="142">
        <v>3</v>
      </c>
      <c r="Q77" s="142">
        <v>1</v>
      </c>
      <c r="R77" s="315">
        <v>-1E-4</v>
      </c>
      <c r="S77" s="317">
        <v>-1E-4</v>
      </c>
      <c r="T77" s="315">
        <v>-1E-4</v>
      </c>
      <c r="U77" s="317">
        <v>-1E-4</v>
      </c>
      <c r="W77" s="318">
        <v>-1</v>
      </c>
      <c r="X77" s="316">
        <v>-1</v>
      </c>
      <c r="Z77" s="142">
        <v>3</v>
      </c>
      <c r="AA77" s="142">
        <v>3</v>
      </c>
      <c r="AB77" s="142">
        <v>3</v>
      </c>
      <c r="AC77" s="315">
        <v>-1E-4</v>
      </c>
      <c r="AD77" s="317">
        <v>-1E-4</v>
      </c>
      <c r="AE77" s="315">
        <v>-1E-4</v>
      </c>
      <c r="AF77" s="317">
        <v>-1E-4</v>
      </c>
      <c r="AH77" s="142">
        <v>3</v>
      </c>
      <c r="AI77" s="142">
        <v>3</v>
      </c>
      <c r="AJ77" s="142">
        <v>3</v>
      </c>
      <c r="AK77" s="315">
        <v>-1E-4</v>
      </c>
      <c r="AL77" s="315">
        <v>-1E-4</v>
      </c>
      <c r="AM77" s="315">
        <v>-1E-4</v>
      </c>
      <c r="AN77" s="317">
        <v>-1E-4</v>
      </c>
      <c r="AP77" s="317">
        <v>-1</v>
      </c>
      <c r="AQ77" s="317">
        <v>-1</v>
      </c>
      <c r="AR77" s="316">
        <v>-1</v>
      </c>
      <c r="AT77" s="316" t="s">
        <v>594</v>
      </c>
      <c r="AV77" s="316">
        <v>-1</v>
      </c>
      <c r="AX77" s="316">
        <v>-1</v>
      </c>
      <c r="AZ77" s="316">
        <v>-1</v>
      </c>
      <c r="BB77" s="316">
        <v>-1</v>
      </c>
    </row>
    <row r="78" spans="1:69" x14ac:dyDescent="0.25">
      <c r="B78" s="316">
        <v>-1</v>
      </c>
      <c r="F78" s="142">
        <v>3</v>
      </c>
      <c r="G78" s="142">
        <v>3</v>
      </c>
      <c r="H78" s="142">
        <v>5</v>
      </c>
      <c r="I78" s="315">
        <v>-1E-4</v>
      </c>
      <c r="J78" s="317">
        <v>-1E-4</v>
      </c>
      <c r="K78" s="315">
        <v>-1E-4</v>
      </c>
      <c r="L78" s="317">
        <v>-1E-4</v>
      </c>
      <c r="M78" s="316">
        <v>-1E-4</v>
      </c>
      <c r="O78" s="142">
        <v>3</v>
      </c>
      <c r="P78" s="142">
        <v>3</v>
      </c>
      <c r="Q78" s="142">
        <v>1</v>
      </c>
      <c r="R78" s="315">
        <v>-1E-4</v>
      </c>
      <c r="S78" s="317">
        <v>-1E-4</v>
      </c>
      <c r="T78" s="315">
        <v>-1E-4</v>
      </c>
      <c r="U78" s="317">
        <v>-1E-4</v>
      </c>
      <c r="W78" s="318">
        <v>-1</v>
      </c>
      <c r="X78" s="316">
        <v>-1</v>
      </c>
      <c r="Z78" s="142">
        <v>4</v>
      </c>
      <c r="AA78" s="142">
        <v>3</v>
      </c>
      <c r="AB78" s="142">
        <v>3</v>
      </c>
      <c r="AC78" s="315">
        <v>-1E-4</v>
      </c>
      <c r="AD78" s="317">
        <v>-1E-4</v>
      </c>
      <c r="AE78" s="315">
        <v>-1E-4</v>
      </c>
      <c r="AF78" s="317">
        <v>-1E-4</v>
      </c>
      <c r="AH78" s="142">
        <v>2</v>
      </c>
      <c r="AI78" s="142">
        <v>3</v>
      </c>
      <c r="AJ78" s="142">
        <v>3</v>
      </c>
      <c r="AK78" s="315">
        <v>-1E-4</v>
      </c>
      <c r="AL78" s="315">
        <v>-1E-4</v>
      </c>
      <c r="AM78" s="315">
        <v>-1E-4</v>
      </c>
      <c r="AN78" s="317">
        <v>-1E-4</v>
      </c>
      <c r="AP78" s="317">
        <v>-1</v>
      </c>
      <c r="AQ78" s="317">
        <v>-1</v>
      </c>
      <c r="AR78" s="316">
        <v>-1</v>
      </c>
      <c r="AT78" s="316" t="s">
        <v>594</v>
      </c>
      <c r="AV78" s="316">
        <v>-1</v>
      </c>
      <c r="AX78" s="316">
        <v>-1</v>
      </c>
      <c r="AZ78" s="316">
        <v>-1</v>
      </c>
      <c r="BB78" s="316">
        <v>-1</v>
      </c>
    </row>
    <row r="79" spans="1:69" x14ac:dyDescent="0.25">
      <c r="B79" s="316"/>
      <c r="I79" s="315"/>
      <c r="J79" s="317"/>
      <c r="K79" s="315"/>
      <c r="L79" s="317"/>
      <c r="M79" s="316"/>
      <c r="R79" s="315"/>
      <c r="S79" s="317"/>
      <c r="T79" s="315"/>
      <c r="U79" s="317"/>
      <c r="W79" s="318"/>
      <c r="X79" s="316"/>
      <c r="AC79" s="315"/>
      <c r="AD79" s="317"/>
      <c r="AE79" s="315"/>
      <c r="AF79" s="317"/>
      <c r="AK79" s="315"/>
      <c r="AL79" s="315"/>
      <c r="AM79" s="315"/>
      <c r="AN79" s="317"/>
      <c r="AP79" s="317"/>
      <c r="AQ79" s="317"/>
      <c r="AR79" s="316"/>
      <c r="AT79" s="316"/>
      <c r="AV79" s="316"/>
      <c r="AX79" s="316"/>
      <c r="AZ79" s="316"/>
      <c r="BB79" s="316"/>
    </row>
    <row r="80" spans="1:69" s="313" customFormat="1" x14ac:dyDescent="0.25">
      <c r="A80" s="319"/>
      <c r="B80" s="320"/>
      <c r="C80" s="321"/>
      <c r="D80" s="321"/>
      <c r="E80" s="322"/>
      <c r="F80" s="301"/>
      <c r="G80" s="301"/>
      <c r="H80" s="301"/>
      <c r="I80" s="323"/>
      <c r="J80" s="324"/>
      <c r="K80" s="323"/>
      <c r="L80" s="324"/>
      <c r="M80" s="320"/>
      <c r="N80" s="325"/>
      <c r="O80" s="301"/>
      <c r="P80" s="301"/>
      <c r="Q80" s="301"/>
      <c r="R80" s="323"/>
      <c r="S80" s="324"/>
      <c r="T80" s="323"/>
      <c r="U80" s="324"/>
      <c r="V80" s="325"/>
      <c r="W80" s="326"/>
      <c r="X80" s="320"/>
      <c r="Y80" s="327"/>
      <c r="Z80" s="301"/>
      <c r="AA80" s="301"/>
      <c r="AB80" s="301"/>
      <c r="AC80" s="323"/>
      <c r="AD80" s="324"/>
      <c r="AE80" s="323"/>
      <c r="AF80" s="324"/>
      <c r="AG80" s="328"/>
      <c r="AH80" s="301"/>
      <c r="AI80" s="301"/>
      <c r="AJ80" s="301"/>
      <c r="AK80" s="323"/>
      <c r="AL80" s="323"/>
      <c r="AM80" s="323"/>
      <c r="AN80" s="324"/>
      <c r="AO80" s="328"/>
      <c r="AP80" s="324"/>
      <c r="AQ80" s="324"/>
      <c r="AR80" s="320"/>
      <c r="AS80" s="328"/>
      <c r="AT80" s="320"/>
      <c r="AU80" s="329"/>
      <c r="AV80" s="320"/>
      <c r="AW80" s="330"/>
      <c r="AX80" s="320"/>
      <c r="AY80" s="330"/>
      <c r="AZ80" s="320"/>
      <c r="BA80" s="330"/>
      <c r="BB80" s="320"/>
      <c r="BC80" s="328"/>
      <c r="BI80" s="327"/>
      <c r="BL80" s="329"/>
      <c r="BM80" s="331"/>
      <c r="BN80" s="329"/>
      <c r="BO80" s="329"/>
      <c r="BQ80" s="327"/>
    </row>
    <row r="81" spans="1:67" x14ac:dyDescent="0.25">
      <c r="A81" s="5" t="s">
        <v>534</v>
      </c>
      <c r="B81" s="316">
        <v>1</v>
      </c>
      <c r="C81" s="18" t="s">
        <v>316</v>
      </c>
      <c r="D81" s="18" t="s">
        <v>203</v>
      </c>
      <c r="F81" s="142">
        <v>3</v>
      </c>
      <c r="G81" s="142">
        <v>3</v>
      </c>
      <c r="H81" s="142">
        <v>0</v>
      </c>
      <c r="I81" s="315">
        <v>0.8</v>
      </c>
      <c r="J81" s="317">
        <v>18.8</v>
      </c>
      <c r="K81" s="315">
        <v>-1E-4</v>
      </c>
      <c r="L81" s="317">
        <v>19.600000000000001</v>
      </c>
      <c r="M81" s="316">
        <v>1</v>
      </c>
      <c r="O81" s="142">
        <v>5</v>
      </c>
      <c r="P81" s="142">
        <v>4</v>
      </c>
      <c r="Q81" s="142">
        <v>1</v>
      </c>
      <c r="R81" s="315">
        <v>1</v>
      </c>
      <c r="S81" s="317">
        <v>18.3</v>
      </c>
      <c r="T81" s="315">
        <v>-1E-4</v>
      </c>
      <c r="U81" s="317">
        <v>19.3</v>
      </c>
      <c r="W81" s="318">
        <v>38.9</v>
      </c>
      <c r="X81" s="316">
        <v>2</v>
      </c>
      <c r="Z81" s="142">
        <v>4</v>
      </c>
      <c r="AA81" s="142">
        <v>3</v>
      </c>
      <c r="AB81" s="142">
        <v>1</v>
      </c>
      <c r="AC81" s="315">
        <v>1.3</v>
      </c>
      <c r="AD81" s="317">
        <v>18.600000000000001</v>
      </c>
      <c r="AE81" s="315">
        <v>-1E-4</v>
      </c>
      <c r="AF81" s="317">
        <v>19.899999999999999</v>
      </c>
      <c r="AH81" s="142">
        <v>4</v>
      </c>
      <c r="AI81" s="142">
        <v>4</v>
      </c>
      <c r="AJ81" s="142">
        <v>0</v>
      </c>
      <c r="AK81" s="315">
        <v>1.3</v>
      </c>
      <c r="AL81" s="315">
        <v>18.7</v>
      </c>
      <c r="AM81" s="315">
        <v>-1E-4</v>
      </c>
      <c r="AN81" s="317">
        <v>20</v>
      </c>
      <c r="AP81" s="317">
        <v>78.8</v>
      </c>
      <c r="AQ81" s="317">
        <v>78.8</v>
      </c>
      <c r="AR81" s="316">
        <v>1</v>
      </c>
      <c r="AT81" s="316" t="s">
        <v>594</v>
      </c>
      <c r="AV81" s="316">
        <v>-1</v>
      </c>
      <c r="AW81" s="48">
        <v>0</v>
      </c>
      <c r="AX81" s="316">
        <v>-1</v>
      </c>
      <c r="AY81" s="48">
        <v>0</v>
      </c>
      <c r="AZ81" s="316">
        <v>-1</v>
      </c>
      <c r="BA81" s="48">
        <v>0</v>
      </c>
      <c r="BB81" s="316">
        <v>-1</v>
      </c>
      <c r="BH81" s="1" t="s">
        <v>203</v>
      </c>
      <c r="BJ81" s="1" t="s">
        <v>562</v>
      </c>
      <c r="BK81" s="1" t="s">
        <v>580</v>
      </c>
      <c r="BL81" s="8" t="s">
        <v>505</v>
      </c>
      <c r="BM81" s="58" t="s">
        <v>597</v>
      </c>
      <c r="BN81" s="8" t="s">
        <v>504</v>
      </c>
      <c r="BO81" s="8" t="s">
        <v>503</v>
      </c>
    </row>
    <row r="82" spans="1:67" x14ac:dyDescent="0.25">
      <c r="B82" s="316">
        <v>-1</v>
      </c>
      <c r="F82" s="142">
        <v>3</v>
      </c>
      <c r="G82" s="142">
        <v>3</v>
      </c>
      <c r="H82" s="142">
        <v>0</v>
      </c>
      <c r="I82" s="315">
        <v>-1E-4</v>
      </c>
      <c r="J82" s="317">
        <v>-1E-4</v>
      </c>
      <c r="K82" s="315">
        <v>-1E-4</v>
      </c>
      <c r="L82" s="317">
        <v>-1E-4</v>
      </c>
      <c r="M82" s="316">
        <v>-1E-4</v>
      </c>
      <c r="O82" s="142">
        <v>4</v>
      </c>
      <c r="P82" s="142">
        <v>4</v>
      </c>
      <c r="Q82" s="142">
        <v>1</v>
      </c>
      <c r="R82" s="315">
        <v>-1E-4</v>
      </c>
      <c r="S82" s="317">
        <v>-1E-4</v>
      </c>
      <c r="T82" s="315">
        <v>-1E-4</v>
      </c>
      <c r="U82" s="317">
        <v>-1E-4</v>
      </c>
      <c r="W82" s="318">
        <v>-1</v>
      </c>
      <c r="X82" s="316">
        <v>-1</v>
      </c>
      <c r="Z82" s="142">
        <v>3</v>
      </c>
      <c r="AA82" s="142">
        <v>3</v>
      </c>
      <c r="AB82" s="142">
        <v>1</v>
      </c>
      <c r="AC82" s="315">
        <v>-1E-4</v>
      </c>
      <c r="AD82" s="317">
        <v>-1E-4</v>
      </c>
      <c r="AE82" s="315">
        <v>-1E-4</v>
      </c>
      <c r="AF82" s="317">
        <v>-1E-4</v>
      </c>
      <c r="AH82" s="142">
        <v>3</v>
      </c>
      <c r="AI82" s="142">
        <v>4</v>
      </c>
      <c r="AJ82" s="142">
        <v>0</v>
      </c>
      <c r="AK82" s="315">
        <v>-1E-4</v>
      </c>
      <c r="AL82" s="315">
        <v>-1E-4</v>
      </c>
      <c r="AM82" s="315">
        <v>-1E-4</v>
      </c>
      <c r="AN82" s="317">
        <v>-1E-4</v>
      </c>
      <c r="AP82" s="317">
        <v>-1</v>
      </c>
      <c r="AQ82" s="317">
        <v>-1</v>
      </c>
      <c r="AR82" s="316">
        <v>-1</v>
      </c>
      <c r="AT82" s="316" t="s">
        <v>594</v>
      </c>
      <c r="AV82" s="316">
        <v>-1</v>
      </c>
      <c r="AX82" s="316">
        <v>-1</v>
      </c>
      <c r="AZ82" s="316">
        <v>-1</v>
      </c>
      <c r="BB82" s="316">
        <v>-1</v>
      </c>
    </row>
    <row r="83" spans="1:67" x14ac:dyDescent="0.25">
      <c r="B83" s="316">
        <v>-1</v>
      </c>
      <c r="F83" s="142">
        <v>3</v>
      </c>
      <c r="G83" s="142">
        <v>3</v>
      </c>
      <c r="H83" s="142">
        <v>0</v>
      </c>
      <c r="I83" s="315">
        <v>-1E-4</v>
      </c>
      <c r="J83" s="317">
        <v>-1E-4</v>
      </c>
      <c r="K83" s="315">
        <v>-1E-4</v>
      </c>
      <c r="L83" s="317">
        <v>-1E-4</v>
      </c>
      <c r="M83" s="316">
        <v>-1E-4</v>
      </c>
      <c r="O83" s="142">
        <v>4</v>
      </c>
      <c r="P83" s="142">
        <v>3</v>
      </c>
      <c r="Q83" s="142">
        <v>1</v>
      </c>
      <c r="R83" s="315">
        <v>-1E-4</v>
      </c>
      <c r="S83" s="317">
        <v>-1E-4</v>
      </c>
      <c r="T83" s="315">
        <v>-1E-4</v>
      </c>
      <c r="U83" s="317">
        <v>-1E-4</v>
      </c>
      <c r="W83" s="318">
        <v>-1</v>
      </c>
      <c r="X83" s="316">
        <v>-1</v>
      </c>
      <c r="Z83" s="142">
        <v>2</v>
      </c>
      <c r="AA83" s="142">
        <v>3</v>
      </c>
      <c r="AB83" s="142">
        <v>1</v>
      </c>
      <c r="AC83" s="315">
        <v>-1E-4</v>
      </c>
      <c r="AD83" s="317">
        <v>-1E-4</v>
      </c>
      <c r="AE83" s="315">
        <v>-1E-4</v>
      </c>
      <c r="AF83" s="317">
        <v>-1E-4</v>
      </c>
      <c r="AH83" s="142">
        <v>3</v>
      </c>
      <c r="AI83" s="142">
        <v>3</v>
      </c>
      <c r="AJ83" s="142">
        <v>0</v>
      </c>
      <c r="AK83" s="315">
        <v>-1E-4</v>
      </c>
      <c r="AL83" s="315">
        <v>-1E-4</v>
      </c>
      <c r="AM83" s="315">
        <v>-1E-4</v>
      </c>
      <c r="AN83" s="317">
        <v>-1E-4</v>
      </c>
      <c r="AP83" s="317">
        <v>-1</v>
      </c>
      <c r="AQ83" s="317">
        <v>-1</v>
      </c>
      <c r="AR83" s="316">
        <v>-1</v>
      </c>
      <c r="AT83" s="316" t="s">
        <v>594</v>
      </c>
      <c r="AV83" s="316">
        <v>-1</v>
      </c>
      <c r="AX83" s="316">
        <v>-1</v>
      </c>
      <c r="AZ83" s="316">
        <v>-1</v>
      </c>
      <c r="BB83" s="316">
        <v>-1</v>
      </c>
    </row>
    <row r="84" spans="1:67" x14ac:dyDescent="0.25">
      <c r="B84" s="316">
        <v>-1</v>
      </c>
      <c r="F84" s="142">
        <v>3</v>
      </c>
      <c r="G84" s="142">
        <v>3</v>
      </c>
      <c r="H84" s="142">
        <v>0</v>
      </c>
      <c r="I84" s="315">
        <v>-1E-4</v>
      </c>
      <c r="J84" s="317">
        <v>-1E-4</v>
      </c>
      <c r="K84" s="315">
        <v>-1E-4</v>
      </c>
      <c r="L84" s="317">
        <v>-1E-4</v>
      </c>
      <c r="M84" s="316">
        <v>-1E-4</v>
      </c>
      <c r="O84" s="142">
        <v>4</v>
      </c>
      <c r="P84" s="142">
        <v>3</v>
      </c>
      <c r="Q84" s="142">
        <v>1</v>
      </c>
      <c r="R84" s="315">
        <v>-1E-4</v>
      </c>
      <c r="S84" s="317">
        <v>-1E-4</v>
      </c>
      <c r="T84" s="315">
        <v>-1E-4</v>
      </c>
      <c r="U84" s="317">
        <v>-1E-4</v>
      </c>
      <c r="W84" s="318">
        <v>-1</v>
      </c>
      <c r="X84" s="316">
        <v>-1</v>
      </c>
      <c r="Z84" s="142">
        <v>3</v>
      </c>
      <c r="AA84" s="142">
        <v>3</v>
      </c>
      <c r="AB84" s="142">
        <v>1</v>
      </c>
      <c r="AC84" s="315">
        <v>-1E-4</v>
      </c>
      <c r="AD84" s="317">
        <v>-1E-4</v>
      </c>
      <c r="AE84" s="315">
        <v>-1E-4</v>
      </c>
      <c r="AF84" s="317">
        <v>-1E-4</v>
      </c>
      <c r="AH84" s="142">
        <v>3</v>
      </c>
      <c r="AI84" s="142">
        <v>3</v>
      </c>
      <c r="AJ84" s="142">
        <v>0</v>
      </c>
      <c r="AK84" s="315">
        <v>-1E-4</v>
      </c>
      <c r="AL84" s="315">
        <v>-1E-4</v>
      </c>
      <c r="AM84" s="315">
        <v>-1E-4</v>
      </c>
      <c r="AN84" s="317">
        <v>-1E-4</v>
      </c>
      <c r="AP84" s="317">
        <v>-1</v>
      </c>
      <c r="AQ84" s="317">
        <v>-1</v>
      </c>
      <c r="AR84" s="316">
        <v>-1</v>
      </c>
      <c r="AT84" s="316" t="s">
        <v>594</v>
      </c>
      <c r="AV84" s="316">
        <v>-1</v>
      </c>
      <c r="AX84" s="316">
        <v>-1</v>
      </c>
      <c r="AZ84" s="316">
        <v>-1</v>
      </c>
      <c r="BB84" s="316">
        <v>-1</v>
      </c>
    </row>
    <row r="85" spans="1:67" x14ac:dyDescent="0.25">
      <c r="B85" s="316"/>
      <c r="I85" s="315"/>
      <c r="J85" s="317"/>
      <c r="K85" s="315"/>
      <c r="L85" s="317"/>
      <c r="M85" s="316"/>
      <c r="R85" s="315"/>
      <c r="S85" s="317"/>
      <c r="T85" s="315"/>
      <c r="U85" s="317"/>
      <c r="W85" s="318"/>
      <c r="X85" s="316"/>
      <c r="AC85" s="315"/>
      <c r="AD85" s="317"/>
      <c r="AE85" s="315"/>
      <c r="AF85" s="317"/>
      <c r="AK85" s="315"/>
      <c r="AL85" s="315"/>
      <c r="AM85" s="315"/>
      <c r="AN85" s="317"/>
      <c r="AP85" s="317"/>
      <c r="AQ85" s="317"/>
      <c r="AR85" s="316"/>
      <c r="AT85" s="316"/>
      <c r="AV85" s="316"/>
      <c r="AX85" s="316"/>
      <c r="AZ85" s="316"/>
      <c r="BB85" s="316"/>
    </row>
    <row r="86" spans="1:67" x14ac:dyDescent="0.25">
      <c r="A86" s="5" t="s">
        <v>534</v>
      </c>
      <c r="B86" s="316">
        <v>2</v>
      </c>
      <c r="C86" s="18" t="s">
        <v>314</v>
      </c>
      <c r="D86" s="18" t="s">
        <v>205</v>
      </c>
      <c r="F86" s="142">
        <v>3</v>
      </c>
      <c r="G86" s="142">
        <v>3</v>
      </c>
      <c r="H86" s="142">
        <v>1</v>
      </c>
      <c r="I86" s="315">
        <v>0.8</v>
      </c>
      <c r="J86" s="317">
        <v>18.600000000000001</v>
      </c>
      <c r="K86" s="315">
        <v>0.6</v>
      </c>
      <c r="L86" s="317">
        <v>18.8</v>
      </c>
      <c r="M86" s="316">
        <v>7</v>
      </c>
      <c r="O86" s="142">
        <v>3</v>
      </c>
      <c r="P86" s="142">
        <v>3</v>
      </c>
      <c r="Q86" s="142">
        <v>2</v>
      </c>
      <c r="R86" s="315">
        <v>1</v>
      </c>
      <c r="S86" s="317">
        <v>18.5</v>
      </c>
      <c r="T86" s="315">
        <v>-1E-4</v>
      </c>
      <c r="U86" s="317">
        <v>19.5</v>
      </c>
      <c r="W86" s="318">
        <v>38.299999999999997</v>
      </c>
      <c r="X86" s="316">
        <v>6</v>
      </c>
      <c r="Z86" s="142">
        <v>0</v>
      </c>
      <c r="AA86" s="142">
        <v>3</v>
      </c>
      <c r="AB86" s="142">
        <v>0</v>
      </c>
      <c r="AC86" s="315">
        <v>0.8</v>
      </c>
      <c r="AD86" s="317">
        <v>19.600000000000001</v>
      </c>
      <c r="AE86" s="315">
        <v>-1E-4</v>
      </c>
      <c r="AF86" s="317">
        <v>20.399999999999999</v>
      </c>
      <c r="AH86" s="142">
        <v>4</v>
      </c>
      <c r="AI86" s="142">
        <v>3</v>
      </c>
      <c r="AJ86" s="142">
        <v>2</v>
      </c>
      <c r="AK86" s="315">
        <v>1.2</v>
      </c>
      <c r="AL86" s="315">
        <v>18.5</v>
      </c>
      <c r="AM86" s="315">
        <v>-1E-4</v>
      </c>
      <c r="AN86" s="317">
        <v>19.7</v>
      </c>
      <c r="AP86" s="317">
        <v>78.400000000000006</v>
      </c>
      <c r="AQ86" s="317">
        <v>78.400000000000006</v>
      </c>
      <c r="AR86" s="316">
        <v>2</v>
      </c>
      <c r="AT86" s="316" t="s">
        <v>594</v>
      </c>
      <c r="AV86" s="316">
        <v>-1</v>
      </c>
      <c r="AW86" s="48">
        <v>0</v>
      </c>
      <c r="AX86" s="316">
        <v>-1</v>
      </c>
      <c r="AY86" s="48">
        <v>0</v>
      </c>
      <c r="AZ86" s="316">
        <v>-1</v>
      </c>
      <c r="BA86" s="48">
        <v>0</v>
      </c>
      <c r="BB86" s="316">
        <v>-1</v>
      </c>
      <c r="BH86" s="1" t="s">
        <v>205</v>
      </c>
      <c r="BJ86" s="1" t="s">
        <v>562</v>
      </c>
      <c r="BK86" s="1" t="s">
        <v>580</v>
      </c>
      <c r="BL86" s="8" t="s">
        <v>505</v>
      </c>
      <c r="BM86" s="58" t="s">
        <v>597</v>
      </c>
      <c r="BN86" s="8" t="s">
        <v>505</v>
      </c>
      <c r="BO86" s="8" t="s">
        <v>503</v>
      </c>
    </row>
    <row r="87" spans="1:67" x14ac:dyDescent="0.25">
      <c r="B87" s="316">
        <v>-1</v>
      </c>
      <c r="F87" s="142">
        <v>3</v>
      </c>
      <c r="G87" s="142">
        <v>3</v>
      </c>
      <c r="H87" s="142">
        <v>1</v>
      </c>
      <c r="I87" s="315">
        <v>-1E-4</v>
      </c>
      <c r="J87" s="317">
        <v>-1E-4</v>
      </c>
      <c r="K87" s="315">
        <v>-1E-4</v>
      </c>
      <c r="L87" s="317">
        <v>-1E-4</v>
      </c>
      <c r="M87" s="316">
        <v>-1E-4</v>
      </c>
      <c r="O87" s="142">
        <v>3</v>
      </c>
      <c r="P87" s="142">
        <v>3</v>
      </c>
      <c r="Q87" s="142">
        <v>1</v>
      </c>
      <c r="R87" s="315">
        <v>-1E-4</v>
      </c>
      <c r="S87" s="317">
        <v>-1E-4</v>
      </c>
      <c r="T87" s="315">
        <v>-1E-4</v>
      </c>
      <c r="U87" s="317">
        <v>-1E-4</v>
      </c>
      <c r="W87" s="318">
        <v>-1</v>
      </c>
      <c r="X87" s="316">
        <v>-1</v>
      </c>
      <c r="Z87" s="142">
        <v>0</v>
      </c>
      <c r="AA87" s="142">
        <v>2</v>
      </c>
      <c r="AB87" s="142">
        <v>0</v>
      </c>
      <c r="AC87" s="315">
        <v>-1E-4</v>
      </c>
      <c r="AD87" s="317">
        <v>-1E-4</v>
      </c>
      <c r="AE87" s="315">
        <v>-1E-4</v>
      </c>
      <c r="AF87" s="317">
        <v>-1E-4</v>
      </c>
      <c r="AH87" s="142">
        <v>3</v>
      </c>
      <c r="AI87" s="142">
        <v>3</v>
      </c>
      <c r="AJ87" s="142">
        <v>2</v>
      </c>
      <c r="AK87" s="315">
        <v>-1E-4</v>
      </c>
      <c r="AL87" s="315">
        <v>-1E-4</v>
      </c>
      <c r="AM87" s="315">
        <v>-1E-4</v>
      </c>
      <c r="AN87" s="317">
        <v>-1E-4</v>
      </c>
      <c r="AP87" s="317">
        <v>-1</v>
      </c>
      <c r="AQ87" s="317">
        <v>-1</v>
      </c>
      <c r="AR87" s="316">
        <v>-1</v>
      </c>
      <c r="AT87" s="316" t="s">
        <v>594</v>
      </c>
      <c r="AV87" s="316">
        <v>-1</v>
      </c>
      <c r="AX87" s="316">
        <v>-1</v>
      </c>
      <c r="AZ87" s="316">
        <v>-1</v>
      </c>
      <c r="BB87" s="316">
        <v>-1</v>
      </c>
    </row>
    <row r="88" spans="1:67" x14ac:dyDescent="0.25">
      <c r="B88" s="316">
        <v>-1</v>
      </c>
      <c r="F88" s="142">
        <v>3</v>
      </c>
      <c r="G88" s="142">
        <v>3</v>
      </c>
      <c r="H88" s="142">
        <v>1</v>
      </c>
      <c r="I88" s="315">
        <v>-1E-4</v>
      </c>
      <c r="J88" s="317">
        <v>-1E-4</v>
      </c>
      <c r="K88" s="315">
        <v>-1E-4</v>
      </c>
      <c r="L88" s="317">
        <v>-1E-4</v>
      </c>
      <c r="M88" s="316">
        <v>-1E-4</v>
      </c>
      <c r="O88" s="142">
        <v>4</v>
      </c>
      <c r="P88" s="142">
        <v>3</v>
      </c>
      <c r="Q88" s="142">
        <v>2</v>
      </c>
      <c r="R88" s="315">
        <v>-1E-4</v>
      </c>
      <c r="S88" s="317">
        <v>-1E-4</v>
      </c>
      <c r="T88" s="315">
        <v>-1E-4</v>
      </c>
      <c r="U88" s="317">
        <v>-1E-4</v>
      </c>
      <c r="W88" s="318">
        <v>-1</v>
      </c>
      <c r="X88" s="316">
        <v>-1</v>
      </c>
      <c r="Z88" s="142">
        <v>0</v>
      </c>
      <c r="AA88" s="142">
        <v>2</v>
      </c>
      <c r="AB88" s="142">
        <v>0</v>
      </c>
      <c r="AC88" s="315">
        <v>-1E-4</v>
      </c>
      <c r="AD88" s="317">
        <v>-1E-4</v>
      </c>
      <c r="AE88" s="315">
        <v>-1E-4</v>
      </c>
      <c r="AF88" s="317">
        <v>-1E-4</v>
      </c>
      <c r="AH88" s="142">
        <v>3</v>
      </c>
      <c r="AI88" s="142">
        <v>2</v>
      </c>
      <c r="AJ88" s="142">
        <v>2</v>
      </c>
      <c r="AK88" s="315">
        <v>-1E-4</v>
      </c>
      <c r="AL88" s="315">
        <v>-1E-4</v>
      </c>
      <c r="AM88" s="315">
        <v>-1E-4</v>
      </c>
      <c r="AN88" s="317">
        <v>-1E-4</v>
      </c>
      <c r="AP88" s="317">
        <v>-1</v>
      </c>
      <c r="AQ88" s="317">
        <v>-1</v>
      </c>
      <c r="AR88" s="316">
        <v>-1</v>
      </c>
      <c r="AT88" s="316" t="s">
        <v>594</v>
      </c>
      <c r="AV88" s="316">
        <v>-1</v>
      </c>
      <c r="AX88" s="316">
        <v>-1</v>
      </c>
      <c r="AZ88" s="316">
        <v>-1</v>
      </c>
      <c r="BB88" s="316">
        <v>-1</v>
      </c>
    </row>
    <row r="89" spans="1:67" x14ac:dyDescent="0.25">
      <c r="B89" s="316">
        <v>-1</v>
      </c>
      <c r="F89" s="142">
        <v>2</v>
      </c>
      <c r="G89" s="142">
        <v>2</v>
      </c>
      <c r="H89" s="142">
        <v>1</v>
      </c>
      <c r="I89" s="315">
        <v>-1E-4</v>
      </c>
      <c r="J89" s="317">
        <v>-1E-4</v>
      </c>
      <c r="K89" s="315">
        <v>-1E-4</v>
      </c>
      <c r="L89" s="317">
        <v>-1E-4</v>
      </c>
      <c r="M89" s="316">
        <v>-1E-4</v>
      </c>
      <c r="O89" s="142">
        <v>3</v>
      </c>
      <c r="P89" s="142">
        <v>2</v>
      </c>
      <c r="Q89" s="142">
        <v>2</v>
      </c>
      <c r="R89" s="315">
        <v>-1E-4</v>
      </c>
      <c r="S89" s="317">
        <v>-1E-4</v>
      </c>
      <c r="T89" s="315">
        <v>-1E-4</v>
      </c>
      <c r="U89" s="317">
        <v>-1E-4</v>
      </c>
      <c r="W89" s="318">
        <v>-1</v>
      </c>
      <c r="X89" s="316">
        <v>-1</v>
      </c>
      <c r="Z89" s="142">
        <v>0</v>
      </c>
      <c r="AA89" s="142">
        <v>2</v>
      </c>
      <c r="AB89" s="142">
        <v>0</v>
      </c>
      <c r="AC89" s="315">
        <v>-1E-4</v>
      </c>
      <c r="AD89" s="317">
        <v>-1E-4</v>
      </c>
      <c r="AE89" s="315">
        <v>-1E-4</v>
      </c>
      <c r="AF89" s="317">
        <v>-1E-4</v>
      </c>
      <c r="AH89" s="142">
        <v>3</v>
      </c>
      <c r="AI89" s="142">
        <v>2</v>
      </c>
      <c r="AJ89" s="142">
        <v>2</v>
      </c>
      <c r="AK89" s="315">
        <v>-1E-4</v>
      </c>
      <c r="AL89" s="315">
        <v>-1E-4</v>
      </c>
      <c r="AM89" s="315">
        <v>-1E-4</v>
      </c>
      <c r="AN89" s="317">
        <v>-1E-4</v>
      </c>
      <c r="AP89" s="317">
        <v>-1</v>
      </c>
      <c r="AQ89" s="317">
        <v>-1</v>
      </c>
      <c r="AR89" s="316">
        <v>-1</v>
      </c>
      <c r="AT89" s="316" t="s">
        <v>594</v>
      </c>
      <c r="AV89" s="316">
        <v>-1</v>
      </c>
      <c r="AX89" s="316">
        <v>-1</v>
      </c>
      <c r="AZ89" s="316">
        <v>-1</v>
      </c>
      <c r="BB89" s="316">
        <v>-1</v>
      </c>
    </row>
    <row r="90" spans="1:67" x14ac:dyDescent="0.25">
      <c r="B90" s="316"/>
      <c r="I90" s="315"/>
      <c r="J90" s="317"/>
      <c r="K90" s="315"/>
      <c r="L90" s="317"/>
      <c r="M90" s="316"/>
      <c r="R90" s="315"/>
      <c r="S90" s="317"/>
      <c r="T90" s="315"/>
      <c r="U90" s="317"/>
      <c r="W90" s="318"/>
      <c r="X90" s="316"/>
      <c r="AC90" s="315"/>
      <c r="AD90" s="317"/>
      <c r="AE90" s="315"/>
      <c r="AF90" s="317"/>
      <c r="AK90" s="315"/>
      <c r="AL90" s="315"/>
      <c r="AM90" s="315"/>
      <c r="AN90" s="317"/>
      <c r="AP90" s="317"/>
      <c r="AQ90" s="317"/>
      <c r="AR90" s="316"/>
      <c r="AT90" s="316"/>
      <c r="AV90" s="316"/>
      <c r="AX90" s="316"/>
      <c r="AZ90" s="316"/>
      <c r="BB90" s="316"/>
    </row>
    <row r="91" spans="1:67" x14ac:dyDescent="0.25">
      <c r="A91" s="5" t="s">
        <v>534</v>
      </c>
      <c r="B91" s="316">
        <v>3</v>
      </c>
      <c r="C91" s="18" t="s">
        <v>349</v>
      </c>
      <c r="D91" s="18" t="s">
        <v>266</v>
      </c>
      <c r="F91" s="142">
        <v>2</v>
      </c>
      <c r="G91" s="142">
        <v>3</v>
      </c>
      <c r="H91" s="142">
        <v>2</v>
      </c>
      <c r="I91" s="315">
        <v>0.8</v>
      </c>
      <c r="J91" s="317">
        <v>18.7</v>
      </c>
      <c r="K91" s="315">
        <v>-1E-4</v>
      </c>
      <c r="L91" s="317">
        <v>19.5</v>
      </c>
      <c r="M91" s="316">
        <v>2</v>
      </c>
      <c r="O91" s="142">
        <v>4</v>
      </c>
      <c r="P91" s="142">
        <v>3</v>
      </c>
      <c r="Q91" s="142">
        <v>2</v>
      </c>
      <c r="R91" s="315">
        <v>1</v>
      </c>
      <c r="S91" s="317">
        <v>18.3</v>
      </c>
      <c r="T91" s="315">
        <v>-1E-4</v>
      </c>
      <c r="U91" s="317">
        <v>19.3</v>
      </c>
      <c r="W91" s="318">
        <v>38.799999999999997</v>
      </c>
      <c r="X91" s="316">
        <v>3</v>
      </c>
      <c r="Z91" s="142">
        <v>5</v>
      </c>
      <c r="AA91" s="142">
        <v>3</v>
      </c>
      <c r="AB91" s="142">
        <v>1</v>
      </c>
      <c r="AC91" s="315">
        <v>1.3</v>
      </c>
      <c r="AD91" s="317">
        <v>18.5</v>
      </c>
      <c r="AE91" s="315">
        <v>-1E-4</v>
      </c>
      <c r="AF91" s="317">
        <v>19.8</v>
      </c>
      <c r="AH91" s="142">
        <v>5</v>
      </c>
      <c r="AI91" s="142">
        <v>3</v>
      </c>
      <c r="AJ91" s="142">
        <v>1</v>
      </c>
      <c r="AK91" s="315">
        <v>0.7</v>
      </c>
      <c r="AL91" s="315">
        <v>18.399999999999999</v>
      </c>
      <c r="AM91" s="315">
        <v>-1E-4</v>
      </c>
      <c r="AN91" s="317">
        <v>19.100000000000001</v>
      </c>
      <c r="AP91" s="317">
        <v>77.7</v>
      </c>
      <c r="AQ91" s="317">
        <v>77.7</v>
      </c>
      <c r="AR91" s="316">
        <v>3</v>
      </c>
      <c r="AT91" s="316" t="s">
        <v>594</v>
      </c>
      <c r="AV91" s="316">
        <v>-1</v>
      </c>
      <c r="AW91" s="48">
        <v>0</v>
      </c>
      <c r="AX91" s="316">
        <v>-1</v>
      </c>
      <c r="AY91" s="48">
        <v>0</v>
      </c>
      <c r="AZ91" s="316">
        <v>-1</v>
      </c>
      <c r="BA91" s="48">
        <v>0</v>
      </c>
      <c r="BB91" s="316">
        <v>-1</v>
      </c>
      <c r="BH91" s="1" t="s">
        <v>368</v>
      </c>
      <c r="BJ91" s="1" t="s">
        <v>562</v>
      </c>
      <c r="BK91" s="1" t="s">
        <v>580</v>
      </c>
      <c r="BL91" s="8" t="s">
        <v>505</v>
      </c>
      <c r="BM91" s="58" t="s">
        <v>597</v>
      </c>
      <c r="BN91" s="8" t="s">
        <v>127</v>
      </c>
      <c r="BO91" s="8" t="s">
        <v>503</v>
      </c>
    </row>
    <row r="92" spans="1:67" x14ac:dyDescent="0.25">
      <c r="B92" s="316">
        <v>-1</v>
      </c>
      <c r="F92" s="142">
        <v>3</v>
      </c>
      <c r="G92" s="142">
        <v>3</v>
      </c>
      <c r="H92" s="142">
        <v>2</v>
      </c>
      <c r="I92" s="315">
        <v>-1E-4</v>
      </c>
      <c r="J92" s="317">
        <v>-1E-4</v>
      </c>
      <c r="K92" s="315">
        <v>-1E-4</v>
      </c>
      <c r="L92" s="317">
        <v>-1E-4</v>
      </c>
      <c r="M92" s="316">
        <v>-1E-4</v>
      </c>
      <c r="O92" s="142">
        <v>4</v>
      </c>
      <c r="P92" s="142">
        <v>3</v>
      </c>
      <c r="Q92" s="142">
        <v>2</v>
      </c>
      <c r="R92" s="315">
        <v>-1E-4</v>
      </c>
      <c r="S92" s="317">
        <v>-1E-4</v>
      </c>
      <c r="T92" s="315">
        <v>-1E-4</v>
      </c>
      <c r="U92" s="317">
        <v>-1E-4</v>
      </c>
      <c r="W92" s="318">
        <v>-1</v>
      </c>
      <c r="X92" s="316">
        <v>-1</v>
      </c>
      <c r="Z92" s="142">
        <v>3</v>
      </c>
      <c r="AA92" s="142">
        <v>2</v>
      </c>
      <c r="AB92" s="142">
        <v>1</v>
      </c>
      <c r="AC92" s="315">
        <v>-1E-4</v>
      </c>
      <c r="AD92" s="317">
        <v>-1E-4</v>
      </c>
      <c r="AE92" s="315">
        <v>-1E-4</v>
      </c>
      <c r="AF92" s="317">
        <v>-1E-4</v>
      </c>
      <c r="AH92" s="142">
        <v>4</v>
      </c>
      <c r="AI92" s="142">
        <v>4</v>
      </c>
      <c r="AJ92" s="142">
        <v>1</v>
      </c>
      <c r="AK92" s="315">
        <v>-1E-4</v>
      </c>
      <c r="AL92" s="315">
        <v>-1E-4</v>
      </c>
      <c r="AM92" s="315">
        <v>-1E-4</v>
      </c>
      <c r="AN92" s="317">
        <v>-1E-4</v>
      </c>
      <c r="AP92" s="317">
        <v>-1</v>
      </c>
      <c r="AQ92" s="317">
        <v>-1</v>
      </c>
      <c r="AR92" s="316">
        <v>-1</v>
      </c>
      <c r="AT92" s="316" t="s">
        <v>594</v>
      </c>
      <c r="AV92" s="316">
        <v>-1</v>
      </c>
      <c r="AX92" s="316">
        <v>-1</v>
      </c>
      <c r="AZ92" s="316">
        <v>-1</v>
      </c>
      <c r="BB92" s="316">
        <v>-1</v>
      </c>
    </row>
    <row r="93" spans="1:67" x14ac:dyDescent="0.25">
      <c r="B93" s="316">
        <v>-1</v>
      </c>
      <c r="F93" s="142">
        <v>3</v>
      </c>
      <c r="G93" s="142">
        <v>2</v>
      </c>
      <c r="H93" s="142">
        <v>1</v>
      </c>
      <c r="I93" s="315">
        <v>-1E-4</v>
      </c>
      <c r="J93" s="317">
        <v>-1E-4</v>
      </c>
      <c r="K93" s="315">
        <v>-1E-4</v>
      </c>
      <c r="L93" s="317">
        <v>-1E-4</v>
      </c>
      <c r="M93" s="316">
        <v>-1E-4</v>
      </c>
      <c r="O93" s="142">
        <v>3</v>
      </c>
      <c r="P93" s="142">
        <v>3</v>
      </c>
      <c r="Q93" s="142">
        <v>2</v>
      </c>
      <c r="R93" s="315">
        <v>-1E-4</v>
      </c>
      <c r="S93" s="317">
        <v>-1E-4</v>
      </c>
      <c r="T93" s="315">
        <v>-1E-4</v>
      </c>
      <c r="U93" s="317">
        <v>-1E-4</v>
      </c>
      <c r="W93" s="318">
        <v>-1</v>
      </c>
      <c r="X93" s="316">
        <v>-1</v>
      </c>
      <c r="Z93" s="142">
        <v>3</v>
      </c>
      <c r="AA93" s="142">
        <v>3</v>
      </c>
      <c r="AB93" s="142">
        <v>1</v>
      </c>
      <c r="AC93" s="315">
        <v>-1E-4</v>
      </c>
      <c r="AD93" s="317">
        <v>-1E-4</v>
      </c>
      <c r="AE93" s="315">
        <v>-1E-4</v>
      </c>
      <c r="AF93" s="317">
        <v>-1E-4</v>
      </c>
      <c r="AH93" s="142">
        <v>3</v>
      </c>
      <c r="AI93" s="142">
        <v>3</v>
      </c>
      <c r="AJ93" s="142">
        <v>1</v>
      </c>
      <c r="AK93" s="315">
        <v>-1E-4</v>
      </c>
      <c r="AL93" s="315">
        <v>-1E-4</v>
      </c>
      <c r="AM93" s="315">
        <v>-1E-4</v>
      </c>
      <c r="AN93" s="317">
        <v>-1E-4</v>
      </c>
      <c r="AP93" s="317">
        <v>-1</v>
      </c>
      <c r="AQ93" s="317">
        <v>-1</v>
      </c>
      <c r="AR93" s="316">
        <v>-1</v>
      </c>
      <c r="AT93" s="316" t="s">
        <v>594</v>
      </c>
      <c r="AV93" s="316">
        <v>-1</v>
      </c>
      <c r="AX93" s="316">
        <v>-1</v>
      </c>
      <c r="AZ93" s="316">
        <v>-1</v>
      </c>
      <c r="BB93" s="316">
        <v>-1</v>
      </c>
    </row>
    <row r="94" spans="1:67" x14ac:dyDescent="0.25">
      <c r="B94" s="316">
        <v>-1</v>
      </c>
      <c r="F94" s="142">
        <v>3</v>
      </c>
      <c r="G94" s="142">
        <v>2</v>
      </c>
      <c r="H94" s="142">
        <v>1</v>
      </c>
      <c r="I94" s="315">
        <v>-1E-4</v>
      </c>
      <c r="J94" s="317">
        <v>-1E-4</v>
      </c>
      <c r="K94" s="315">
        <v>-1E-4</v>
      </c>
      <c r="L94" s="317">
        <v>-1E-4</v>
      </c>
      <c r="M94" s="316">
        <v>-1E-4</v>
      </c>
      <c r="O94" s="142">
        <v>3</v>
      </c>
      <c r="P94" s="142">
        <v>3</v>
      </c>
      <c r="Q94" s="142">
        <v>2</v>
      </c>
      <c r="R94" s="315">
        <v>-1E-4</v>
      </c>
      <c r="S94" s="317">
        <v>-1E-4</v>
      </c>
      <c r="T94" s="315">
        <v>-1E-4</v>
      </c>
      <c r="U94" s="317">
        <v>-1E-4</v>
      </c>
      <c r="W94" s="318">
        <v>-1</v>
      </c>
      <c r="X94" s="316">
        <v>-1</v>
      </c>
      <c r="Z94" s="142">
        <v>4</v>
      </c>
      <c r="AA94" s="142">
        <v>3</v>
      </c>
      <c r="AB94" s="142">
        <v>1</v>
      </c>
      <c r="AC94" s="315">
        <v>-1E-4</v>
      </c>
      <c r="AD94" s="317">
        <v>-1E-4</v>
      </c>
      <c r="AE94" s="315">
        <v>-1E-4</v>
      </c>
      <c r="AF94" s="317">
        <v>-1E-4</v>
      </c>
      <c r="AH94" s="142">
        <v>3</v>
      </c>
      <c r="AI94" s="142">
        <v>3</v>
      </c>
      <c r="AJ94" s="142">
        <v>1</v>
      </c>
      <c r="AK94" s="315">
        <v>-1E-4</v>
      </c>
      <c r="AL94" s="315">
        <v>-1E-4</v>
      </c>
      <c r="AM94" s="315">
        <v>-1E-4</v>
      </c>
      <c r="AN94" s="317">
        <v>-1E-4</v>
      </c>
      <c r="AP94" s="317">
        <v>-1</v>
      </c>
      <c r="AQ94" s="317">
        <v>-1</v>
      </c>
      <c r="AR94" s="316">
        <v>-1</v>
      </c>
      <c r="AT94" s="316" t="s">
        <v>594</v>
      </c>
      <c r="AV94" s="316">
        <v>-1</v>
      </c>
      <c r="AX94" s="316">
        <v>-1</v>
      </c>
      <c r="AZ94" s="316">
        <v>-1</v>
      </c>
      <c r="BB94" s="316">
        <v>-1</v>
      </c>
    </row>
    <row r="95" spans="1:67" x14ac:dyDescent="0.25">
      <c r="B95" s="316"/>
      <c r="I95" s="315"/>
      <c r="J95" s="317"/>
      <c r="K95" s="315"/>
      <c r="L95" s="317"/>
      <c r="M95" s="316"/>
      <c r="R95" s="315"/>
      <c r="S95" s="317"/>
      <c r="T95" s="315"/>
      <c r="U95" s="317"/>
      <c r="W95" s="318"/>
      <c r="X95" s="316"/>
      <c r="AC95" s="315"/>
      <c r="AD95" s="317"/>
      <c r="AE95" s="315"/>
      <c r="AF95" s="317"/>
      <c r="AK95" s="315"/>
      <c r="AL95" s="315"/>
      <c r="AM95" s="315"/>
      <c r="AN95" s="317"/>
      <c r="AP95" s="317"/>
      <c r="AQ95" s="317"/>
      <c r="AR95" s="316"/>
      <c r="AT95" s="316"/>
      <c r="AV95" s="316"/>
      <c r="AX95" s="316"/>
      <c r="AZ95" s="316"/>
      <c r="BB95" s="316"/>
    </row>
    <row r="96" spans="1:67" x14ac:dyDescent="0.25">
      <c r="A96" s="5" t="s">
        <v>534</v>
      </c>
      <c r="B96" s="316">
        <v>4</v>
      </c>
      <c r="C96" s="18" t="s">
        <v>286</v>
      </c>
      <c r="D96" s="18" t="s">
        <v>248</v>
      </c>
      <c r="F96" s="142">
        <v>2</v>
      </c>
      <c r="G96" s="142">
        <v>3</v>
      </c>
      <c r="H96" s="142">
        <v>1</v>
      </c>
      <c r="I96" s="315">
        <v>0.8</v>
      </c>
      <c r="J96" s="317">
        <v>18.5</v>
      </c>
      <c r="K96" s="315">
        <v>-1E-4</v>
      </c>
      <c r="L96" s="317">
        <v>19.3</v>
      </c>
      <c r="M96" s="316">
        <v>6</v>
      </c>
      <c r="O96" s="142">
        <v>4</v>
      </c>
      <c r="P96" s="142">
        <v>3</v>
      </c>
      <c r="Q96" s="142">
        <v>2</v>
      </c>
      <c r="R96" s="315">
        <v>1</v>
      </c>
      <c r="S96" s="317">
        <v>18.3</v>
      </c>
      <c r="T96" s="315">
        <v>-1E-4</v>
      </c>
      <c r="U96" s="317">
        <v>19.3</v>
      </c>
      <c r="W96" s="318">
        <v>38.6</v>
      </c>
      <c r="X96" s="316">
        <v>5</v>
      </c>
      <c r="Z96" s="142">
        <v>1</v>
      </c>
      <c r="AA96" s="142">
        <v>3</v>
      </c>
      <c r="AB96" s="142">
        <v>1</v>
      </c>
      <c r="AC96" s="315">
        <v>0.8</v>
      </c>
      <c r="AD96" s="317">
        <v>18.5</v>
      </c>
      <c r="AE96" s="315">
        <v>-1E-4</v>
      </c>
      <c r="AF96" s="317">
        <v>19.3</v>
      </c>
      <c r="AH96" s="142">
        <v>4</v>
      </c>
      <c r="AI96" s="142">
        <v>2</v>
      </c>
      <c r="AJ96" s="142">
        <v>1</v>
      </c>
      <c r="AK96" s="315">
        <v>1.3</v>
      </c>
      <c r="AL96" s="315">
        <v>18.3</v>
      </c>
      <c r="AM96" s="315">
        <v>-1E-4</v>
      </c>
      <c r="AN96" s="317">
        <v>19.600000000000001</v>
      </c>
      <c r="AP96" s="317">
        <v>77.5</v>
      </c>
      <c r="AQ96" s="317">
        <v>77.5</v>
      </c>
      <c r="AR96" s="316">
        <v>4</v>
      </c>
      <c r="AT96" s="316" t="s">
        <v>594</v>
      </c>
      <c r="AV96" s="316">
        <v>-1</v>
      </c>
      <c r="AW96" s="48">
        <v>0</v>
      </c>
      <c r="AX96" s="316">
        <v>-1</v>
      </c>
      <c r="AY96" s="48">
        <v>0</v>
      </c>
      <c r="AZ96" s="316">
        <v>-1</v>
      </c>
      <c r="BA96" s="48">
        <v>0</v>
      </c>
      <c r="BB96" s="316">
        <v>-1</v>
      </c>
      <c r="BH96" s="1" t="s">
        <v>248</v>
      </c>
      <c r="BJ96" s="1" t="s">
        <v>562</v>
      </c>
      <c r="BK96" s="1" t="s">
        <v>580</v>
      </c>
      <c r="BL96" s="8" t="s">
        <v>505</v>
      </c>
      <c r="BM96" s="58" t="s">
        <v>597</v>
      </c>
      <c r="BN96" s="8" t="s">
        <v>488</v>
      </c>
      <c r="BO96" s="8" t="s">
        <v>503</v>
      </c>
    </row>
    <row r="97" spans="1:67" x14ac:dyDescent="0.25">
      <c r="B97" s="316">
        <v>-1</v>
      </c>
      <c r="F97" s="142">
        <v>3</v>
      </c>
      <c r="G97" s="142">
        <v>3</v>
      </c>
      <c r="H97" s="142">
        <v>1</v>
      </c>
      <c r="I97" s="315">
        <v>-1E-4</v>
      </c>
      <c r="J97" s="317">
        <v>-1E-4</v>
      </c>
      <c r="K97" s="315">
        <v>-1E-4</v>
      </c>
      <c r="L97" s="317">
        <v>-1E-4</v>
      </c>
      <c r="M97" s="316">
        <v>-1E-4</v>
      </c>
      <c r="O97" s="142">
        <v>4</v>
      </c>
      <c r="P97" s="142">
        <v>3</v>
      </c>
      <c r="Q97" s="142">
        <v>2</v>
      </c>
      <c r="R97" s="315">
        <v>-1E-4</v>
      </c>
      <c r="S97" s="317">
        <v>-1E-4</v>
      </c>
      <c r="T97" s="315">
        <v>-1E-4</v>
      </c>
      <c r="U97" s="317">
        <v>-1E-4</v>
      </c>
      <c r="W97" s="318">
        <v>-1</v>
      </c>
      <c r="X97" s="316">
        <v>-1</v>
      </c>
      <c r="Z97" s="142">
        <v>3</v>
      </c>
      <c r="AA97" s="142">
        <v>3</v>
      </c>
      <c r="AB97" s="142">
        <v>1</v>
      </c>
      <c r="AC97" s="315">
        <v>-1E-4</v>
      </c>
      <c r="AD97" s="317">
        <v>-1E-4</v>
      </c>
      <c r="AE97" s="315">
        <v>-1E-4</v>
      </c>
      <c r="AF97" s="317">
        <v>-1E-4</v>
      </c>
      <c r="AH97" s="142">
        <v>4</v>
      </c>
      <c r="AI97" s="142">
        <v>3</v>
      </c>
      <c r="AJ97" s="142">
        <v>1</v>
      </c>
      <c r="AK97" s="315">
        <v>-1E-4</v>
      </c>
      <c r="AL97" s="315">
        <v>-1E-4</v>
      </c>
      <c r="AM97" s="315">
        <v>-1E-4</v>
      </c>
      <c r="AN97" s="317">
        <v>-1E-4</v>
      </c>
      <c r="AP97" s="317">
        <v>-1</v>
      </c>
      <c r="AQ97" s="317">
        <v>-1</v>
      </c>
      <c r="AR97" s="316">
        <v>-1</v>
      </c>
      <c r="AT97" s="316" t="s">
        <v>594</v>
      </c>
      <c r="AV97" s="316">
        <v>-1</v>
      </c>
      <c r="AX97" s="316">
        <v>-1</v>
      </c>
      <c r="AZ97" s="316">
        <v>-1</v>
      </c>
      <c r="BB97" s="316">
        <v>-1</v>
      </c>
    </row>
    <row r="98" spans="1:67" x14ac:dyDescent="0.25">
      <c r="B98" s="316">
        <v>-1</v>
      </c>
      <c r="F98" s="142">
        <v>3</v>
      </c>
      <c r="G98" s="142">
        <v>3</v>
      </c>
      <c r="H98" s="142">
        <v>2</v>
      </c>
      <c r="I98" s="315">
        <v>-1E-4</v>
      </c>
      <c r="J98" s="317">
        <v>-1E-4</v>
      </c>
      <c r="K98" s="315">
        <v>-1E-4</v>
      </c>
      <c r="L98" s="317">
        <v>-1E-4</v>
      </c>
      <c r="M98" s="316">
        <v>-1E-4</v>
      </c>
      <c r="O98" s="142">
        <v>2</v>
      </c>
      <c r="P98" s="142">
        <v>3</v>
      </c>
      <c r="Q98" s="142">
        <v>2</v>
      </c>
      <c r="R98" s="315">
        <v>-1E-4</v>
      </c>
      <c r="S98" s="317">
        <v>-1E-4</v>
      </c>
      <c r="T98" s="315">
        <v>-1E-4</v>
      </c>
      <c r="U98" s="317">
        <v>-1E-4</v>
      </c>
      <c r="W98" s="318">
        <v>-1</v>
      </c>
      <c r="X98" s="316">
        <v>-1</v>
      </c>
      <c r="Z98" s="142">
        <v>4</v>
      </c>
      <c r="AA98" s="142">
        <v>3</v>
      </c>
      <c r="AB98" s="142">
        <v>2</v>
      </c>
      <c r="AC98" s="315">
        <v>-1E-4</v>
      </c>
      <c r="AD98" s="317">
        <v>-1E-4</v>
      </c>
      <c r="AE98" s="315">
        <v>-1E-4</v>
      </c>
      <c r="AF98" s="317">
        <v>-1E-4</v>
      </c>
      <c r="AH98" s="142">
        <v>4</v>
      </c>
      <c r="AI98" s="142">
        <v>3</v>
      </c>
      <c r="AJ98" s="142">
        <v>2</v>
      </c>
      <c r="AK98" s="315">
        <v>-1E-4</v>
      </c>
      <c r="AL98" s="315">
        <v>-1E-4</v>
      </c>
      <c r="AM98" s="315">
        <v>-1E-4</v>
      </c>
      <c r="AN98" s="317">
        <v>-1E-4</v>
      </c>
      <c r="AP98" s="317">
        <v>-1</v>
      </c>
      <c r="AQ98" s="317">
        <v>-1</v>
      </c>
      <c r="AR98" s="316">
        <v>-1</v>
      </c>
      <c r="AT98" s="316" t="s">
        <v>594</v>
      </c>
      <c r="AV98" s="316">
        <v>-1</v>
      </c>
      <c r="AX98" s="316">
        <v>-1</v>
      </c>
      <c r="AZ98" s="316">
        <v>-1</v>
      </c>
      <c r="BB98" s="316">
        <v>-1</v>
      </c>
    </row>
    <row r="99" spans="1:67" x14ac:dyDescent="0.25">
      <c r="B99" s="316">
        <v>-1</v>
      </c>
      <c r="F99" s="142">
        <v>3</v>
      </c>
      <c r="G99" s="142">
        <v>3</v>
      </c>
      <c r="H99" s="142">
        <v>2</v>
      </c>
      <c r="I99" s="315">
        <v>-1E-4</v>
      </c>
      <c r="J99" s="317">
        <v>-1E-4</v>
      </c>
      <c r="K99" s="315">
        <v>-1E-4</v>
      </c>
      <c r="L99" s="317">
        <v>-1E-4</v>
      </c>
      <c r="M99" s="316">
        <v>-1E-4</v>
      </c>
      <c r="O99" s="142">
        <v>3</v>
      </c>
      <c r="P99" s="142">
        <v>3</v>
      </c>
      <c r="Q99" s="142">
        <v>2</v>
      </c>
      <c r="R99" s="315">
        <v>-1E-4</v>
      </c>
      <c r="S99" s="317">
        <v>-1E-4</v>
      </c>
      <c r="T99" s="315">
        <v>-1E-4</v>
      </c>
      <c r="U99" s="317">
        <v>-1E-4</v>
      </c>
      <c r="W99" s="318">
        <v>-1</v>
      </c>
      <c r="X99" s="316">
        <v>-1</v>
      </c>
      <c r="Z99" s="142">
        <v>3</v>
      </c>
      <c r="AA99" s="142">
        <v>3</v>
      </c>
      <c r="AB99" s="142">
        <v>2</v>
      </c>
      <c r="AC99" s="315">
        <v>-1E-4</v>
      </c>
      <c r="AD99" s="317">
        <v>-1E-4</v>
      </c>
      <c r="AE99" s="315">
        <v>-1E-4</v>
      </c>
      <c r="AF99" s="317">
        <v>-1E-4</v>
      </c>
      <c r="AH99" s="142">
        <v>5</v>
      </c>
      <c r="AI99" s="142">
        <v>3</v>
      </c>
      <c r="AJ99" s="142">
        <v>2</v>
      </c>
      <c r="AK99" s="315">
        <v>-1E-4</v>
      </c>
      <c r="AL99" s="315">
        <v>-1E-4</v>
      </c>
      <c r="AM99" s="315">
        <v>-1E-4</v>
      </c>
      <c r="AN99" s="317">
        <v>-1E-4</v>
      </c>
      <c r="AP99" s="317">
        <v>-1</v>
      </c>
      <c r="AQ99" s="317">
        <v>-1</v>
      </c>
      <c r="AR99" s="316">
        <v>-1</v>
      </c>
      <c r="AT99" s="316" t="s">
        <v>594</v>
      </c>
      <c r="AV99" s="316">
        <v>-1</v>
      </c>
      <c r="AX99" s="316">
        <v>-1</v>
      </c>
      <c r="AZ99" s="316">
        <v>-1</v>
      </c>
      <c r="BB99" s="316">
        <v>-1</v>
      </c>
    </row>
    <row r="100" spans="1:67" x14ac:dyDescent="0.25">
      <c r="B100" s="316"/>
      <c r="I100" s="315"/>
      <c r="J100" s="317"/>
      <c r="K100" s="315"/>
      <c r="L100" s="317"/>
      <c r="M100" s="316"/>
      <c r="R100" s="315"/>
      <c r="S100" s="317"/>
      <c r="T100" s="315"/>
      <c r="U100" s="317"/>
      <c r="W100" s="318"/>
      <c r="X100" s="316"/>
      <c r="AC100" s="315"/>
      <c r="AD100" s="317"/>
      <c r="AE100" s="315"/>
      <c r="AF100" s="317"/>
      <c r="AK100" s="315"/>
      <c r="AL100" s="315"/>
      <c r="AM100" s="315"/>
      <c r="AN100" s="317"/>
      <c r="AP100" s="317"/>
      <c r="AQ100" s="317"/>
      <c r="AR100" s="316"/>
      <c r="AT100" s="316"/>
      <c r="AV100" s="316"/>
      <c r="AX100" s="316"/>
      <c r="AZ100" s="316"/>
      <c r="BB100" s="316"/>
    </row>
    <row r="101" spans="1:67" x14ac:dyDescent="0.25">
      <c r="A101" s="5" t="s">
        <v>534</v>
      </c>
      <c r="B101" s="316">
        <v>5</v>
      </c>
      <c r="C101" s="18" t="s">
        <v>351</v>
      </c>
      <c r="D101" s="18" t="s">
        <v>248</v>
      </c>
      <c r="F101" s="142">
        <v>2</v>
      </c>
      <c r="G101" s="142">
        <v>3</v>
      </c>
      <c r="H101" s="142">
        <v>0</v>
      </c>
      <c r="I101" s="315">
        <v>0.8</v>
      </c>
      <c r="J101" s="317">
        <v>18.7</v>
      </c>
      <c r="K101" s="315">
        <v>-1E-4</v>
      </c>
      <c r="L101" s="317">
        <v>19.5</v>
      </c>
      <c r="M101" s="316">
        <v>2</v>
      </c>
      <c r="O101" s="142">
        <v>3</v>
      </c>
      <c r="P101" s="142">
        <v>3</v>
      </c>
      <c r="Q101" s="142">
        <v>2</v>
      </c>
      <c r="R101" s="315">
        <v>1</v>
      </c>
      <c r="S101" s="317">
        <v>18.2</v>
      </c>
      <c r="T101" s="315">
        <v>-1E-4</v>
      </c>
      <c r="U101" s="317">
        <v>19.2</v>
      </c>
      <c r="W101" s="318">
        <v>38.700000000000003</v>
      </c>
      <c r="X101" s="316">
        <v>4</v>
      </c>
      <c r="Z101" s="142">
        <v>3</v>
      </c>
      <c r="AA101" s="142">
        <v>3</v>
      </c>
      <c r="AB101" s="142">
        <v>1</v>
      </c>
      <c r="AC101" s="315">
        <v>1.3</v>
      </c>
      <c r="AD101" s="317">
        <v>18.399999999999999</v>
      </c>
      <c r="AE101" s="315">
        <v>0.6</v>
      </c>
      <c r="AF101" s="317">
        <v>19.100000000000001</v>
      </c>
      <c r="AH101" s="142">
        <v>2</v>
      </c>
      <c r="AI101" s="142">
        <v>2</v>
      </c>
      <c r="AJ101" s="142">
        <v>1</v>
      </c>
      <c r="AK101" s="315">
        <v>1.3</v>
      </c>
      <c r="AL101" s="315">
        <v>18.7</v>
      </c>
      <c r="AM101" s="315">
        <v>0.6</v>
      </c>
      <c r="AN101" s="317">
        <v>19.399999999999999</v>
      </c>
      <c r="AP101" s="317">
        <v>77.2</v>
      </c>
      <c r="AQ101" s="317">
        <v>77.2</v>
      </c>
      <c r="AR101" s="316">
        <v>5</v>
      </c>
      <c r="AT101" s="316" t="s">
        <v>594</v>
      </c>
      <c r="AV101" s="316">
        <v>-1</v>
      </c>
      <c r="AW101" s="48">
        <v>0</v>
      </c>
      <c r="AX101" s="316">
        <v>-1</v>
      </c>
      <c r="AY101" s="48">
        <v>0</v>
      </c>
      <c r="AZ101" s="316">
        <v>-1</v>
      </c>
      <c r="BA101" s="48">
        <v>0</v>
      </c>
      <c r="BB101" s="316">
        <v>-1</v>
      </c>
      <c r="BH101" s="1" t="s">
        <v>248</v>
      </c>
      <c r="BJ101" s="1" t="s">
        <v>562</v>
      </c>
      <c r="BK101" s="1" t="s">
        <v>580</v>
      </c>
      <c r="BL101" s="8" t="s">
        <v>505</v>
      </c>
      <c r="BM101" s="58" t="s">
        <v>597</v>
      </c>
      <c r="BN101" s="8" t="s">
        <v>510</v>
      </c>
      <c r="BO101" s="8" t="s">
        <v>503</v>
      </c>
    </row>
    <row r="102" spans="1:67" x14ac:dyDescent="0.25">
      <c r="B102" s="316">
        <v>-1</v>
      </c>
      <c r="F102" s="142">
        <v>3</v>
      </c>
      <c r="G102" s="142">
        <v>2</v>
      </c>
      <c r="H102" s="142">
        <v>2</v>
      </c>
      <c r="I102" s="315">
        <v>-1E-4</v>
      </c>
      <c r="J102" s="317">
        <v>-1E-4</v>
      </c>
      <c r="K102" s="315">
        <v>-1E-4</v>
      </c>
      <c r="L102" s="317">
        <v>-1E-4</v>
      </c>
      <c r="M102" s="316">
        <v>-1E-4</v>
      </c>
      <c r="O102" s="142">
        <v>4</v>
      </c>
      <c r="P102" s="142">
        <v>3</v>
      </c>
      <c r="Q102" s="142">
        <v>3</v>
      </c>
      <c r="R102" s="315">
        <v>-1E-4</v>
      </c>
      <c r="S102" s="317">
        <v>-1E-4</v>
      </c>
      <c r="T102" s="315">
        <v>-1E-4</v>
      </c>
      <c r="U102" s="317">
        <v>-1E-4</v>
      </c>
      <c r="W102" s="318">
        <v>-1</v>
      </c>
      <c r="X102" s="316">
        <v>-1</v>
      </c>
      <c r="Z102" s="142">
        <v>3</v>
      </c>
      <c r="AA102" s="142">
        <v>3</v>
      </c>
      <c r="AB102" s="142">
        <v>2</v>
      </c>
      <c r="AC102" s="315">
        <v>-1E-4</v>
      </c>
      <c r="AD102" s="317">
        <v>-1E-4</v>
      </c>
      <c r="AE102" s="315">
        <v>-1E-4</v>
      </c>
      <c r="AF102" s="317">
        <v>-1E-4</v>
      </c>
      <c r="AH102" s="142">
        <v>3</v>
      </c>
      <c r="AI102" s="142">
        <v>2</v>
      </c>
      <c r="AJ102" s="142">
        <v>1</v>
      </c>
      <c r="AK102" s="315">
        <v>-1E-4</v>
      </c>
      <c r="AL102" s="315">
        <v>-1E-4</v>
      </c>
      <c r="AM102" s="315">
        <v>-1E-4</v>
      </c>
      <c r="AN102" s="317">
        <v>-1E-4</v>
      </c>
      <c r="AP102" s="317">
        <v>-1</v>
      </c>
      <c r="AQ102" s="317">
        <v>-1</v>
      </c>
      <c r="AR102" s="316">
        <v>-1</v>
      </c>
      <c r="AT102" s="316" t="s">
        <v>594</v>
      </c>
      <c r="AV102" s="316">
        <v>-1</v>
      </c>
      <c r="AX102" s="316">
        <v>-1</v>
      </c>
      <c r="AZ102" s="316">
        <v>-1</v>
      </c>
      <c r="BB102" s="316">
        <v>-1</v>
      </c>
    </row>
    <row r="103" spans="1:67" x14ac:dyDescent="0.25">
      <c r="B103" s="316">
        <v>-1</v>
      </c>
      <c r="F103" s="142">
        <v>2</v>
      </c>
      <c r="G103" s="142">
        <v>2</v>
      </c>
      <c r="H103" s="142">
        <v>2</v>
      </c>
      <c r="I103" s="315">
        <v>-1E-4</v>
      </c>
      <c r="J103" s="317">
        <v>-1E-4</v>
      </c>
      <c r="K103" s="315">
        <v>-1E-4</v>
      </c>
      <c r="L103" s="317">
        <v>-1E-4</v>
      </c>
      <c r="M103" s="316">
        <v>-1E-4</v>
      </c>
      <c r="O103" s="142">
        <v>3</v>
      </c>
      <c r="P103" s="142">
        <v>3</v>
      </c>
      <c r="Q103" s="142">
        <v>3</v>
      </c>
      <c r="R103" s="315">
        <v>-1E-4</v>
      </c>
      <c r="S103" s="317">
        <v>-1E-4</v>
      </c>
      <c r="T103" s="315">
        <v>-1E-4</v>
      </c>
      <c r="U103" s="317">
        <v>-1E-4</v>
      </c>
      <c r="W103" s="318">
        <v>-1</v>
      </c>
      <c r="X103" s="316">
        <v>-1</v>
      </c>
      <c r="Z103" s="142">
        <v>3</v>
      </c>
      <c r="AA103" s="142">
        <v>3</v>
      </c>
      <c r="AB103" s="142">
        <v>2</v>
      </c>
      <c r="AC103" s="315">
        <v>-1E-4</v>
      </c>
      <c r="AD103" s="317">
        <v>-1E-4</v>
      </c>
      <c r="AE103" s="315">
        <v>-1E-4</v>
      </c>
      <c r="AF103" s="317">
        <v>-1E-4</v>
      </c>
      <c r="AH103" s="142">
        <v>2</v>
      </c>
      <c r="AI103" s="142">
        <v>3</v>
      </c>
      <c r="AJ103" s="142">
        <v>2</v>
      </c>
      <c r="AK103" s="315">
        <v>-1E-4</v>
      </c>
      <c r="AL103" s="315">
        <v>-1E-4</v>
      </c>
      <c r="AM103" s="315">
        <v>-1E-4</v>
      </c>
      <c r="AN103" s="317">
        <v>-1E-4</v>
      </c>
      <c r="AP103" s="317">
        <v>-1</v>
      </c>
      <c r="AQ103" s="317">
        <v>-1</v>
      </c>
      <c r="AR103" s="316">
        <v>-1</v>
      </c>
      <c r="AT103" s="316" t="s">
        <v>594</v>
      </c>
      <c r="AV103" s="316">
        <v>-1</v>
      </c>
      <c r="AX103" s="316">
        <v>-1</v>
      </c>
      <c r="AZ103" s="316">
        <v>-1</v>
      </c>
      <c r="BB103" s="316">
        <v>-1</v>
      </c>
    </row>
    <row r="104" spans="1:67" x14ac:dyDescent="0.25">
      <c r="B104" s="316">
        <v>-1</v>
      </c>
      <c r="F104" s="142">
        <v>3</v>
      </c>
      <c r="G104" s="142">
        <v>2</v>
      </c>
      <c r="H104" s="142">
        <v>2</v>
      </c>
      <c r="I104" s="315">
        <v>-1E-4</v>
      </c>
      <c r="J104" s="317">
        <v>-1E-4</v>
      </c>
      <c r="K104" s="315">
        <v>-1E-4</v>
      </c>
      <c r="L104" s="317">
        <v>-1E-4</v>
      </c>
      <c r="M104" s="316">
        <v>-1E-4</v>
      </c>
      <c r="O104" s="142">
        <v>3</v>
      </c>
      <c r="P104" s="142">
        <v>3</v>
      </c>
      <c r="Q104" s="142">
        <v>3</v>
      </c>
      <c r="R104" s="315">
        <v>-1E-4</v>
      </c>
      <c r="S104" s="317">
        <v>-1E-4</v>
      </c>
      <c r="T104" s="315">
        <v>-1E-4</v>
      </c>
      <c r="U104" s="317">
        <v>-1E-4</v>
      </c>
      <c r="W104" s="318">
        <v>-1</v>
      </c>
      <c r="X104" s="316">
        <v>-1</v>
      </c>
      <c r="Z104" s="142">
        <v>3</v>
      </c>
      <c r="AA104" s="142">
        <v>3</v>
      </c>
      <c r="AB104" s="142">
        <v>2</v>
      </c>
      <c r="AC104" s="315">
        <v>-1E-4</v>
      </c>
      <c r="AD104" s="317">
        <v>-1E-4</v>
      </c>
      <c r="AE104" s="315">
        <v>-1E-4</v>
      </c>
      <c r="AF104" s="317">
        <v>-1E-4</v>
      </c>
      <c r="AH104" s="142">
        <v>3</v>
      </c>
      <c r="AI104" s="142">
        <v>3</v>
      </c>
      <c r="AJ104" s="142">
        <v>2</v>
      </c>
      <c r="AK104" s="315">
        <v>-1E-4</v>
      </c>
      <c r="AL104" s="315">
        <v>-1E-4</v>
      </c>
      <c r="AM104" s="315">
        <v>-1E-4</v>
      </c>
      <c r="AN104" s="317">
        <v>-1E-4</v>
      </c>
      <c r="AP104" s="317">
        <v>-1</v>
      </c>
      <c r="AQ104" s="317">
        <v>-1</v>
      </c>
      <c r="AR104" s="316">
        <v>-1</v>
      </c>
      <c r="AT104" s="316" t="s">
        <v>594</v>
      </c>
      <c r="AV104" s="316">
        <v>-1</v>
      </c>
      <c r="AX104" s="316">
        <v>-1</v>
      </c>
      <c r="AZ104" s="316">
        <v>-1</v>
      </c>
      <c r="BB104" s="316">
        <v>-1</v>
      </c>
    </row>
    <row r="105" spans="1:67" x14ac:dyDescent="0.25">
      <c r="B105" s="316"/>
      <c r="I105" s="315"/>
      <c r="J105" s="317"/>
      <c r="K105" s="315"/>
      <c r="L105" s="317"/>
      <c r="M105" s="316"/>
      <c r="R105" s="315"/>
      <c r="S105" s="317"/>
      <c r="T105" s="315"/>
      <c r="U105" s="317"/>
      <c r="W105" s="318"/>
      <c r="X105" s="316"/>
      <c r="AC105" s="315"/>
      <c r="AD105" s="317"/>
      <c r="AE105" s="315"/>
      <c r="AF105" s="317"/>
      <c r="AK105" s="315"/>
      <c r="AL105" s="315"/>
      <c r="AM105" s="315"/>
      <c r="AN105" s="317"/>
      <c r="AP105" s="317"/>
      <c r="AQ105" s="317"/>
      <c r="AR105" s="316"/>
      <c r="AT105" s="316"/>
      <c r="AV105" s="316"/>
      <c r="AX105" s="316"/>
      <c r="AZ105" s="316"/>
      <c r="BB105" s="316"/>
    </row>
    <row r="106" spans="1:67" x14ac:dyDescent="0.25">
      <c r="A106" s="5" t="s">
        <v>534</v>
      </c>
      <c r="B106" s="316">
        <v>6</v>
      </c>
      <c r="C106" s="18" t="s">
        <v>285</v>
      </c>
      <c r="D106" s="18" t="s">
        <v>248</v>
      </c>
      <c r="F106" s="142">
        <v>2</v>
      </c>
      <c r="G106" s="142">
        <v>2</v>
      </c>
      <c r="H106" s="142">
        <v>1</v>
      </c>
      <c r="I106" s="315">
        <v>0.8</v>
      </c>
      <c r="J106" s="317">
        <v>18.600000000000001</v>
      </c>
      <c r="K106" s="315">
        <v>-1E-4</v>
      </c>
      <c r="L106" s="317">
        <v>19.399999999999999</v>
      </c>
      <c r="M106" s="316">
        <v>4</v>
      </c>
      <c r="O106" s="142">
        <v>3</v>
      </c>
      <c r="P106" s="142">
        <v>3</v>
      </c>
      <c r="Q106" s="142">
        <v>0</v>
      </c>
      <c r="R106" s="315">
        <v>1</v>
      </c>
      <c r="S106" s="317">
        <v>18.8</v>
      </c>
      <c r="T106" s="315">
        <v>-1E-4</v>
      </c>
      <c r="U106" s="317">
        <v>19.8</v>
      </c>
      <c r="W106" s="318">
        <v>39.200000000000003</v>
      </c>
      <c r="X106" s="316">
        <v>1</v>
      </c>
      <c r="Z106" s="142">
        <v>0</v>
      </c>
      <c r="AA106" s="142">
        <v>3</v>
      </c>
      <c r="AB106" s="142">
        <v>0</v>
      </c>
      <c r="AC106" s="315">
        <v>0.8</v>
      </c>
      <c r="AD106" s="317">
        <v>18.7</v>
      </c>
      <c r="AE106" s="315">
        <v>0.6</v>
      </c>
      <c r="AF106" s="317">
        <v>18.899999999999999</v>
      </c>
      <c r="AH106" s="142">
        <v>5</v>
      </c>
      <c r="AI106" s="142">
        <v>3</v>
      </c>
      <c r="AJ106" s="142">
        <v>2</v>
      </c>
      <c r="AK106" s="315">
        <v>0.7</v>
      </c>
      <c r="AL106" s="315">
        <v>18.2</v>
      </c>
      <c r="AM106" s="315">
        <v>-1E-4</v>
      </c>
      <c r="AN106" s="317">
        <v>18.899999999999999</v>
      </c>
      <c r="AP106" s="317">
        <v>77</v>
      </c>
      <c r="AQ106" s="317">
        <v>77</v>
      </c>
      <c r="AR106" s="316">
        <v>6</v>
      </c>
      <c r="AT106" s="316" t="s">
        <v>594</v>
      </c>
      <c r="AV106" s="316">
        <v>-1</v>
      </c>
      <c r="AW106" s="48">
        <v>0</v>
      </c>
      <c r="AX106" s="316">
        <v>-1</v>
      </c>
      <c r="AY106" s="48">
        <v>0</v>
      </c>
      <c r="AZ106" s="316">
        <v>-1</v>
      </c>
      <c r="BA106" s="48">
        <v>0</v>
      </c>
      <c r="BB106" s="316">
        <v>-1</v>
      </c>
      <c r="BH106" s="1" t="s">
        <v>248</v>
      </c>
      <c r="BJ106" s="1" t="s">
        <v>562</v>
      </c>
      <c r="BK106" s="1" t="s">
        <v>580</v>
      </c>
      <c r="BL106" s="8" t="s">
        <v>505</v>
      </c>
      <c r="BM106" s="58" t="s">
        <v>597</v>
      </c>
      <c r="BN106" s="8" t="s">
        <v>119</v>
      </c>
      <c r="BO106" s="8" t="s">
        <v>503</v>
      </c>
    </row>
    <row r="107" spans="1:67" x14ac:dyDescent="0.25">
      <c r="B107" s="316">
        <v>-1</v>
      </c>
      <c r="F107" s="142">
        <v>3</v>
      </c>
      <c r="G107" s="142">
        <v>2</v>
      </c>
      <c r="H107" s="142">
        <v>1</v>
      </c>
      <c r="I107" s="315">
        <v>-1E-4</v>
      </c>
      <c r="J107" s="317">
        <v>-1E-4</v>
      </c>
      <c r="K107" s="315">
        <v>-1E-4</v>
      </c>
      <c r="L107" s="317">
        <v>-1E-4</v>
      </c>
      <c r="M107" s="316">
        <v>-1E-4</v>
      </c>
      <c r="O107" s="142">
        <v>4</v>
      </c>
      <c r="P107" s="142">
        <v>3</v>
      </c>
      <c r="Q107" s="142">
        <v>0</v>
      </c>
      <c r="R107" s="315">
        <v>-1E-4</v>
      </c>
      <c r="S107" s="317">
        <v>-1E-4</v>
      </c>
      <c r="T107" s="315">
        <v>-1E-4</v>
      </c>
      <c r="U107" s="317">
        <v>-1E-4</v>
      </c>
      <c r="W107" s="318">
        <v>-1</v>
      </c>
      <c r="X107" s="316">
        <v>-1</v>
      </c>
      <c r="Z107" s="142">
        <v>2</v>
      </c>
      <c r="AA107" s="142">
        <v>3</v>
      </c>
      <c r="AB107" s="142">
        <v>0</v>
      </c>
      <c r="AC107" s="315">
        <v>-1E-4</v>
      </c>
      <c r="AD107" s="317">
        <v>-1E-4</v>
      </c>
      <c r="AE107" s="315">
        <v>-1E-4</v>
      </c>
      <c r="AF107" s="317">
        <v>-1E-4</v>
      </c>
      <c r="AH107" s="142">
        <v>4</v>
      </c>
      <c r="AI107" s="142">
        <v>3</v>
      </c>
      <c r="AJ107" s="142">
        <v>2</v>
      </c>
      <c r="AK107" s="315">
        <v>-1E-4</v>
      </c>
      <c r="AL107" s="315">
        <v>-1E-4</v>
      </c>
      <c r="AM107" s="315">
        <v>-1E-4</v>
      </c>
      <c r="AN107" s="317">
        <v>-1E-4</v>
      </c>
      <c r="AP107" s="317">
        <v>-1</v>
      </c>
      <c r="AQ107" s="317">
        <v>-1</v>
      </c>
      <c r="AR107" s="316">
        <v>-1</v>
      </c>
      <c r="AT107" s="316" t="s">
        <v>594</v>
      </c>
      <c r="AV107" s="316">
        <v>-1</v>
      </c>
      <c r="AX107" s="316">
        <v>-1</v>
      </c>
      <c r="AZ107" s="316">
        <v>-1</v>
      </c>
      <c r="BB107" s="316">
        <v>-1</v>
      </c>
    </row>
    <row r="108" spans="1:67" x14ac:dyDescent="0.25">
      <c r="B108" s="316">
        <v>-1</v>
      </c>
      <c r="F108" s="142">
        <v>3</v>
      </c>
      <c r="G108" s="142">
        <v>2</v>
      </c>
      <c r="H108" s="142">
        <v>3</v>
      </c>
      <c r="I108" s="315">
        <v>-1E-4</v>
      </c>
      <c r="J108" s="317">
        <v>-1E-4</v>
      </c>
      <c r="K108" s="315">
        <v>-1E-4</v>
      </c>
      <c r="L108" s="317">
        <v>-1E-4</v>
      </c>
      <c r="M108" s="316">
        <v>-1E-4</v>
      </c>
      <c r="O108" s="142">
        <v>3</v>
      </c>
      <c r="P108" s="142">
        <v>2</v>
      </c>
      <c r="Q108" s="142">
        <v>0</v>
      </c>
      <c r="R108" s="315">
        <v>-1E-4</v>
      </c>
      <c r="S108" s="317">
        <v>-1E-4</v>
      </c>
      <c r="T108" s="315">
        <v>-1E-4</v>
      </c>
      <c r="U108" s="317">
        <v>-1E-4</v>
      </c>
      <c r="W108" s="318">
        <v>-1</v>
      </c>
      <c r="X108" s="316">
        <v>-1</v>
      </c>
      <c r="Z108" s="142">
        <v>3</v>
      </c>
      <c r="AA108" s="142">
        <v>3</v>
      </c>
      <c r="AB108" s="142">
        <v>2</v>
      </c>
      <c r="AC108" s="315">
        <v>-1E-4</v>
      </c>
      <c r="AD108" s="317">
        <v>-1E-4</v>
      </c>
      <c r="AE108" s="315">
        <v>-1E-4</v>
      </c>
      <c r="AF108" s="317">
        <v>-1E-4</v>
      </c>
      <c r="AH108" s="142">
        <v>3</v>
      </c>
      <c r="AI108" s="142">
        <v>3</v>
      </c>
      <c r="AJ108" s="142">
        <v>3</v>
      </c>
      <c r="AK108" s="315">
        <v>-1E-4</v>
      </c>
      <c r="AL108" s="315">
        <v>-1E-4</v>
      </c>
      <c r="AM108" s="315">
        <v>-1E-4</v>
      </c>
      <c r="AN108" s="317">
        <v>-1E-4</v>
      </c>
      <c r="AP108" s="317">
        <v>-1</v>
      </c>
      <c r="AQ108" s="317">
        <v>-1</v>
      </c>
      <c r="AR108" s="316">
        <v>-1</v>
      </c>
      <c r="AT108" s="316" t="s">
        <v>594</v>
      </c>
      <c r="AV108" s="316">
        <v>-1</v>
      </c>
      <c r="AX108" s="316">
        <v>-1</v>
      </c>
      <c r="AZ108" s="316">
        <v>-1</v>
      </c>
      <c r="BB108" s="316">
        <v>-1</v>
      </c>
    </row>
    <row r="109" spans="1:67" x14ac:dyDescent="0.25">
      <c r="B109" s="316">
        <v>-1</v>
      </c>
      <c r="F109" s="142">
        <v>2</v>
      </c>
      <c r="G109" s="142">
        <v>3</v>
      </c>
      <c r="H109" s="142">
        <v>3</v>
      </c>
      <c r="I109" s="315">
        <v>-1E-4</v>
      </c>
      <c r="J109" s="317">
        <v>-1E-4</v>
      </c>
      <c r="K109" s="315">
        <v>-1E-4</v>
      </c>
      <c r="L109" s="317">
        <v>-1E-4</v>
      </c>
      <c r="M109" s="316">
        <v>-1E-4</v>
      </c>
      <c r="O109" s="142">
        <v>3</v>
      </c>
      <c r="P109" s="142">
        <v>3</v>
      </c>
      <c r="Q109" s="142">
        <v>0</v>
      </c>
      <c r="R109" s="315">
        <v>-1E-4</v>
      </c>
      <c r="S109" s="317">
        <v>-1E-4</v>
      </c>
      <c r="T109" s="315">
        <v>-1E-4</v>
      </c>
      <c r="U109" s="317">
        <v>-1E-4</v>
      </c>
      <c r="W109" s="318">
        <v>-1</v>
      </c>
      <c r="X109" s="316">
        <v>-1</v>
      </c>
      <c r="Z109" s="142">
        <v>3</v>
      </c>
      <c r="AA109" s="142">
        <v>3</v>
      </c>
      <c r="AB109" s="142">
        <v>2</v>
      </c>
      <c r="AC109" s="315">
        <v>-1E-4</v>
      </c>
      <c r="AD109" s="317">
        <v>-1E-4</v>
      </c>
      <c r="AE109" s="315">
        <v>-1E-4</v>
      </c>
      <c r="AF109" s="317">
        <v>-1E-4</v>
      </c>
      <c r="AH109" s="142">
        <v>3</v>
      </c>
      <c r="AI109" s="142">
        <v>3</v>
      </c>
      <c r="AJ109" s="142">
        <v>3</v>
      </c>
      <c r="AK109" s="315">
        <v>-1E-4</v>
      </c>
      <c r="AL109" s="315">
        <v>-1E-4</v>
      </c>
      <c r="AM109" s="315">
        <v>-1E-4</v>
      </c>
      <c r="AN109" s="317">
        <v>-1E-4</v>
      </c>
      <c r="AP109" s="317">
        <v>-1</v>
      </c>
      <c r="AQ109" s="317">
        <v>-1</v>
      </c>
      <c r="AR109" s="316">
        <v>-1</v>
      </c>
      <c r="AT109" s="316" t="s">
        <v>594</v>
      </c>
      <c r="AV109" s="316">
        <v>-1</v>
      </c>
      <c r="AX109" s="316">
        <v>-1</v>
      </c>
      <c r="AZ109" s="316">
        <v>-1</v>
      </c>
      <c r="BB109" s="316">
        <v>-1</v>
      </c>
    </row>
    <row r="110" spans="1:67" x14ac:dyDescent="0.25">
      <c r="B110" s="316"/>
      <c r="I110" s="315"/>
      <c r="J110" s="317"/>
      <c r="K110" s="315"/>
      <c r="L110" s="317"/>
      <c r="M110" s="316"/>
      <c r="R110" s="315"/>
      <c r="S110" s="317"/>
      <c r="T110" s="315"/>
      <c r="U110" s="317"/>
      <c r="W110" s="318"/>
      <c r="X110" s="316"/>
      <c r="AC110" s="315"/>
      <c r="AD110" s="317"/>
      <c r="AE110" s="315"/>
      <c r="AF110" s="317"/>
      <c r="AK110" s="315"/>
      <c r="AL110" s="315"/>
      <c r="AM110" s="315"/>
      <c r="AN110" s="317"/>
      <c r="AP110" s="317"/>
      <c r="AQ110" s="317"/>
      <c r="AR110" s="316"/>
      <c r="AT110" s="316"/>
      <c r="AV110" s="316"/>
      <c r="AX110" s="316"/>
      <c r="AZ110" s="316"/>
      <c r="BB110" s="316"/>
    </row>
    <row r="111" spans="1:67" x14ac:dyDescent="0.25">
      <c r="A111" s="5" t="s">
        <v>534</v>
      </c>
      <c r="B111" s="316">
        <v>7</v>
      </c>
      <c r="C111" s="18" t="s">
        <v>287</v>
      </c>
      <c r="D111" s="18" t="s">
        <v>248</v>
      </c>
      <c r="F111" s="142">
        <v>2</v>
      </c>
      <c r="G111" s="142">
        <v>3</v>
      </c>
      <c r="H111" s="142">
        <v>2</v>
      </c>
      <c r="I111" s="315">
        <v>0.8</v>
      </c>
      <c r="J111" s="317">
        <v>18.600000000000001</v>
      </c>
      <c r="K111" s="315">
        <v>-1E-4</v>
      </c>
      <c r="L111" s="317">
        <v>19.399999999999999</v>
      </c>
      <c r="M111" s="316">
        <v>4</v>
      </c>
      <c r="O111" s="142">
        <v>3</v>
      </c>
      <c r="P111" s="142">
        <v>2</v>
      </c>
      <c r="Q111" s="142">
        <v>2</v>
      </c>
      <c r="R111" s="315">
        <v>1</v>
      </c>
      <c r="S111" s="317">
        <v>18.399999999999999</v>
      </c>
      <c r="T111" s="315">
        <v>0.6</v>
      </c>
      <c r="U111" s="317">
        <v>18.8</v>
      </c>
      <c r="W111" s="318">
        <v>38.200000000000003</v>
      </c>
      <c r="X111" s="316">
        <v>7</v>
      </c>
      <c r="Z111" s="142">
        <v>2</v>
      </c>
      <c r="AA111" s="142">
        <v>3</v>
      </c>
      <c r="AB111" s="142">
        <v>1</v>
      </c>
      <c r="AC111" s="315">
        <v>0.8</v>
      </c>
      <c r="AD111" s="317">
        <v>18.600000000000001</v>
      </c>
      <c r="AE111" s="315">
        <v>-1E-4</v>
      </c>
      <c r="AF111" s="317">
        <v>19.399999999999999</v>
      </c>
      <c r="AH111" s="142">
        <v>5</v>
      </c>
      <c r="AI111" s="142">
        <v>3</v>
      </c>
      <c r="AJ111" s="142">
        <v>2</v>
      </c>
      <c r="AK111" s="315">
        <v>0.7</v>
      </c>
      <c r="AL111" s="315">
        <v>18</v>
      </c>
      <c r="AM111" s="315">
        <v>0.6</v>
      </c>
      <c r="AN111" s="317">
        <v>18.100000000000001</v>
      </c>
      <c r="AP111" s="317">
        <v>75.7</v>
      </c>
      <c r="AQ111" s="317">
        <v>75.7</v>
      </c>
      <c r="AR111" s="316">
        <v>7</v>
      </c>
      <c r="AT111" s="316" t="s">
        <v>594</v>
      </c>
      <c r="AV111" s="316">
        <v>-1</v>
      </c>
      <c r="AW111" s="48">
        <v>0</v>
      </c>
      <c r="AX111" s="316">
        <v>-1</v>
      </c>
      <c r="AY111" s="48">
        <v>0</v>
      </c>
      <c r="AZ111" s="316">
        <v>-1</v>
      </c>
      <c r="BA111" s="48">
        <v>0</v>
      </c>
      <c r="BB111" s="316">
        <v>-1</v>
      </c>
      <c r="BH111" s="1" t="s">
        <v>248</v>
      </c>
      <c r="BJ111" s="1" t="s">
        <v>562</v>
      </c>
      <c r="BK111" s="1" t="s">
        <v>580</v>
      </c>
      <c r="BL111" s="8" t="s">
        <v>505</v>
      </c>
      <c r="BM111" s="58" t="s">
        <v>597</v>
      </c>
      <c r="BN111" s="8" t="s">
        <v>503</v>
      </c>
      <c r="BO111" s="8" t="s">
        <v>503</v>
      </c>
    </row>
    <row r="112" spans="1:67" x14ac:dyDescent="0.25">
      <c r="B112" s="316">
        <v>-1</v>
      </c>
      <c r="F112" s="142">
        <v>3</v>
      </c>
      <c r="G112" s="142">
        <v>2</v>
      </c>
      <c r="H112" s="142">
        <v>1</v>
      </c>
      <c r="I112" s="315">
        <v>-1E-4</v>
      </c>
      <c r="J112" s="317">
        <v>-1E-4</v>
      </c>
      <c r="K112" s="315">
        <v>-1E-4</v>
      </c>
      <c r="L112" s="317">
        <v>-1E-4</v>
      </c>
      <c r="M112" s="316">
        <v>-1E-4</v>
      </c>
      <c r="O112" s="142">
        <v>4</v>
      </c>
      <c r="P112" s="142">
        <v>3</v>
      </c>
      <c r="Q112" s="142">
        <v>2</v>
      </c>
      <c r="R112" s="315">
        <v>-1E-4</v>
      </c>
      <c r="S112" s="317">
        <v>-1E-4</v>
      </c>
      <c r="T112" s="315">
        <v>-1E-4</v>
      </c>
      <c r="U112" s="317">
        <v>-1E-4</v>
      </c>
      <c r="W112" s="318">
        <v>-1</v>
      </c>
      <c r="X112" s="316">
        <v>-1</v>
      </c>
      <c r="Z112" s="142">
        <v>3</v>
      </c>
      <c r="AA112" s="142">
        <v>4</v>
      </c>
      <c r="AB112" s="142">
        <v>1</v>
      </c>
      <c r="AC112" s="315">
        <v>-1E-4</v>
      </c>
      <c r="AD112" s="317">
        <v>-1E-4</v>
      </c>
      <c r="AE112" s="315">
        <v>-1E-4</v>
      </c>
      <c r="AF112" s="317">
        <v>-1E-4</v>
      </c>
      <c r="AH112" s="142">
        <v>4</v>
      </c>
      <c r="AI112" s="142">
        <v>4</v>
      </c>
      <c r="AJ112" s="142">
        <v>2</v>
      </c>
      <c r="AK112" s="315">
        <v>-1E-4</v>
      </c>
      <c r="AL112" s="315">
        <v>-1E-4</v>
      </c>
      <c r="AM112" s="315">
        <v>-1E-4</v>
      </c>
      <c r="AN112" s="317">
        <v>-1E-4</v>
      </c>
      <c r="AP112" s="317">
        <v>-1</v>
      </c>
      <c r="AQ112" s="317">
        <v>-1</v>
      </c>
      <c r="AR112" s="316">
        <v>-1</v>
      </c>
      <c r="AT112" s="316" t="s">
        <v>594</v>
      </c>
      <c r="AV112" s="316">
        <v>-1</v>
      </c>
      <c r="AX112" s="316">
        <v>-1</v>
      </c>
      <c r="AZ112" s="316">
        <v>-1</v>
      </c>
      <c r="BB112" s="316">
        <v>-1</v>
      </c>
    </row>
    <row r="113" spans="1:69" x14ac:dyDescent="0.25">
      <c r="B113" s="316">
        <v>-1</v>
      </c>
      <c r="F113" s="142">
        <v>3</v>
      </c>
      <c r="G113" s="142">
        <v>3</v>
      </c>
      <c r="H113" s="142">
        <v>1</v>
      </c>
      <c r="I113" s="315">
        <v>-1E-4</v>
      </c>
      <c r="J113" s="317">
        <v>-1E-4</v>
      </c>
      <c r="K113" s="315">
        <v>-1E-4</v>
      </c>
      <c r="L113" s="317">
        <v>-1E-4</v>
      </c>
      <c r="M113" s="316">
        <v>-1E-4</v>
      </c>
      <c r="O113" s="142">
        <v>3</v>
      </c>
      <c r="P113" s="142">
        <v>3</v>
      </c>
      <c r="Q113" s="142">
        <v>2</v>
      </c>
      <c r="R113" s="315">
        <v>-1E-4</v>
      </c>
      <c r="S113" s="317">
        <v>-1E-4</v>
      </c>
      <c r="T113" s="315">
        <v>-1E-4</v>
      </c>
      <c r="U113" s="317">
        <v>-1E-4</v>
      </c>
      <c r="W113" s="318">
        <v>-1</v>
      </c>
      <c r="X113" s="316">
        <v>-1</v>
      </c>
      <c r="Z113" s="142">
        <v>3</v>
      </c>
      <c r="AA113" s="142">
        <v>3</v>
      </c>
      <c r="AB113" s="142">
        <v>1</v>
      </c>
      <c r="AC113" s="315">
        <v>-1E-4</v>
      </c>
      <c r="AD113" s="317">
        <v>-1E-4</v>
      </c>
      <c r="AE113" s="315">
        <v>-1E-4</v>
      </c>
      <c r="AF113" s="317">
        <v>-1E-4</v>
      </c>
      <c r="AH113" s="142">
        <v>4</v>
      </c>
      <c r="AI113" s="142">
        <v>3</v>
      </c>
      <c r="AJ113" s="142">
        <v>3</v>
      </c>
      <c r="AK113" s="315">
        <v>-1E-4</v>
      </c>
      <c r="AL113" s="315">
        <v>-1E-4</v>
      </c>
      <c r="AM113" s="315">
        <v>-1E-4</v>
      </c>
      <c r="AN113" s="317">
        <v>-1E-4</v>
      </c>
      <c r="AP113" s="317">
        <v>-1</v>
      </c>
      <c r="AQ113" s="317">
        <v>-1</v>
      </c>
      <c r="AR113" s="316">
        <v>-1</v>
      </c>
      <c r="AT113" s="316" t="s">
        <v>594</v>
      </c>
      <c r="AV113" s="316">
        <v>-1</v>
      </c>
      <c r="AX113" s="316">
        <v>-1</v>
      </c>
      <c r="AZ113" s="316">
        <v>-1</v>
      </c>
      <c r="BB113" s="316">
        <v>-1</v>
      </c>
    </row>
    <row r="114" spans="1:69" x14ac:dyDescent="0.25">
      <c r="B114" s="316">
        <v>-1</v>
      </c>
      <c r="F114" s="142">
        <v>3</v>
      </c>
      <c r="G114" s="142">
        <v>3</v>
      </c>
      <c r="H114" s="142">
        <v>1</v>
      </c>
      <c r="I114" s="315">
        <v>-1E-4</v>
      </c>
      <c r="J114" s="317">
        <v>-1E-4</v>
      </c>
      <c r="K114" s="315">
        <v>-1E-4</v>
      </c>
      <c r="L114" s="317">
        <v>-1E-4</v>
      </c>
      <c r="M114" s="316">
        <v>-1E-4</v>
      </c>
      <c r="O114" s="142">
        <v>3</v>
      </c>
      <c r="P114" s="142">
        <v>3</v>
      </c>
      <c r="Q114" s="142">
        <v>2</v>
      </c>
      <c r="R114" s="315">
        <v>-1E-4</v>
      </c>
      <c r="S114" s="317">
        <v>-1E-4</v>
      </c>
      <c r="T114" s="315">
        <v>-1E-4</v>
      </c>
      <c r="U114" s="317">
        <v>-1E-4</v>
      </c>
      <c r="W114" s="318">
        <v>-1</v>
      </c>
      <c r="X114" s="316">
        <v>-1</v>
      </c>
      <c r="Z114" s="142">
        <v>3</v>
      </c>
      <c r="AA114" s="142">
        <v>3</v>
      </c>
      <c r="AB114" s="142">
        <v>1</v>
      </c>
      <c r="AC114" s="315">
        <v>-1E-4</v>
      </c>
      <c r="AD114" s="317">
        <v>-1E-4</v>
      </c>
      <c r="AE114" s="315">
        <v>-1E-4</v>
      </c>
      <c r="AF114" s="317">
        <v>-1E-4</v>
      </c>
      <c r="AH114" s="142">
        <v>4</v>
      </c>
      <c r="AI114" s="142">
        <v>3</v>
      </c>
      <c r="AJ114" s="142">
        <v>3</v>
      </c>
      <c r="AK114" s="315">
        <v>-1E-4</v>
      </c>
      <c r="AL114" s="315">
        <v>-1E-4</v>
      </c>
      <c r="AM114" s="315">
        <v>-1E-4</v>
      </c>
      <c r="AN114" s="317">
        <v>-1E-4</v>
      </c>
      <c r="AP114" s="317">
        <v>-1</v>
      </c>
      <c r="AQ114" s="317">
        <v>-1</v>
      </c>
      <c r="AR114" s="316">
        <v>-1</v>
      </c>
      <c r="AT114" s="316" t="s">
        <v>594</v>
      </c>
      <c r="AV114" s="316">
        <v>-1</v>
      </c>
      <c r="AX114" s="316">
        <v>-1</v>
      </c>
      <c r="AZ114" s="316">
        <v>-1</v>
      </c>
      <c r="BB114" s="316">
        <v>-1</v>
      </c>
    </row>
    <row r="115" spans="1:69" x14ac:dyDescent="0.25">
      <c r="B115" s="316"/>
      <c r="I115" s="315"/>
      <c r="J115" s="317"/>
      <c r="K115" s="315"/>
      <c r="L115" s="317"/>
      <c r="M115" s="316"/>
      <c r="R115" s="315"/>
      <c r="S115" s="317"/>
      <c r="T115" s="315"/>
      <c r="U115" s="317"/>
      <c r="W115" s="318"/>
      <c r="X115" s="316"/>
      <c r="AC115" s="315"/>
      <c r="AD115" s="317"/>
      <c r="AE115" s="315"/>
      <c r="AF115" s="317"/>
      <c r="AK115" s="315"/>
      <c r="AL115" s="315"/>
      <c r="AM115" s="315"/>
      <c r="AN115" s="317"/>
      <c r="AP115" s="317"/>
      <c r="AQ115" s="317"/>
      <c r="AR115" s="316"/>
      <c r="AT115" s="316"/>
      <c r="AV115" s="316"/>
      <c r="AX115" s="316"/>
      <c r="AZ115" s="316"/>
      <c r="BB115" s="316"/>
    </row>
    <row r="116" spans="1:69" x14ac:dyDescent="0.25">
      <c r="A116" s="5" t="s">
        <v>534</v>
      </c>
      <c r="B116" s="316">
        <v>8</v>
      </c>
      <c r="C116" s="18" t="s">
        <v>319</v>
      </c>
      <c r="D116" s="18" t="s">
        <v>205</v>
      </c>
      <c r="F116" s="142">
        <v>3</v>
      </c>
      <c r="G116" s="142">
        <v>3</v>
      </c>
      <c r="H116" s="142">
        <v>1</v>
      </c>
      <c r="I116" s="315">
        <v>0.8</v>
      </c>
      <c r="J116" s="317">
        <v>18.600000000000001</v>
      </c>
      <c r="K116" s="315">
        <v>0.6</v>
      </c>
      <c r="L116" s="317">
        <v>18.8</v>
      </c>
      <c r="M116" s="316">
        <v>7</v>
      </c>
      <c r="R116" s="315">
        <v>-1E-4</v>
      </c>
      <c r="S116" s="317">
        <v>0</v>
      </c>
      <c r="T116" s="315">
        <v>-1E-4</v>
      </c>
      <c r="U116" s="317">
        <v>0</v>
      </c>
      <c r="W116" s="318">
        <v>18.8</v>
      </c>
      <c r="X116" s="316">
        <v>8</v>
      </c>
      <c r="AC116" s="315">
        <v>-1E-4</v>
      </c>
      <c r="AD116" s="317">
        <v>0</v>
      </c>
      <c r="AE116" s="315">
        <v>-1E-4</v>
      </c>
      <c r="AF116" s="317">
        <v>0</v>
      </c>
      <c r="AK116" s="315">
        <v>-1E-4</v>
      </c>
      <c r="AL116" s="315">
        <v>0</v>
      </c>
      <c r="AM116" s="315">
        <v>-1E-4</v>
      </c>
      <c r="AN116" s="317">
        <v>0</v>
      </c>
      <c r="AP116" s="317">
        <v>18.8</v>
      </c>
      <c r="AQ116" s="317">
        <v>18.8</v>
      </c>
      <c r="AR116" s="316">
        <v>8</v>
      </c>
      <c r="AT116" s="316" t="s">
        <v>594</v>
      </c>
      <c r="AV116" s="316">
        <v>-1</v>
      </c>
      <c r="AW116" s="48">
        <v>0</v>
      </c>
      <c r="AX116" s="316">
        <v>-1</v>
      </c>
      <c r="AY116" s="48">
        <v>0</v>
      </c>
      <c r="AZ116" s="316">
        <v>-1</v>
      </c>
      <c r="BA116" s="48">
        <v>0</v>
      </c>
      <c r="BB116" s="316">
        <v>-1</v>
      </c>
      <c r="BF116" s="1" t="s">
        <v>369</v>
      </c>
      <c r="BH116" s="1" t="s">
        <v>205</v>
      </c>
      <c r="BJ116" s="1" t="s">
        <v>562</v>
      </c>
      <c r="BK116" s="1" t="s">
        <v>580</v>
      </c>
      <c r="BL116" s="8" t="s">
        <v>505</v>
      </c>
      <c r="BM116" s="58" t="s">
        <v>597</v>
      </c>
      <c r="BN116" s="8" t="s">
        <v>517</v>
      </c>
      <c r="BO116" s="8" t="s">
        <v>522</v>
      </c>
    </row>
    <row r="117" spans="1:69" x14ac:dyDescent="0.25">
      <c r="B117" s="316">
        <v>-1</v>
      </c>
      <c r="F117" s="142">
        <v>3</v>
      </c>
      <c r="G117" s="142">
        <v>3</v>
      </c>
      <c r="H117" s="142">
        <v>1</v>
      </c>
      <c r="I117" s="315">
        <v>-1E-4</v>
      </c>
      <c r="J117" s="317">
        <v>-1E-4</v>
      </c>
      <c r="K117" s="315">
        <v>-1E-4</v>
      </c>
      <c r="L117" s="317">
        <v>-1E-4</v>
      </c>
      <c r="M117" s="316">
        <v>-1E-4</v>
      </c>
      <c r="R117" s="315">
        <v>-1E-4</v>
      </c>
      <c r="S117" s="317">
        <v>-1E-4</v>
      </c>
      <c r="T117" s="315">
        <v>-1E-4</v>
      </c>
      <c r="U117" s="317">
        <v>-1E-4</v>
      </c>
      <c r="W117" s="318">
        <v>-1</v>
      </c>
      <c r="X117" s="316">
        <v>-1</v>
      </c>
      <c r="AC117" s="315">
        <v>-1E-4</v>
      </c>
      <c r="AD117" s="317">
        <v>-1E-4</v>
      </c>
      <c r="AE117" s="315">
        <v>-1E-4</v>
      </c>
      <c r="AF117" s="317">
        <v>-1E-4</v>
      </c>
      <c r="AK117" s="315">
        <v>-1E-4</v>
      </c>
      <c r="AL117" s="315">
        <v>-1E-4</v>
      </c>
      <c r="AM117" s="315">
        <v>-1E-4</v>
      </c>
      <c r="AN117" s="317">
        <v>-1E-4</v>
      </c>
      <c r="AP117" s="317">
        <v>-1</v>
      </c>
      <c r="AQ117" s="317">
        <v>-1</v>
      </c>
      <c r="AR117" s="316">
        <v>-1</v>
      </c>
      <c r="AT117" s="316" t="s">
        <v>594</v>
      </c>
      <c r="AV117" s="316">
        <v>-1</v>
      </c>
      <c r="AX117" s="316">
        <v>-1</v>
      </c>
      <c r="AZ117" s="316">
        <v>-1</v>
      </c>
      <c r="BB117" s="316">
        <v>-1</v>
      </c>
    </row>
    <row r="118" spans="1:69" x14ac:dyDescent="0.25">
      <c r="B118" s="316">
        <v>-1</v>
      </c>
      <c r="F118" s="142">
        <v>3</v>
      </c>
      <c r="G118" s="142">
        <v>3</v>
      </c>
      <c r="H118" s="142">
        <v>1</v>
      </c>
      <c r="I118" s="315">
        <v>-1E-4</v>
      </c>
      <c r="J118" s="317">
        <v>-1E-4</v>
      </c>
      <c r="K118" s="315">
        <v>-1E-4</v>
      </c>
      <c r="L118" s="317">
        <v>-1E-4</v>
      </c>
      <c r="M118" s="316">
        <v>-1E-4</v>
      </c>
      <c r="R118" s="315">
        <v>-1E-4</v>
      </c>
      <c r="S118" s="317">
        <v>-1E-4</v>
      </c>
      <c r="T118" s="315">
        <v>-1E-4</v>
      </c>
      <c r="U118" s="317">
        <v>-1E-4</v>
      </c>
      <c r="W118" s="318">
        <v>-1</v>
      </c>
      <c r="X118" s="316">
        <v>-1</v>
      </c>
      <c r="AC118" s="315">
        <v>-1E-4</v>
      </c>
      <c r="AD118" s="317">
        <v>-1E-4</v>
      </c>
      <c r="AE118" s="315">
        <v>-1E-4</v>
      </c>
      <c r="AF118" s="317">
        <v>-1E-4</v>
      </c>
      <c r="AK118" s="315">
        <v>-1E-4</v>
      </c>
      <c r="AL118" s="315">
        <v>-1E-4</v>
      </c>
      <c r="AM118" s="315">
        <v>-1E-4</v>
      </c>
      <c r="AN118" s="317">
        <v>-1E-4</v>
      </c>
      <c r="AP118" s="317">
        <v>-1</v>
      </c>
      <c r="AQ118" s="317">
        <v>-1</v>
      </c>
      <c r="AR118" s="316">
        <v>-1</v>
      </c>
      <c r="AT118" s="316" t="s">
        <v>594</v>
      </c>
      <c r="AV118" s="316">
        <v>-1</v>
      </c>
      <c r="AX118" s="316">
        <v>-1</v>
      </c>
      <c r="AZ118" s="316">
        <v>-1</v>
      </c>
      <c r="BB118" s="316">
        <v>-1</v>
      </c>
    </row>
    <row r="119" spans="1:69" x14ac:dyDescent="0.25">
      <c r="B119" s="316">
        <v>-1</v>
      </c>
      <c r="F119" s="142">
        <v>2</v>
      </c>
      <c r="G119" s="142">
        <v>2</v>
      </c>
      <c r="H119" s="142">
        <v>1</v>
      </c>
      <c r="I119" s="315">
        <v>-1E-4</v>
      </c>
      <c r="J119" s="317">
        <v>-1E-4</v>
      </c>
      <c r="K119" s="315">
        <v>-1E-4</v>
      </c>
      <c r="L119" s="317">
        <v>-1E-4</v>
      </c>
      <c r="M119" s="316">
        <v>-1E-4</v>
      </c>
      <c r="R119" s="315">
        <v>-1E-4</v>
      </c>
      <c r="S119" s="317">
        <v>-1E-4</v>
      </c>
      <c r="T119" s="315">
        <v>-1E-4</v>
      </c>
      <c r="U119" s="317">
        <v>-1E-4</v>
      </c>
      <c r="W119" s="318">
        <v>-1</v>
      </c>
      <c r="X119" s="316">
        <v>-1</v>
      </c>
      <c r="AC119" s="315">
        <v>-1E-4</v>
      </c>
      <c r="AD119" s="317">
        <v>-1E-4</v>
      </c>
      <c r="AE119" s="315">
        <v>-1E-4</v>
      </c>
      <c r="AF119" s="317">
        <v>-1E-4</v>
      </c>
      <c r="AK119" s="315">
        <v>-1E-4</v>
      </c>
      <c r="AL119" s="315">
        <v>-1E-4</v>
      </c>
      <c r="AM119" s="315">
        <v>-1E-4</v>
      </c>
      <c r="AN119" s="317">
        <v>-1E-4</v>
      </c>
      <c r="AP119" s="317">
        <v>-1</v>
      </c>
      <c r="AQ119" s="317">
        <v>-1</v>
      </c>
      <c r="AR119" s="316">
        <v>-1</v>
      </c>
      <c r="AT119" s="316" t="s">
        <v>594</v>
      </c>
      <c r="AV119" s="316">
        <v>-1</v>
      </c>
      <c r="AX119" s="316">
        <v>-1</v>
      </c>
      <c r="AZ119" s="316">
        <v>-1</v>
      </c>
      <c r="BB119" s="316">
        <v>-1</v>
      </c>
    </row>
    <row r="120" spans="1:69" x14ac:dyDescent="0.25">
      <c r="B120" s="316"/>
      <c r="I120" s="315"/>
      <c r="J120" s="317"/>
      <c r="K120" s="315"/>
      <c r="L120" s="317"/>
      <c r="M120" s="316"/>
      <c r="R120" s="315"/>
      <c r="S120" s="317"/>
      <c r="T120" s="315"/>
      <c r="U120" s="317"/>
      <c r="W120" s="318"/>
      <c r="X120" s="316"/>
      <c r="AC120" s="315"/>
      <c r="AD120" s="317"/>
      <c r="AE120" s="315"/>
      <c r="AF120" s="317"/>
      <c r="AK120" s="315"/>
      <c r="AL120" s="315"/>
      <c r="AM120" s="315"/>
      <c r="AN120" s="317"/>
      <c r="AP120" s="317"/>
      <c r="AQ120" s="317"/>
      <c r="AR120" s="316"/>
      <c r="AT120" s="316"/>
      <c r="AV120" s="316"/>
      <c r="AX120" s="316"/>
      <c r="AZ120" s="316"/>
      <c r="BB120" s="316"/>
    </row>
    <row r="121" spans="1:69" s="313" customFormat="1" x14ac:dyDescent="0.25">
      <c r="A121" s="319"/>
      <c r="B121" s="320"/>
      <c r="C121" s="321"/>
      <c r="D121" s="321"/>
      <c r="E121" s="322"/>
      <c r="F121" s="301"/>
      <c r="G121" s="301"/>
      <c r="H121" s="301"/>
      <c r="I121" s="323"/>
      <c r="J121" s="324"/>
      <c r="K121" s="323"/>
      <c r="L121" s="324"/>
      <c r="M121" s="320"/>
      <c r="N121" s="325"/>
      <c r="O121" s="301"/>
      <c r="P121" s="301"/>
      <c r="Q121" s="301"/>
      <c r="R121" s="323"/>
      <c r="S121" s="324"/>
      <c r="T121" s="323"/>
      <c r="U121" s="324"/>
      <c r="V121" s="325"/>
      <c r="W121" s="326"/>
      <c r="X121" s="320"/>
      <c r="Y121" s="327"/>
      <c r="Z121" s="301"/>
      <c r="AA121" s="301"/>
      <c r="AB121" s="301"/>
      <c r="AC121" s="323"/>
      <c r="AD121" s="324"/>
      <c r="AE121" s="323"/>
      <c r="AF121" s="324"/>
      <c r="AG121" s="328"/>
      <c r="AH121" s="301"/>
      <c r="AI121" s="301"/>
      <c r="AJ121" s="301"/>
      <c r="AK121" s="323"/>
      <c r="AL121" s="323"/>
      <c r="AM121" s="323"/>
      <c r="AN121" s="324"/>
      <c r="AO121" s="328"/>
      <c r="AP121" s="324"/>
      <c r="AQ121" s="324"/>
      <c r="AR121" s="320"/>
      <c r="AS121" s="328"/>
      <c r="AT121" s="320"/>
      <c r="AU121" s="329"/>
      <c r="AV121" s="320"/>
      <c r="AW121" s="330"/>
      <c r="AX121" s="320"/>
      <c r="AY121" s="330"/>
      <c r="AZ121" s="320"/>
      <c r="BA121" s="330"/>
      <c r="BB121" s="320"/>
      <c r="BC121" s="328"/>
      <c r="BI121" s="327"/>
      <c r="BL121" s="329"/>
      <c r="BM121" s="331"/>
      <c r="BN121" s="329"/>
      <c r="BO121" s="329"/>
      <c r="BQ121" s="327"/>
    </row>
    <row r="122" spans="1:69" x14ac:dyDescent="0.25">
      <c r="A122" s="5" t="s">
        <v>535</v>
      </c>
      <c r="B122" s="316">
        <v>1</v>
      </c>
      <c r="C122" s="18" t="s">
        <v>341</v>
      </c>
      <c r="D122" s="18" t="s">
        <v>248</v>
      </c>
      <c r="F122" s="142">
        <v>3</v>
      </c>
      <c r="G122" s="142">
        <v>3</v>
      </c>
      <c r="H122" s="142">
        <v>1</v>
      </c>
      <c r="I122" s="315">
        <v>1.2</v>
      </c>
      <c r="J122" s="317">
        <v>18.5</v>
      </c>
      <c r="K122" s="315">
        <v>-1E-4</v>
      </c>
      <c r="L122" s="317">
        <v>19.7</v>
      </c>
      <c r="M122" s="316">
        <v>1</v>
      </c>
      <c r="O122" s="142">
        <v>3</v>
      </c>
      <c r="P122" s="142">
        <v>3</v>
      </c>
      <c r="Q122" s="142">
        <v>10</v>
      </c>
      <c r="R122" s="315">
        <v>1.2</v>
      </c>
      <c r="S122" s="317">
        <v>16.8</v>
      </c>
      <c r="T122" s="315">
        <v>0.2</v>
      </c>
      <c r="U122" s="317">
        <v>17.8</v>
      </c>
      <c r="W122" s="318">
        <v>37.5</v>
      </c>
      <c r="X122" s="316">
        <v>1</v>
      </c>
      <c r="Z122" s="142">
        <v>3</v>
      </c>
      <c r="AA122" s="142">
        <v>3</v>
      </c>
      <c r="AB122" s="142">
        <v>1</v>
      </c>
      <c r="AC122" s="315">
        <v>1.6</v>
      </c>
      <c r="AD122" s="317">
        <v>18.5</v>
      </c>
      <c r="AE122" s="315">
        <v>-1E-4</v>
      </c>
      <c r="AF122" s="317">
        <v>20.100000000000001</v>
      </c>
      <c r="AH122" s="142">
        <v>3</v>
      </c>
      <c r="AI122" s="142">
        <v>4</v>
      </c>
      <c r="AJ122" s="142">
        <v>1</v>
      </c>
      <c r="AK122" s="315">
        <v>1.8</v>
      </c>
      <c r="AL122" s="315">
        <v>18.5</v>
      </c>
      <c r="AM122" s="315">
        <v>-1E-4</v>
      </c>
      <c r="AN122" s="317">
        <v>20.3</v>
      </c>
      <c r="AP122" s="317">
        <v>77.900000000000006</v>
      </c>
      <c r="AQ122" s="317">
        <v>77.900000000000006</v>
      </c>
      <c r="AR122" s="316">
        <v>1</v>
      </c>
      <c r="AT122" s="316" t="s">
        <v>594</v>
      </c>
      <c r="AV122" s="316">
        <v>-1</v>
      </c>
      <c r="AW122" s="48">
        <v>0</v>
      </c>
      <c r="AX122" s="316">
        <v>-1</v>
      </c>
      <c r="AY122" s="48">
        <v>0</v>
      </c>
      <c r="AZ122" s="316">
        <v>-1</v>
      </c>
      <c r="BA122" s="48">
        <v>0</v>
      </c>
      <c r="BB122" s="316">
        <v>-1</v>
      </c>
      <c r="BH122" s="1" t="s">
        <v>248</v>
      </c>
      <c r="BJ122" s="1" t="s">
        <v>563</v>
      </c>
      <c r="BK122" s="1" t="s">
        <v>581</v>
      </c>
      <c r="BL122" s="8" t="s">
        <v>505</v>
      </c>
      <c r="BM122" s="58" t="s">
        <v>598</v>
      </c>
      <c r="BN122" s="8" t="s">
        <v>503</v>
      </c>
      <c r="BO122" s="8" t="s">
        <v>503</v>
      </c>
    </row>
    <row r="123" spans="1:69" x14ac:dyDescent="0.25">
      <c r="B123" s="316">
        <v>-1</v>
      </c>
      <c r="F123" s="142">
        <v>3</v>
      </c>
      <c r="G123" s="142">
        <v>3</v>
      </c>
      <c r="H123" s="142">
        <v>1</v>
      </c>
      <c r="I123" s="315">
        <v>-1E-4</v>
      </c>
      <c r="J123" s="317">
        <v>-1E-4</v>
      </c>
      <c r="K123" s="315">
        <v>-1E-4</v>
      </c>
      <c r="L123" s="317">
        <v>-1E-4</v>
      </c>
      <c r="M123" s="316">
        <v>-1E-4</v>
      </c>
      <c r="O123" s="142">
        <v>3</v>
      </c>
      <c r="P123" s="142">
        <v>3</v>
      </c>
      <c r="Q123" s="142">
        <v>10</v>
      </c>
      <c r="R123" s="315">
        <v>-1E-4</v>
      </c>
      <c r="S123" s="317">
        <v>-1E-4</v>
      </c>
      <c r="T123" s="315">
        <v>-1E-4</v>
      </c>
      <c r="U123" s="317">
        <v>-1E-4</v>
      </c>
      <c r="W123" s="318">
        <v>-1</v>
      </c>
      <c r="X123" s="316">
        <v>-1</v>
      </c>
      <c r="Z123" s="142">
        <v>3</v>
      </c>
      <c r="AA123" s="142">
        <v>3</v>
      </c>
      <c r="AB123" s="142">
        <v>1</v>
      </c>
      <c r="AC123" s="315">
        <v>-1E-4</v>
      </c>
      <c r="AD123" s="317">
        <v>-1E-4</v>
      </c>
      <c r="AE123" s="315">
        <v>-1E-4</v>
      </c>
      <c r="AF123" s="317">
        <v>-1E-4</v>
      </c>
      <c r="AH123" s="142">
        <v>3</v>
      </c>
      <c r="AI123" s="142">
        <v>3</v>
      </c>
      <c r="AJ123" s="142">
        <v>1</v>
      </c>
      <c r="AK123" s="315">
        <v>-1E-4</v>
      </c>
      <c r="AL123" s="315">
        <v>-1E-4</v>
      </c>
      <c r="AM123" s="315">
        <v>-1E-4</v>
      </c>
      <c r="AN123" s="317">
        <v>-1E-4</v>
      </c>
      <c r="AP123" s="317">
        <v>-1</v>
      </c>
      <c r="AQ123" s="317">
        <v>-1</v>
      </c>
      <c r="AR123" s="316">
        <v>-1</v>
      </c>
      <c r="AT123" s="316" t="s">
        <v>594</v>
      </c>
      <c r="AV123" s="316">
        <v>-1</v>
      </c>
      <c r="AX123" s="316">
        <v>-1</v>
      </c>
      <c r="AZ123" s="316">
        <v>-1</v>
      </c>
      <c r="BB123" s="316">
        <v>-1</v>
      </c>
    </row>
    <row r="124" spans="1:69" x14ac:dyDescent="0.25">
      <c r="B124" s="316">
        <v>-1</v>
      </c>
      <c r="F124" s="142">
        <v>3</v>
      </c>
      <c r="G124" s="142">
        <v>3</v>
      </c>
      <c r="H124" s="142">
        <v>2</v>
      </c>
      <c r="I124" s="315">
        <v>-1E-4</v>
      </c>
      <c r="J124" s="317">
        <v>-1E-4</v>
      </c>
      <c r="K124" s="315">
        <v>-1E-4</v>
      </c>
      <c r="L124" s="317">
        <v>-1E-4</v>
      </c>
      <c r="M124" s="316">
        <v>-1E-4</v>
      </c>
      <c r="O124" s="142">
        <v>3</v>
      </c>
      <c r="P124" s="142">
        <v>3</v>
      </c>
      <c r="Q124" s="142">
        <v>10</v>
      </c>
      <c r="R124" s="315">
        <v>-1E-4</v>
      </c>
      <c r="S124" s="317">
        <v>-1E-4</v>
      </c>
      <c r="T124" s="315">
        <v>-1E-4</v>
      </c>
      <c r="U124" s="317">
        <v>-1E-4</v>
      </c>
      <c r="W124" s="318">
        <v>-1</v>
      </c>
      <c r="X124" s="316">
        <v>-1</v>
      </c>
      <c r="Z124" s="142">
        <v>3</v>
      </c>
      <c r="AA124" s="142">
        <v>3</v>
      </c>
      <c r="AB124" s="142">
        <v>2</v>
      </c>
      <c r="AC124" s="315">
        <v>-1E-4</v>
      </c>
      <c r="AD124" s="317">
        <v>-1E-4</v>
      </c>
      <c r="AE124" s="315">
        <v>-1E-4</v>
      </c>
      <c r="AF124" s="317">
        <v>-1E-4</v>
      </c>
      <c r="AH124" s="142">
        <v>3</v>
      </c>
      <c r="AI124" s="142">
        <v>3</v>
      </c>
      <c r="AJ124" s="142">
        <v>0</v>
      </c>
      <c r="AK124" s="315">
        <v>-1E-4</v>
      </c>
      <c r="AL124" s="315">
        <v>-1E-4</v>
      </c>
      <c r="AM124" s="315">
        <v>-1E-4</v>
      </c>
      <c r="AN124" s="317">
        <v>-1E-4</v>
      </c>
      <c r="AP124" s="317">
        <v>-1</v>
      </c>
      <c r="AQ124" s="317">
        <v>-1</v>
      </c>
      <c r="AR124" s="316">
        <v>-1</v>
      </c>
      <c r="AT124" s="316" t="s">
        <v>594</v>
      </c>
      <c r="AV124" s="316">
        <v>-1</v>
      </c>
      <c r="AX124" s="316">
        <v>-1</v>
      </c>
      <c r="AZ124" s="316">
        <v>-1</v>
      </c>
      <c r="BB124" s="316">
        <v>-1</v>
      </c>
    </row>
    <row r="125" spans="1:69" x14ac:dyDescent="0.25">
      <c r="B125" s="316">
        <v>-1</v>
      </c>
      <c r="F125" s="142">
        <v>3</v>
      </c>
      <c r="G125" s="142">
        <v>3</v>
      </c>
      <c r="H125" s="142">
        <v>2</v>
      </c>
      <c r="I125" s="315">
        <v>-1E-4</v>
      </c>
      <c r="J125" s="317">
        <v>-1E-4</v>
      </c>
      <c r="K125" s="315">
        <v>-1E-4</v>
      </c>
      <c r="L125" s="317">
        <v>-1E-4</v>
      </c>
      <c r="M125" s="316">
        <v>-1E-4</v>
      </c>
      <c r="O125" s="142">
        <v>3</v>
      </c>
      <c r="P125" s="142">
        <v>3</v>
      </c>
      <c r="Q125" s="142">
        <v>10</v>
      </c>
      <c r="R125" s="315">
        <v>-1E-4</v>
      </c>
      <c r="S125" s="317">
        <v>-1E-4</v>
      </c>
      <c r="T125" s="315">
        <v>-1E-4</v>
      </c>
      <c r="U125" s="317">
        <v>-1E-4</v>
      </c>
      <c r="W125" s="318">
        <v>-1</v>
      </c>
      <c r="X125" s="316">
        <v>-1</v>
      </c>
      <c r="Z125" s="142">
        <v>3</v>
      </c>
      <c r="AA125" s="142">
        <v>3</v>
      </c>
      <c r="AB125" s="142">
        <v>2</v>
      </c>
      <c r="AC125" s="315">
        <v>-1E-4</v>
      </c>
      <c r="AD125" s="317">
        <v>-1E-4</v>
      </c>
      <c r="AE125" s="315">
        <v>-1E-4</v>
      </c>
      <c r="AF125" s="317">
        <v>-1E-4</v>
      </c>
      <c r="AH125" s="142">
        <v>4</v>
      </c>
      <c r="AI125" s="142">
        <v>3</v>
      </c>
      <c r="AJ125" s="142">
        <v>1</v>
      </c>
      <c r="AK125" s="315">
        <v>-1E-4</v>
      </c>
      <c r="AL125" s="315">
        <v>-1E-4</v>
      </c>
      <c r="AM125" s="315">
        <v>-1E-4</v>
      </c>
      <c r="AN125" s="317">
        <v>-1E-4</v>
      </c>
      <c r="AP125" s="317">
        <v>-1</v>
      </c>
      <c r="AQ125" s="317">
        <v>-1</v>
      </c>
      <c r="AR125" s="316">
        <v>-1</v>
      </c>
      <c r="AT125" s="316" t="s">
        <v>594</v>
      </c>
      <c r="AV125" s="316">
        <v>-1</v>
      </c>
      <c r="AX125" s="316">
        <v>-1</v>
      </c>
      <c r="AZ125" s="316">
        <v>-1</v>
      </c>
      <c r="BB125" s="316">
        <v>-1</v>
      </c>
    </row>
    <row r="126" spans="1:69" x14ac:dyDescent="0.25">
      <c r="B126" s="316"/>
      <c r="I126" s="315"/>
      <c r="J126" s="317"/>
      <c r="K126" s="315"/>
      <c r="L126" s="317"/>
      <c r="M126" s="316"/>
      <c r="R126" s="315"/>
      <c r="S126" s="317"/>
      <c r="T126" s="315"/>
      <c r="U126" s="317"/>
      <c r="W126" s="318"/>
      <c r="X126" s="316"/>
      <c r="AC126" s="315"/>
      <c r="AD126" s="317"/>
      <c r="AE126" s="315"/>
      <c r="AF126" s="317"/>
      <c r="AK126" s="315"/>
      <c r="AL126" s="315"/>
      <c r="AM126" s="315"/>
      <c r="AN126" s="317"/>
      <c r="AP126" s="317"/>
      <c r="AQ126" s="317"/>
      <c r="AR126" s="316"/>
      <c r="AT126" s="316"/>
      <c r="AV126" s="316"/>
      <c r="AX126" s="316"/>
      <c r="AZ126" s="316"/>
      <c r="BB126" s="316"/>
    </row>
    <row r="127" spans="1:69" x14ac:dyDescent="0.25">
      <c r="A127" s="5" t="s">
        <v>535</v>
      </c>
      <c r="B127" s="316">
        <v>2</v>
      </c>
      <c r="C127" s="18" t="s">
        <v>281</v>
      </c>
      <c r="D127" s="18" t="s">
        <v>203</v>
      </c>
      <c r="F127" s="142">
        <v>4</v>
      </c>
      <c r="G127" s="142">
        <v>5</v>
      </c>
      <c r="H127" s="142">
        <v>10</v>
      </c>
      <c r="I127" s="315">
        <v>1.2</v>
      </c>
      <c r="J127" s="317">
        <v>16.399999999999999</v>
      </c>
      <c r="K127" s="315">
        <v>0.8</v>
      </c>
      <c r="L127" s="317">
        <v>16.8</v>
      </c>
      <c r="M127" s="316">
        <v>2</v>
      </c>
      <c r="O127" s="142">
        <v>4</v>
      </c>
      <c r="P127" s="142">
        <v>3</v>
      </c>
      <c r="Q127" s="142">
        <v>2</v>
      </c>
      <c r="R127" s="315">
        <v>1.2</v>
      </c>
      <c r="S127" s="317">
        <v>18.3</v>
      </c>
      <c r="T127" s="315">
        <v>-1E-4</v>
      </c>
      <c r="U127" s="317">
        <v>19.5</v>
      </c>
      <c r="W127" s="318">
        <v>36.299999999999997</v>
      </c>
      <c r="X127" s="316">
        <v>2</v>
      </c>
      <c r="Z127" s="142">
        <v>3</v>
      </c>
      <c r="AA127" s="142">
        <v>2</v>
      </c>
      <c r="AB127" s="142">
        <v>0</v>
      </c>
      <c r="AC127" s="315">
        <v>1.3</v>
      </c>
      <c r="AD127" s="317">
        <v>19.2</v>
      </c>
      <c r="AE127" s="315">
        <v>-1E-4</v>
      </c>
      <c r="AF127" s="317">
        <v>20.5</v>
      </c>
      <c r="AH127" s="142">
        <v>4</v>
      </c>
      <c r="AI127" s="142">
        <v>4</v>
      </c>
      <c r="AJ127" s="142">
        <v>3</v>
      </c>
      <c r="AK127" s="315">
        <v>1.8</v>
      </c>
      <c r="AL127" s="315">
        <v>18.100000000000001</v>
      </c>
      <c r="AM127" s="315">
        <v>0.2</v>
      </c>
      <c r="AN127" s="317">
        <v>19.7</v>
      </c>
      <c r="AP127" s="317">
        <v>76.5</v>
      </c>
      <c r="AQ127" s="317">
        <v>76.5</v>
      </c>
      <c r="AR127" s="316">
        <v>2</v>
      </c>
      <c r="AT127" s="316" t="s">
        <v>594</v>
      </c>
      <c r="AV127" s="316">
        <v>-1</v>
      </c>
      <c r="AW127" s="48">
        <v>0</v>
      </c>
      <c r="AX127" s="316">
        <v>-1</v>
      </c>
      <c r="AY127" s="48">
        <v>0</v>
      </c>
      <c r="AZ127" s="316">
        <v>-1</v>
      </c>
      <c r="BA127" s="48">
        <v>0</v>
      </c>
      <c r="BB127" s="316">
        <v>-1</v>
      </c>
      <c r="BH127" s="1" t="s">
        <v>203</v>
      </c>
      <c r="BJ127" s="1" t="s">
        <v>563</v>
      </c>
      <c r="BK127" s="1" t="s">
        <v>581</v>
      </c>
      <c r="BL127" s="8" t="s">
        <v>505</v>
      </c>
      <c r="BM127" s="58" t="s">
        <v>598</v>
      </c>
      <c r="BN127" s="8" t="s">
        <v>504</v>
      </c>
      <c r="BO127" s="8" t="s">
        <v>503</v>
      </c>
    </row>
    <row r="128" spans="1:69" x14ac:dyDescent="0.25">
      <c r="B128" s="316">
        <v>-1</v>
      </c>
      <c r="F128" s="142">
        <v>3</v>
      </c>
      <c r="G128" s="142">
        <v>5</v>
      </c>
      <c r="H128" s="142">
        <v>10</v>
      </c>
      <c r="I128" s="315">
        <v>-1E-4</v>
      </c>
      <c r="J128" s="317">
        <v>-1E-4</v>
      </c>
      <c r="K128" s="315">
        <v>-1E-4</v>
      </c>
      <c r="L128" s="317">
        <v>-1E-4</v>
      </c>
      <c r="M128" s="316">
        <v>-1E-4</v>
      </c>
      <c r="O128" s="142">
        <v>3</v>
      </c>
      <c r="P128" s="142">
        <v>4</v>
      </c>
      <c r="Q128" s="142">
        <v>2</v>
      </c>
      <c r="R128" s="315">
        <v>-1E-4</v>
      </c>
      <c r="S128" s="317">
        <v>-1E-4</v>
      </c>
      <c r="T128" s="315">
        <v>-1E-4</v>
      </c>
      <c r="U128" s="317">
        <v>-1E-4</v>
      </c>
      <c r="W128" s="318">
        <v>-1</v>
      </c>
      <c r="X128" s="316">
        <v>-1</v>
      </c>
      <c r="Z128" s="142">
        <v>2</v>
      </c>
      <c r="AA128" s="142">
        <v>2</v>
      </c>
      <c r="AB128" s="142">
        <v>0</v>
      </c>
      <c r="AC128" s="315">
        <v>-1E-4</v>
      </c>
      <c r="AD128" s="317">
        <v>-1E-4</v>
      </c>
      <c r="AE128" s="315">
        <v>-1E-4</v>
      </c>
      <c r="AF128" s="317">
        <v>-1E-4</v>
      </c>
      <c r="AH128" s="142">
        <v>3</v>
      </c>
      <c r="AI128" s="142">
        <v>4</v>
      </c>
      <c r="AJ128" s="142">
        <v>3</v>
      </c>
      <c r="AK128" s="315">
        <v>-1E-4</v>
      </c>
      <c r="AL128" s="315">
        <v>-1E-4</v>
      </c>
      <c r="AM128" s="315">
        <v>-1E-4</v>
      </c>
      <c r="AN128" s="317">
        <v>-1E-4</v>
      </c>
      <c r="AP128" s="317">
        <v>-1</v>
      </c>
      <c r="AQ128" s="317">
        <v>-1</v>
      </c>
      <c r="AR128" s="316">
        <v>-1</v>
      </c>
      <c r="AT128" s="316" t="s">
        <v>594</v>
      </c>
      <c r="AV128" s="316">
        <v>-1</v>
      </c>
      <c r="AX128" s="316">
        <v>-1</v>
      </c>
      <c r="AZ128" s="316">
        <v>-1</v>
      </c>
      <c r="BB128" s="316">
        <v>-1</v>
      </c>
    </row>
    <row r="129" spans="1:69" x14ac:dyDescent="0.25">
      <c r="B129" s="316">
        <v>-1</v>
      </c>
      <c r="F129" s="142">
        <v>4</v>
      </c>
      <c r="G129" s="142">
        <v>4</v>
      </c>
      <c r="H129" s="142">
        <v>10</v>
      </c>
      <c r="I129" s="315">
        <v>-1E-4</v>
      </c>
      <c r="J129" s="317">
        <v>-1E-4</v>
      </c>
      <c r="K129" s="315">
        <v>-1E-4</v>
      </c>
      <c r="L129" s="317">
        <v>-1E-4</v>
      </c>
      <c r="M129" s="316">
        <v>-1E-4</v>
      </c>
      <c r="O129" s="142">
        <v>3</v>
      </c>
      <c r="P129" s="142">
        <v>3</v>
      </c>
      <c r="Q129" s="142">
        <v>2</v>
      </c>
      <c r="R129" s="315">
        <v>-1E-4</v>
      </c>
      <c r="S129" s="317">
        <v>-1E-4</v>
      </c>
      <c r="T129" s="315">
        <v>-1E-4</v>
      </c>
      <c r="U129" s="317">
        <v>-1E-4</v>
      </c>
      <c r="W129" s="318">
        <v>-1</v>
      </c>
      <c r="X129" s="316">
        <v>-1</v>
      </c>
      <c r="Z129" s="142">
        <v>2</v>
      </c>
      <c r="AA129" s="142">
        <v>2</v>
      </c>
      <c r="AB129" s="142">
        <v>0</v>
      </c>
      <c r="AC129" s="315">
        <v>-1E-4</v>
      </c>
      <c r="AD129" s="317">
        <v>-1E-4</v>
      </c>
      <c r="AE129" s="315">
        <v>-1E-4</v>
      </c>
      <c r="AF129" s="317">
        <v>-1E-4</v>
      </c>
      <c r="AH129" s="142">
        <v>4</v>
      </c>
      <c r="AI129" s="142">
        <v>3</v>
      </c>
      <c r="AJ129" s="142">
        <v>2</v>
      </c>
      <c r="AK129" s="315">
        <v>-1E-4</v>
      </c>
      <c r="AL129" s="315">
        <v>-1E-4</v>
      </c>
      <c r="AM129" s="315">
        <v>-1E-4</v>
      </c>
      <c r="AN129" s="317">
        <v>-1E-4</v>
      </c>
      <c r="AP129" s="317">
        <v>-1</v>
      </c>
      <c r="AQ129" s="317">
        <v>-1</v>
      </c>
      <c r="AR129" s="316">
        <v>-1</v>
      </c>
      <c r="AT129" s="316" t="s">
        <v>594</v>
      </c>
      <c r="AV129" s="316">
        <v>-1</v>
      </c>
      <c r="AX129" s="316">
        <v>-1</v>
      </c>
      <c r="AZ129" s="316">
        <v>-1</v>
      </c>
      <c r="BB129" s="316">
        <v>-1</v>
      </c>
    </row>
    <row r="130" spans="1:69" x14ac:dyDescent="0.25">
      <c r="B130" s="316">
        <v>-1</v>
      </c>
      <c r="F130" s="142">
        <v>4</v>
      </c>
      <c r="G130" s="142">
        <v>4</v>
      </c>
      <c r="H130" s="142">
        <v>10</v>
      </c>
      <c r="I130" s="315">
        <v>-1E-4</v>
      </c>
      <c r="J130" s="317">
        <v>-1E-4</v>
      </c>
      <c r="K130" s="315">
        <v>-1E-4</v>
      </c>
      <c r="L130" s="317">
        <v>-1E-4</v>
      </c>
      <c r="M130" s="316">
        <v>-1E-4</v>
      </c>
      <c r="O130" s="142">
        <v>3</v>
      </c>
      <c r="P130" s="142">
        <v>3</v>
      </c>
      <c r="Q130" s="142">
        <v>2</v>
      </c>
      <c r="R130" s="315">
        <v>-1E-4</v>
      </c>
      <c r="S130" s="317">
        <v>-1E-4</v>
      </c>
      <c r="T130" s="315">
        <v>-1E-4</v>
      </c>
      <c r="U130" s="317">
        <v>-1E-4</v>
      </c>
      <c r="W130" s="318">
        <v>-1</v>
      </c>
      <c r="X130" s="316">
        <v>-1</v>
      </c>
      <c r="Z130" s="142">
        <v>2</v>
      </c>
      <c r="AA130" s="142">
        <v>2</v>
      </c>
      <c r="AB130" s="142">
        <v>0</v>
      </c>
      <c r="AC130" s="315">
        <v>-1E-4</v>
      </c>
      <c r="AD130" s="317">
        <v>-1E-4</v>
      </c>
      <c r="AE130" s="315">
        <v>-1E-4</v>
      </c>
      <c r="AF130" s="317">
        <v>-1E-4</v>
      </c>
      <c r="AH130" s="142">
        <v>4</v>
      </c>
      <c r="AI130" s="142">
        <v>3</v>
      </c>
      <c r="AJ130" s="142">
        <v>2</v>
      </c>
      <c r="AK130" s="315">
        <v>-1E-4</v>
      </c>
      <c r="AL130" s="315">
        <v>-1E-4</v>
      </c>
      <c r="AM130" s="315">
        <v>-1E-4</v>
      </c>
      <c r="AN130" s="317">
        <v>-1E-4</v>
      </c>
      <c r="AP130" s="317">
        <v>-1</v>
      </c>
      <c r="AQ130" s="317">
        <v>-1</v>
      </c>
      <c r="AR130" s="316">
        <v>-1</v>
      </c>
      <c r="AT130" s="316" t="s">
        <v>594</v>
      </c>
      <c r="AV130" s="316">
        <v>-1</v>
      </c>
      <c r="AX130" s="316">
        <v>-1</v>
      </c>
      <c r="AZ130" s="316">
        <v>-1</v>
      </c>
      <c r="BB130" s="316">
        <v>-1</v>
      </c>
    </row>
    <row r="131" spans="1:69" x14ac:dyDescent="0.25">
      <c r="B131" s="316"/>
      <c r="I131" s="315"/>
      <c r="J131" s="317"/>
      <c r="K131" s="315"/>
      <c r="L131" s="317"/>
      <c r="M131" s="316"/>
      <c r="R131" s="315"/>
      <c r="S131" s="317"/>
      <c r="T131" s="315"/>
      <c r="U131" s="317"/>
      <c r="W131" s="318"/>
      <c r="X131" s="316"/>
      <c r="AC131" s="315"/>
      <c r="AD131" s="317"/>
      <c r="AE131" s="315"/>
      <c r="AF131" s="317"/>
      <c r="AK131" s="315"/>
      <c r="AL131" s="315"/>
      <c r="AM131" s="315"/>
      <c r="AN131" s="317"/>
      <c r="AP131" s="317"/>
      <c r="AQ131" s="317"/>
      <c r="AR131" s="316"/>
      <c r="AT131" s="316"/>
      <c r="AV131" s="316"/>
      <c r="AX131" s="316"/>
      <c r="AZ131" s="316"/>
      <c r="BB131" s="316"/>
    </row>
    <row r="132" spans="1:69" s="313" customFormat="1" x14ac:dyDescent="0.25">
      <c r="A132" s="319"/>
      <c r="B132" s="320"/>
      <c r="C132" s="321"/>
      <c r="D132" s="321"/>
      <c r="E132" s="322"/>
      <c r="F132" s="301"/>
      <c r="G132" s="301"/>
      <c r="H132" s="301"/>
      <c r="I132" s="323"/>
      <c r="J132" s="324"/>
      <c r="K132" s="323"/>
      <c r="L132" s="324"/>
      <c r="M132" s="320"/>
      <c r="N132" s="325"/>
      <c r="O132" s="301"/>
      <c r="P132" s="301"/>
      <c r="Q132" s="301"/>
      <c r="R132" s="323"/>
      <c r="S132" s="324"/>
      <c r="T132" s="323"/>
      <c r="U132" s="324"/>
      <c r="V132" s="325"/>
      <c r="W132" s="326"/>
      <c r="X132" s="320"/>
      <c r="Y132" s="327"/>
      <c r="Z132" s="301"/>
      <c r="AA132" s="301"/>
      <c r="AB132" s="301"/>
      <c r="AC132" s="323"/>
      <c r="AD132" s="324"/>
      <c r="AE132" s="323"/>
      <c r="AF132" s="324"/>
      <c r="AG132" s="328"/>
      <c r="AH132" s="301"/>
      <c r="AI132" s="301"/>
      <c r="AJ132" s="301"/>
      <c r="AK132" s="323"/>
      <c r="AL132" s="323"/>
      <c r="AM132" s="323"/>
      <c r="AN132" s="324"/>
      <c r="AO132" s="328"/>
      <c r="AP132" s="324"/>
      <c r="AQ132" s="324"/>
      <c r="AR132" s="320"/>
      <c r="AS132" s="328"/>
      <c r="AT132" s="320"/>
      <c r="AU132" s="329"/>
      <c r="AV132" s="320"/>
      <c r="AW132" s="330"/>
      <c r="AX132" s="320"/>
      <c r="AY132" s="330"/>
      <c r="AZ132" s="320"/>
      <c r="BA132" s="330"/>
      <c r="BB132" s="320"/>
      <c r="BC132" s="328"/>
      <c r="BI132" s="327"/>
      <c r="BL132" s="329"/>
      <c r="BM132" s="331"/>
      <c r="BN132" s="329"/>
      <c r="BO132" s="329"/>
      <c r="BQ132" s="327"/>
    </row>
    <row r="133" spans="1:69" x14ac:dyDescent="0.25">
      <c r="A133" s="5" t="s">
        <v>536</v>
      </c>
      <c r="B133" s="316">
        <v>1</v>
      </c>
      <c r="C133" s="18" t="s">
        <v>342</v>
      </c>
      <c r="D133" s="18" t="s">
        <v>205</v>
      </c>
      <c r="F133" s="142">
        <v>1</v>
      </c>
      <c r="G133" s="142">
        <v>1</v>
      </c>
      <c r="H133" s="142">
        <v>1</v>
      </c>
      <c r="I133" s="315">
        <v>1.2</v>
      </c>
      <c r="J133" s="317">
        <v>19</v>
      </c>
      <c r="K133" s="315">
        <v>0.6</v>
      </c>
      <c r="L133" s="317">
        <v>19.600000000000001</v>
      </c>
      <c r="M133" s="316">
        <v>2</v>
      </c>
      <c r="O133" s="142">
        <v>2</v>
      </c>
      <c r="P133" s="142">
        <v>2</v>
      </c>
      <c r="Q133" s="142">
        <v>1</v>
      </c>
      <c r="R133" s="315">
        <v>1.2</v>
      </c>
      <c r="S133" s="317">
        <v>19</v>
      </c>
      <c r="T133" s="315">
        <v>0.6</v>
      </c>
      <c r="U133" s="317">
        <v>19.600000000000001</v>
      </c>
      <c r="W133" s="318">
        <v>39.200000000000003</v>
      </c>
      <c r="X133" s="316">
        <v>2</v>
      </c>
      <c r="Z133" s="142">
        <v>1</v>
      </c>
      <c r="AA133" s="142">
        <v>1</v>
      </c>
      <c r="AB133" s="142">
        <v>1</v>
      </c>
      <c r="AC133" s="315">
        <v>1.3</v>
      </c>
      <c r="AD133" s="317">
        <v>19.100000000000001</v>
      </c>
      <c r="AE133" s="315">
        <v>-1E-4</v>
      </c>
      <c r="AF133" s="317">
        <v>20.399999999999999</v>
      </c>
      <c r="AH133" s="142">
        <v>2</v>
      </c>
      <c r="AI133" s="142">
        <v>3</v>
      </c>
      <c r="AJ133" s="142">
        <v>1</v>
      </c>
      <c r="AK133" s="315">
        <v>1.8</v>
      </c>
      <c r="AL133" s="315">
        <v>18.899999999999999</v>
      </c>
      <c r="AM133" s="315">
        <v>-1E-4</v>
      </c>
      <c r="AN133" s="317">
        <v>20.7</v>
      </c>
      <c r="AP133" s="317">
        <v>80.3</v>
      </c>
      <c r="AQ133" s="317">
        <v>80.3</v>
      </c>
      <c r="AR133" s="316">
        <v>1</v>
      </c>
      <c r="AT133" s="316" t="s">
        <v>594</v>
      </c>
      <c r="AV133" s="316">
        <v>-1</v>
      </c>
      <c r="AW133" s="48">
        <v>0</v>
      </c>
      <c r="AX133" s="316">
        <v>-1</v>
      </c>
      <c r="AY133" s="48">
        <v>0</v>
      </c>
      <c r="AZ133" s="316">
        <v>-1</v>
      </c>
      <c r="BA133" s="48">
        <v>0</v>
      </c>
      <c r="BB133" s="316">
        <v>-1</v>
      </c>
      <c r="BH133" s="1" t="s">
        <v>205</v>
      </c>
      <c r="BJ133" s="1" t="s">
        <v>564</v>
      </c>
      <c r="BK133" s="1" t="s">
        <v>582</v>
      </c>
      <c r="BL133" s="8" t="s">
        <v>505</v>
      </c>
      <c r="BM133" s="58" t="s">
        <v>513</v>
      </c>
      <c r="BN133" s="8" t="s">
        <v>503</v>
      </c>
      <c r="BO133" s="8" t="s">
        <v>503</v>
      </c>
    </row>
    <row r="134" spans="1:69" x14ac:dyDescent="0.25">
      <c r="B134" s="316">
        <v>-1</v>
      </c>
      <c r="F134" s="142">
        <v>1</v>
      </c>
      <c r="G134" s="142">
        <v>2</v>
      </c>
      <c r="H134" s="142">
        <v>1</v>
      </c>
      <c r="I134" s="315">
        <v>-1E-4</v>
      </c>
      <c r="J134" s="317">
        <v>-1E-4</v>
      </c>
      <c r="K134" s="315">
        <v>-1E-4</v>
      </c>
      <c r="L134" s="317">
        <v>-1E-4</v>
      </c>
      <c r="M134" s="316">
        <v>-1E-4</v>
      </c>
      <c r="O134" s="142">
        <v>2</v>
      </c>
      <c r="P134" s="142">
        <v>1</v>
      </c>
      <c r="Q134" s="142">
        <v>1</v>
      </c>
      <c r="R134" s="315">
        <v>-1E-4</v>
      </c>
      <c r="S134" s="317">
        <v>-1E-4</v>
      </c>
      <c r="T134" s="315">
        <v>-1E-4</v>
      </c>
      <c r="U134" s="317">
        <v>-1E-4</v>
      </c>
      <c r="W134" s="318">
        <v>-1</v>
      </c>
      <c r="X134" s="316">
        <v>-1</v>
      </c>
      <c r="Z134" s="142">
        <v>1</v>
      </c>
      <c r="AA134" s="142">
        <v>2</v>
      </c>
      <c r="AB134" s="142">
        <v>1</v>
      </c>
      <c r="AC134" s="315">
        <v>-1E-4</v>
      </c>
      <c r="AD134" s="317">
        <v>-1E-4</v>
      </c>
      <c r="AE134" s="315">
        <v>-1E-4</v>
      </c>
      <c r="AF134" s="317">
        <v>-1E-4</v>
      </c>
      <c r="AH134" s="142">
        <v>2</v>
      </c>
      <c r="AI134" s="142">
        <v>2</v>
      </c>
      <c r="AJ134" s="142">
        <v>1</v>
      </c>
      <c r="AK134" s="315">
        <v>-1E-4</v>
      </c>
      <c r="AL134" s="315">
        <v>-1E-4</v>
      </c>
      <c r="AM134" s="315">
        <v>-1E-4</v>
      </c>
      <c r="AN134" s="317">
        <v>-1E-4</v>
      </c>
      <c r="AP134" s="317">
        <v>-1</v>
      </c>
      <c r="AQ134" s="317">
        <v>-1</v>
      </c>
      <c r="AR134" s="316">
        <v>-1</v>
      </c>
      <c r="AT134" s="316" t="s">
        <v>594</v>
      </c>
      <c r="AV134" s="316">
        <v>-1</v>
      </c>
      <c r="AX134" s="316">
        <v>-1</v>
      </c>
      <c r="AZ134" s="316">
        <v>-1</v>
      </c>
      <c r="BB134" s="316">
        <v>-1</v>
      </c>
    </row>
    <row r="135" spans="1:69" x14ac:dyDescent="0.25">
      <c r="B135" s="316">
        <v>-1</v>
      </c>
      <c r="F135" s="142">
        <v>2</v>
      </c>
      <c r="G135" s="142">
        <v>2</v>
      </c>
      <c r="H135" s="142">
        <v>2</v>
      </c>
      <c r="I135" s="315">
        <v>-1E-4</v>
      </c>
      <c r="J135" s="317">
        <v>-1E-4</v>
      </c>
      <c r="K135" s="315">
        <v>-1E-4</v>
      </c>
      <c r="L135" s="317">
        <v>-1E-4</v>
      </c>
      <c r="M135" s="316">
        <v>-1E-4</v>
      </c>
      <c r="O135" s="142">
        <v>2</v>
      </c>
      <c r="P135" s="142">
        <v>2</v>
      </c>
      <c r="Q135" s="142">
        <v>1</v>
      </c>
      <c r="R135" s="315">
        <v>-1E-4</v>
      </c>
      <c r="S135" s="317">
        <v>-1E-4</v>
      </c>
      <c r="T135" s="315">
        <v>-1E-4</v>
      </c>
      <c r="U135" s="317">
        <v>-1E-4</v>
      </c>
      <c r="W135" s="318">
        <v>-1</v>
      </c>
      <c r="X135" s="316">
        <v>-1</v>
      </c>
      <c r="Z135" s="142">
        <v>1</v>
      </c>
      <c r="AA135" s="142">
        <v>2</v>
      </c>
      <c r="AB135" s="142">
        <v>2</v>
      </c>
      <c r="AC135" s="315">
        <v>-1E-4</v>
      </c>
      <c r="AD135" s="317">
        <v>-1E-4</v>
      </c>
      <c r="AE135" s="315">
        <v>-1E-4</v>
      </c>
      <c r="AF135" s="317">
        <v>-1E-4</v>
      </c>
      <c r="AH135" s="142">
        <v>2</v>
      </c>
      <c r="AI135" s="142">
        <v>2</v>
      </c>
      <c r="AJ135" s="142">
        <v>1</v>
      </c>
      <c r="AK135" s="315">
        <v>-1E-4</v>
      </c>
      <c r="AL135" s="315">
        <v>-1E-4</v>
      </c>
      <c r="AM135" s="315">
        <v>-1E-4</v>
      </c>
      <c r="AN135" s="317">
        <v>-1E-4</v>
      </c>
      <c r="AP135" s="317">
        <v>-1</v>
      </c>
      <c r="AQ135" s="317">
        <v>-1</v>
      </c>
      <c r="AR135" s="316">
        <v>-1</v>
      </c>
      <c r="AT135" s="316" t="s">
        <v>594</v>
      </c>
      <c r="AV135" s="316">
        <v>-1</v>
      </c>
      <c r="AX135" s="316">
        <v>-1</v>
      </c>
      <c r="AZ135" s="316">
        <v>-1</v>
      </c>
      <c r="BB135" s="316">
        <v>-1</v>
      </c>
    </row>
    <row r="136" spans="1:69" x14ac:dyDescent="0.25">
      <c r="B136" s="316">
        <v>-1</v>
      </c>
      <c r="F136" s="142">
        <v>2</v>
      </c>
      <c r="G136" s="142">
        <v>2</v>
      </c>
      <c r="H136" s="142">
        <v>2</v>
      </c>
      <c r="I136" s="315">
        <v>-1E-4</v>
      </c>
      <c r="J136" s="317">
        <v>-1E-4</v>
      </c>
      <c r="K136" s="315">
        <v>-1E-4</v>
      </c>
      <c r="L136" s="317">
        <v>-1E-4</v>
      </c>
      <c r="M136" s="316">
        <v>-1E-4</v>
      </c>
      <c r="O136" s="142">
        <v>1</v>
      </c>
      <c r="P136" s="142">
        <v>2</v>
      </c>
      <c r="Q136" s="142">
        <v>2</v>
      </c>
      <c r="R136" s="315">
        <v>-1E-4</v>
      </c>
      <c r="S136" s="317">
        <v>-1E-4</v>
      </c>
      <c r="T136" s="315">
        <v>-1E-4</v>
      </c>
      <c r="U136" s="317">
        <v>-1E-4</v>
      </c>
      <c r="W136" s="318">
        <v>-1</v>
      </c>
      <c r="X136" s="316">
        <v>-1</v>
      </c>
      <c r="Z136" s="142">
        <v>1</v>
      </c>
      <c r="AA136" s="142">
        <v>2</v>
      </c>
      <c r="AB136" s="142">
        <v>2</v>
      </c>
      <c r="AC136" s="315">
        <v>-1E-4</v>
      </c>
      <c r="AD136" s="317">
        <v>-1E-4</v>
      </c>
      <c r="AE136" s="315">
        <v>-1E-4</v>
      </c>
      <c r="AF136" s="317">
        <v>-1E-4</v>
      </c>
      <c r="AH136" s="142">
        <v>2</v>
      </c>
      <c r="AI136" s="142">
        <v>3</v>
      </c>
      <c r="AJ136" s="142">
        <v>1</v>
      </c>
      <c r="AK136" s="315">
        <v>-1E-4</v>
      </c>
      <c r="AL136" s="315">
        <v>-1E-4</v>
      </c>
      <c r="AM136" s="315">
        <v>-1E-4</v>
      </c>
      <c r="AN136" s="317">
        <v>-1E-4</v>
      </c>
      <c r="AP136" s="317">
        <v>-1</v>
      </c>
      <c r="AQ136" s="317">
        <v>-1</v>
      </c>
      <c r="AR136" s="316">
        <v>-1</v>
      </c>
      <c r="AT136" s="316" t="s">
        <v>594</v>
      </c>
      <c r="AV136" s="316">
        <v>-1</v>
      </c>
      <c r="AX136" s="316">
        <v>-1</v>
      </c>
      <c r="AZ136" s="316">
        <v>-1</v>
      </c>
      <c r="BB136" s="316">
        <v>-1</v>
      </c>
    </row>
    <row r="137" spans="1:69" x14ac:dyDescent="0.25">
      <c r="B137" s="316"/>
      <c r="I137" s="315"/>
      <c r="J137" s="317"/>
      <c r="K137" s="315"/>
      <c r="L137" s="317"/>
      <c r="M137" s="316"/>
      <c r="R137" s="315"/>
      <c r="S137" s="317"/>
      <c r="T137" s="315"/>
      <c r="U137" s="317"/>
      <c r="W137" s="318"/>
      <c r="X137" s="316"/>
      <c r="AC137" s="315"/>
      <c r="AD137" s="317"/>
      <c r="AE137" s="315"/>
      <c r="AF137" s="317"/>
      <c r="AK137" s="315"/>
      <c r="AL137" s="315"/>
      <c r="AM137" s="315"/>
      <c r="AN137" s="317"/>
      <c r="AP137" s="317"/>
      <c r="AQ137" s="317"/>
      <c r="AR137" s="316"/>
      <c r="AT137" s="316"/>
      <c r="AV137" s="316"/>
      <c r="AX137" s="316"/>
      <c r="AZ137" s="316"/>
      <c r="BB137" s="316"/>
    </row>
    <row r="138" spans="1:69" x14ac:dyDescent="0.25">
      <c r="A138" s="5" t="s">
        <v>536</v>
      </c>
      <c r="B138" s="316">
        <v>2</v>
      </c>
      <c r="C138" s="18" t="s">
        <v>345</v>
      </c>
      <c r="D138" s="18" t="s">
        <v>248</v>
      </c>
      <c r="F138" s="142">
        <v>3</v>
      </c>
      <c r="G138" s="142">
        <v>3</v>
      </c>
      <c r="H138" s="142">
        <v>0</v>
      </c>
      <c r="I138" s="315">
        <v>1.2</v>
      </c>
      <c r="J138" s="317">
        <v>18.600000000000001</v>
      </c>
      <c r="K138" s="315">
        <v>-1E-4</v>
      </c>
      <c r="L138" s="317">
        <v>19.8</v>
      </c>
      <c r="M138" s="316">
        <v>1</v>
      </c>
      <c r="O138" s="142">
        <v>3</v>
      </c>
      <c r="P138" s="142">
        <v>3</v>
      </c>
      <c r="Q138" s="142">
        <v>1</v>
      </c>
      <c r="R138" s="315">
        <v>1.2</v>
      </c>
      <c r="S138" s="317">
        <v>18.399999999999999</v>
      </c>
      <c r="T138" s="315">
        <v>-1E-4</v>
      </c>
      <c r="U138" s="317">
        <v>19.600000000000001</v>
      </c>
      <c r="W138" s="318">
        <v>39.4</v>
      </c>
      <c r="X138" s="316">
        <v>1</v>
      </c>
      <c r="Z138" s="142">
        <v>2</v>
      </c>
      <c r="AA138" s="142">
        <v>2</v>
      </c>
      <c r="AB138" s="142">
        <v>1</v>
      </c>
      <c r="AC138" s="315">
        <v>1.8</v>
      </c>
      <c r="AD138" s="317">
        <v>18.899999999999999</v>
      </c>
      <c r="AE138" s="315">
        <v>-1E-4</v>
      </c>
      <c r="AF138" s="317">
        <v>20.7</v>
      </c>
      <c r="AH138" s="142">
        <v>3</v>
      </c>
      <c r="AI138" s="142">
        <v>3</v>
      </c>
      <c r="AJ138" s="142">
        <v>0</v>
      </c>
      <c r="AK138" s="315">
        <v>1.3</v>
      </c>
      <c r="AL138" s="315">
        <v>18.5</v>
      </c>
      <c r="AM138" s="315">
        <v>0.6</v>
      </c>
      <c r="AN138" s="317">
        <v>19.2</v>
      </c>
      <c r="AP138" s="317">
        <v>79.3</v>
      </c>
      <c r="AQ138" s="317">
        <v>79.3</v>
      </c>
      <c r="AR138" s="316">
        <v>2</v>
      </c>
      <c r="AT138" s="316" t="s">
        <v>594</v>
      </c>
      <c r="AV138" s="316">
        <v>-1</v>
      </c>
      <c r="AW138" s="48">
        <v>0</v>
      </c>
      <c r="AX138" s="316">
        <v>-1</v>
      </c>
      <c r="AY138" s="48">
        <v>0</v>
      </c>
      <c r="AZ138" s="316">
        <v>-1</v>
      </c>
      <c r="BA138" s="48">
        <v>0</v>
      </c>
      <c r="BB138" s="316">
        <v>-1</v>
      </c>
      <c r="BH138" s="1" t="s">
        <v>248</v>
      </c>
      <c r="BJ138" s="1" t="s">
        <v>564</v>
      </c>
      <c r="BK138" s="1" t="s">
        <v>582</v>
      </c>
      <c r="BL138" s="8" t="s">
        <v>505</v>
      </c>
      <c r="BM138" s="58" t="s">
        <v>513</v>
      </c>
      <c r="BO138" s="8" t="s">
        <v>503</v>
      </c>
    </row>
    <row r="139" spans="1:69" x14ac:dyDescent="0.25">
      <c r="B139" s="316">
        <v>-1</v>
      </c>
      <c r="F139" s="142">
        <v>3</v>
      </c>
      <c r="G139" s="142">
        <v>2</v>
      </c>
      <c r="H139" s="142">
        <v>0</v>
      </c>
      <c r="I139" s="315">
        <v>-1E-4</v>
      </c>
      <c r="J139" s="317">
        <v>-1E-4</v>
      </c>
      <c r="K139" s="315">
        <v>-1E-4</v>
      </c>
      <c r="L139" s="317">
        <v>-1E-4</v>
      </c>
      <c r="M139" s="316">
        <v>-1E-4</v>
      </c>
      <c r="O139" s="142">
        <v>3</v>
      </c>
      <c r="P139" s="142">
        <v>3</v>
      </c>
      <c r="Q139" s="142">
        <v>2</v>
      </c>
      <c r="R139" s="315">
        <v>-1E-4</v>
      </c>
      <c r="S139" s="317">
        <v>-1E-4</v>
      </c>
      <c r="T139" s="315">
        <v>-1E-4</v>
      </c>
      <c r="U139" s="317">
        <v>-1E-4</v>
      </c>
      <c r="W139" s="318">
        <v>-1</v>
      </c>
      <c r="X139" s="316">
        <v>-1</v>
      </c>
      <c r="Z139" s="142">
        <v>2</v>
      </c>
      <c r="AA139" s="142">
        <v>1</v>
      </c>
      <c r="AB139" s="142">
        <v>2</v>
      </c>
      <c r="AC139" s="315">
        <v>-1E-4</v>
      </c>
      <c r="AD139" s="317">
        <v>-1E-4</v>
      </c>
      <c r="AE139" s="315">
        <v>-1E-4</v>
      </c>
      <c r="AF139" s="317">
        <v>-1E-4</v>
      </c>
      <c r="AH139" s="142">
        <v>3</v>
      </c>
      <c r="AI139" s="142">
        <v>3</v>
      </c>
      <c r="AJ139" s="142">
        <v>2</v>
      </c>
      <c r="AK139" s="315">
        <v>-1E-4</v>
      </c>
      <c r="AL139" s="315">
        <v>-1E-4</v>
      </c>
      <c r="AM139" s="315">
        <v>-1E-4</v>
      </c>
      <c r="AN139" s="317">
        <v>-1E-4</v>
      </c>
      <c r="AP139" s="317">
        <v>-1</v>
      </c>
      <c r="AQ139" s="317">
        <v>-1</v>
      </c>
      <c r="AR139" s="316">
        <v>-1</v>
      </c>
      <c r="AT139" s="316" t="s">
        <v>594</v>
      </c>
      <c r="AV139" s="316">
        <v>-1</v>
      </c>
      <c r="AX139" s="316">
        <v>-1</v>
      </c>
      <c r="AZ139" s="316">
        <v>-1</v>
      </c>
      <c r="BB139" s="316">
        <v>-1</v>
      </c>
    </row>
    <row r="140" spans="1:69" x14ac:dyDescent="0.25">
      <c r="B140" s="316">
        <v>-1</v>
      </c>
      <c r="F140" s="142">
        <v>3</v>
      </c>
      <c r="G140" s="142">
        <v>3</v>
      </c>
      <c r="H140" s="142">
        <v>2</v>
      </c>
      <c r="I140" s="315">
        <v>-1E-4</v>
      </c>
      <c r="J140" s="317">
        <v>-1E-4</v>
      </c>
      <c r="K140" s="315">
        <v>-1E-4</v>
      </c>
      <c r="L140" s="317">
        <v>-1E-4</v>
      </c>
      <c r="M140" s="316">
        <v>-1E-4</v>
      </c>
      <c r="O140" s="142">
        <v>3</v>
      </c>
      <c r="P140" s="142">
        <v>3</v>
      </c>
      <c r="Q140" s="142">
        <v>2</v>
      </c>
      <c r="R140" s="315">
        <v>-1E-4</v>
      </c>
      <c r="S140" s="317">
        <v>-1E-4</v>
      </c>
      <c r="T140" s="315">
        <v>-1E-4</v>
      </c>
      <c r="U140" s="317">
        <v>-1E-4</v>
      </c>
      <c r="W140" s="318">
        <v>-1</v>
      </c>
      <c r="X140" s="316">
        <v>-1</v>
      </c>
      <c r="Z140" s="142">
        <v>2</v>
      </c>
      <c r="AA140" s="142">
        <v>2</v>
      </c>
      <c r="AB140" s="142">
        <v>2</v>
      </c>
      <c r="AC140" s="315">
        <v>-1E-4</v>
      </c>
      <c r="AD140" s="317">
        <v>-1E-4</v>
      </c>
      <c r="AE140" s="315">
        <v>-1E-4</v>
      </c>
      <c r="AF140" s="317">
        <v>-1E-4</v>
      </c>
      <c r="AH140" s="142">
        <v>2</v>
      </c>
      <c r="AI140" s="142">
        <v>3</v>
      </c>
      <c r="AJ140" s="142">
        <v>2</v>
      </c>
      <c r="AK140" s="315">
        <v>-1E-4</v>
      </c>
      <c r="AL140" s="315">
        <v>-1E-4</v>
      </c>
      <c r="AM140" s="315">
        <v>-1E-4</v>
      </c>
      <c r="AN140" s="317">
        <v>-1E-4</v>
      </c>
      <c r="AP140" s="317">
        <v>-1</v>
      </c>
      <c r="AQ140" s="317">
        <v>-1</v>
      </c>
      <c r="AR140" s="316">
        <v>-1</v>
      </c>
      <c r="AT140" s="316" t="s">
        <v>594</v>
      </c>
      <c r="AV140" s="316">
        <v>-1</v>
      </c>
      <c r="AX140" s="316">
        <v>-1</v>
      </c>
      <c r="AZ140" s="316">
        <v>-1</v>
      </c>
      <c r="BB140" s="316">
        <v>-1</v>
      </c>
    </row>
    <row r="141" spans="1:69" x14ac:dyDescent="0.25">
      <c r="B141" s="316">
        <v>-1</v>
      </c>
      <c r="F141" s="142">
        <v>4</v>
      </c>
      <c r="G141" s="142">
        <v>3</v>
      </c>
      <c r="H141" s="142">
        <v>2</v>
      </c>
      <c r="I141" s="315">
        <v>-1E-4</v>
      </c>
      <c r="J141" s="317">
        <v>-1E-4</v>
      </c>
      <c r="K141" s="315">
        <v>-1E-4</v>
      </c>
      <c r="L141" s="317">
        <v>-1E-4</v>
      </c>
      <c r="M141" s="316">
        <v>-1E-4</v>
      </c>
      <c r="O141" s="142">
        <v>3</v>
      </c>
      <c r="P141" s="142">
        <v>3</v>
      </c>
      <c r="Q141" s="142">
        <v>2</v>
      </c>
      <c r="R141" s="315">
        <v>-1E-4</v>
      </c>
      <c r="S141" s="317">
        <v>-1E-4</v>
      </c>
      <c r="T141" s="315">
        <v>-1E-4</v>
      </c>
      <c r="U141" s="317">
        <v>-1E-4</v>
      </c>
      <c r="W141" s="318">
        <v>-1</v>
      </c>
      <c r="X141" s="316">
        <v>-1</v>
      </c>
      <c r="Z141" s="142">
        <v>3</v>
      </c>
      <c r="AA141" s="142">
        <v>3</v>
      </c>
      <c r="AB141" s="142">
        <v>2</v>
      </c>
      <c r="AC141" s="315">
        <v>-1E-4</v>
      </c>
      <c r="AD141" s="317">
        <v>-1E-4</v>
      </c>
      <c r="AE141" s="315">
        <v>-1E-4</v>
      </c>
      <c r="AF141" s="317">
        <v>-1E-4</v>
      </c>
      <c r="AH141" s="142">
        <v>3</v>
      </c>
      <c r="AI141" s="142">
        <v>3</v>
      </c>
      <c r="AJ141" s="142">
        <v>2</v>
      </c>
      <c r="AK141" s="315">
        <v>-1E-4</v>
      </c>
      <c r="AL141" s="315">
        <v>-1E-4</v>
      </c>
      <c r="AM141" s="315">
        <v>-1E-4</v>
      </c>
      <c r="AN141" s="317">
        <v>-1E-4</v>
      </c>
      <c r="AP141" s="317">
        <v>-1</v>
      </c>
      <c r="AQ141" s="317">
        <v>-1</v>
      </c>
      <c r="AR141" s="316">
        <v>-1</v>
      </c>
      <c r="AT141" s="316" t="s">
        <v>594</v>
      </c>
      <c r="AV141" s="316">
        <v>-1</v>
      </c>
      <c r="AX141" s="316">
        <v>-1</v>
      </c>
      <c r="AZ141" s="316">
        <v>-1</v>
      </c>
      <c r="BB141" s="316">
        <v>-1</v>
      </c>
    </row>
    <row r="142" spans="1:69" x14ac:dyDescent="0.25">
      <c r="B142" s="316"/>
      <c r="I142" s="315"/>
      <c r="J142" s="317"/>
      <c r="K142" s="315"/>
      <c r="L142" s="317"/>
      <c r="M142" s="316"/>
      <c r="R142" s="315"/>
      <c r="S142" s="317"/>
      <c r="T142" s="315"/>
      <c r="U142" s="317"/>
      <c r="W142" s="318"/>
      <c r="X142" s="316"/>
      <c r="AC142" s="315"/>
      <c r="AD142" s="317"/>
      <c r="AE142" s="315"/>
      <c r="AF142" s="317"/>
      <c r="AK142" s="315"/>
      <c r="AL142" s="315"/>
      <c r="AM142" s="315"/>
      <c r="AN142" s="317"/>
      <c r="AP142" s="317"/>
      <c r="AQ142" s="317"/>
      <c r="AR142" s="316"/>
      <c r="AT142" s="316"/>
      <c r="AV142" s="316"/>
      <c r="AX142" s="316"/>
      <c r="AZ142" s="316"/>
      <c r="BB142" s="316"/>
    </row>
    <row r="143" spans="1:69" s="313" customFormat="1" x14ac:dyDescent="0.25">
      <c r="A143" s="319"/>
      <c r="B143" s="320"/>
      <c r="C143" s="321"/>
      <c r="D143" s="321"/>
      <c r="E143" s="322"/>
      <c r="F143" s="301"/>
      <c r="G143" s="301"/>
      <c r="H143" s="301"/>
      <c r="I143" s="323"/>
      <c r="J143" s="324"/>
      <c r="K143" s="323"/>
      <c r="L143" s="324"/>
      <c r="M143" s="320"/>
      <c r="N143" s="325"/>
      <c r="O143" s="301"/>
      <c r="P143" s="301"/>
      <c r="Q143" s="301"/>
      <c r="R143" s="323"/>
      <c r="S143" s="324"/>
      <c r="T143" s="323"/>
      <c r="U143" s="324"/>
      <c r="V143" s="325"/>
      <c r="W143" s="326"/>
      <c r="X143" s="320"/>
      <c r="Y143" s="327"/>
      <c r="Z143" s="301"/>
      <c r="AA143" s="301"/>
      <c r="AB143" s="301"/>
      <c r="AC143" s="323"/>
      <c r="AD143" s="324"/>
      <c r="AE143" s="323"/>
      <c r="AF143" s="324"/>
      <c r="AG143" s="328"/>
      <c r="AH143" s="301"/>
      <c r="AI143" s="301"/>
      <c r="AJ143" s="301"/>
      <c r="AK143" s="323"/>
      <c r="AL143" s="323"/>
      <c r="AM143" s="323"/>
      <c r="AN143" s="324"/>
      <c r="AO143" s="328"/>
      <c r="AP143" s="324"/>
      <c r="AQ143" s="324"/>
      <c r="AR143" s="320"/>
      <c r="AS143" s="328"/>
      <c r="AT143" s="320"/>
      <c r="AU143" s="329"/>
      <c r="AV143" s="320"/>
      <c r="AW143" s="330"/>
      <c r="AX143" s="320"/>
      <c r="AY143" s="330"/>
      <c r="AZ143" s="320"/>
      <c r="BA143" s="330"/>
      <c r="BB143" s="320"/>
      <c r="BC143" s="328"/>
      <c r="BI143" s="327"/>
      <c r="BL143" s="329"/>
      <c r="BM143" s="331"/>
      <c r="BN143" s="329"/>
      <c r="BO143" s="329"/>
      <c r="BQ143" s="327"/>
    </row>
    <row r="144" spans="1:69" x14ac:dyDescent="0.25">
      <c r="A144" s="5" t="s">
        <v>537</v>
      </c>
      <c r="B144" s="316">
        <v>1</v>
      </c>
      <c r="C144" s="18" t="s">
        <v>548</v>
      </c>
      <c r="D144" s="18" t="s">
        <v>248</v>
      </c>
      <c r="F144" s="142">
        <v>3</v>
      </c>
      <c r="G144" s="142">
        <v>3</v>
      </c>
      <c r="H144" s="142">
        <v>1</v>
      </c>
      <c r="I144" s="315">
        <v>1.2</v>
      </c>
      <c r="J144" s="317">
        <v>18.7</v>
      </c>
      <c r="K144" s="315">
        <v>-1E-4</v>
      </c>
      <c r="L144" s="317">
        <v>19.899999999999999</v>
      </c>
      <c r="M144" s="316">
        <v>1</v>
      </c>
      <c r="O144" s="142">
        <v>3</v>
      </c>
      <c r="P144" s="142">
        <v>3</v>
      </c>
      <c r="Q144" s="142">
        <v>1</v>
      </c>
      <c r="R144" s="315">
        <v>1.2</v>
      </c>
      <c r="S144" s="317">
        <v>18.399999999999999</v>
      </c>
      <c r="T144" s="315">
        <v>0.6</v>
      </c>
      <c r="U144" s="317">
        <v>19</v>
      </c>
      <c r="W144" s="318">
        <v>38.9</v>
      </c>
      <c r="X144" s="316">
        <v>1</v>
      </c>
      <c r="Z144" s="142">
        <v>3</v>
      </c>
      <c r="AA144" s="142">
        <v>3</v>
      </c>
      <c r="AB144" s="142">
        <v>1</v>
      </c>
      <c r="AC144" s="315">
        <v>1.3</v>
      </c>
      <c r="AD144" s="317">
        <v>18.7</v>
      </c>
      <c r="AE144" s="315">
        <v>-1E-4</v>
      </c>
      <c r="AF144" s="317">
        <v>20</v>
      </c>
      <c r="AH144" s="142">
        <v>3</v>
      </c>
      <c r="AI144" s="142">
        <v>4</v>
      </c>
      <c r="AJ144" s="142">
        <v>0</v>
      </c>
      <c r="AK144" s="315">
        <v>1.8</v>
      </c>
      <c r="AL144" s="315">
        <v>18.7</v>
      </c>
      <c r="AM144" s="315">
        <v>-1E-4</v>
      </c>
      <c r="AN144" s="317">
        <v>20.5</v>
      </c>
      <c r="AP144" s="317">
        <v>79.400000000000006</v>
      </c>
      <c r="AQ144" s="317">
        <v>79.400000000000006</v>
      </c>
      <c r="AR144" s="316">
        <v>1</v>
      </c>
      <c r="AT144" s="316" t="s">
        <v>594</v>
      </c>
      <c r="AV144" s="316">
        <v>-1</v>
      </c>
      <c r="AW144" s="48">
        <v>0</v>
      </c>
      <c r="AX144" s="316">
        <v>-1</v>
      </c>
      <c r="AY144" s="48">
        <v>0</v>
      </c>
      <c r="AZ144" s="316">
        <v>-1</v>
      </c>
      <c r="BA144" s="48">
        <v>0</v>
      </c>
      <c r="BB144" s="316">
        <v>-1</v>
      </c>
      <c r="BH144" s="1" t="s">
        <v>248</v>
      </c>
      <c r="BJ144" s="1" t="s">
        <v>565</v>
      </c>
      <c r="BK144" s="1" t="s">
        <v>583</v>
      </c>
      <c r="BL144" s="8" t="s">
        <v>505</v>
      </c>
      <c r="BM144" s="58" t="s">
        <v>598</v>
      </c>
      <c r="BN144" s="8" t="s">
        <v>504</v>
      </c>
      <c r="BO144" s="8" t="s">
        <v>503</v>
      </c>
    </row>
    <row r="145" spans="1:69" x14ac:dyDescent="0.25">
      <c r="B145" s="316">
        <v>-1</v>
      </c>
      <c r="F145" s="142">
        <v>3</v>
      </c>
      <c r="G145" s="142">
        <v>3</v>
      </c>
      <c r="H145" s="142">
        <v>1</v>
      </c>
      <c r="I145" s="315">
        <v>-1E-4</v>
      </c>
      <c r="J145" s="317">
        <v>-1E-4</v>
      </c>
      <c r="K145" s="315">
        <v>-1E-4</v>
      </c>
      <c r="L145" s="317">
        <v>-1E-4</v>
      </c>
      <c r="M145" s="316">
        <v>-1E-4</v>
      </c>
      <c r="O145" s="142">
        <v>4</v>
      </c>
      <c r="P145" s="142">
        <v>3</v>
      </c>
      <c r="Q145" s="142">
        <v>1</v>
      </c>
      <c r="R145" s="315">
        <v>-1E-4</v>
      </c>
      <c r="S145" s="317">
        <v>-1E-4</v>
      </c>
      <c r="T145" s="315">
        <v>-1E-4</v>
      </c>
      <c r="U145" s="317">
        <v>-1E-4</v>
      </c>
      <c r="W145" s="318">
        <v>-1</v>
      </c>
      <c r="X145" s="316">
        <v>-1</v>
      </c>
      <c r="Z145" s="142">
        <v>3</v>
      </c>
      <c r="AA145" s="142">
        <v>4</v>
      </c>
      <c r="AB145" s="142">
        <v>1</v>
      </c>
      <c r="AC145" s="315">
        <v>-1E-4</v>
      </c>
      <c r="AD145" s="317">
        <v>-1E-4</v>
      </c>
      <c r="AE145" s="315">
        <v>-1E-4</v>
      </c>
      <c r="AF145" s="317">
        <v>-1E-4</v>
      </c>
      <c r="AH145" s="142">
        <v>3</v>
      </c>
      <c r="AI145" s="142">
        <v>3</v>
      </c>
      <c r="AJ145" s="142">
        <v>0</v>
      </c>
      <c r="AK145" s="315">
        <v>-1E-4</v>
      </c>
      <c r="AL145" s="315">
        <v>-1E-4</v>
      </c>
      <c r="AM145" s="315">
        <v>-1E-4</v>
      </c>
      <c r="AN145" s="317">
        <v>-1E-4</v>
      </c>
      <c r="AP145" s="317">
        <v>-1</v>
      </c>
      <c r="AQ145" s="317">
        <v>-1</v>
      </c>
      <c r="AR145" s="316">
        <v>-1</v>
      </c>
      <c r="AT145" s="316" t="s">
        <v>594</v>
      </c>
      <c r="AV145" s="316">
        <v>-1</v>
      </c>
      <c r="AX145" s="316">
        <v>-1</v>
      </c>
      <c r="AZ145" s="316">
        <v>-1</v>
      </c>
      <c r="BB145" s="316">
        <v>-1</v>
      </c>
    </row>
    <row r="146" spans="1:69" x14ac:dyDescent="0.25">
      <c r="B146" s="316">
        <v>-1</v>
      </c>
      <c r="F146" s="142">
        <v>3</v>
      </c>
      <c r="G146" s="142">
        <v>2</v>
      </c>
      <c r="H146" s="142">
        <v>1</v>
      </c>
      <c r="I146" s="315">
        <v>-1E-4</v>
      </c>
      <c r="J146" s="317">
        <v>-1E-4</v>
      </c>
      <c r="K146" s="315">
        <v>-1E-4</v>
      </c>
      <c r="L146" s="317">
        <v>-1E-4</v>
      </c>
      <c r="M146" s="316">
        <v>-1E-4</v>
      </c>
      <c r="O146" s="142">
        <v>3</v>
      </c>
      <c r="P146" s="142">
        <v>3</v>
      </c>
      <c r="Q146" s="142">
        <v>2</v>
      </c>
      <c r="R146" s="315">
        <v>-1E-4</v>
      </c>
      <c r="S146" s="317">
        <v>-1E-4</v>
      </c>
      <c r="T146" s="315">
        <v>-1E-4</v>
      </c>
      <c r="U146" s="317">
        <v>-1E-4</v>
      </c>
      <c r="W146" s="318">
        <v>-1</v>
      </c>
      <c r="X146" s="316">
        <v>-1</v>
      </c>
      <c r="Z146" s="142">
        <v>2</v>
      </c>
      <c r="AA146" s="142">
        <v>2</v>
      </c>
      <c r="AB146" s="142">
        <v>2</v>
      </c>
      <c r="AC146" s="315">
        <v>-1E-4</v>
      </c>
      <c r="AD146" s="317">
        <v>-1E-4</v>
      </c>
      <c r="AE146" s="315">
        <v>-1E-4</v>
      </c>
      <c r="AF146" s="317">
        <v>-1E-4</v>
      </c>
      <c r="AH146" s="142">
        <v>3</v>
      </c>
      <c r="AI146" s="142">
        <v>3</v>
      </c>
      <c r="AJ146" s="142">
        <v>0</v>
      </c>
      <c r="AK146" s="315">
        <v>-1E-4</v>
      </c>
      <c r="AL146" s="315">
        <v>-1E-4</v>
      </c>
      <c r="AM146" s="315">
        <v>-1E-4</v>
      </c>
      <c r="AN146" s="317">
        <v>-1E-4</v>
      </c>
      <c r="AP146" s="317">
        <v>-1</v>
      </c>
      <c r="AQ146" s="317">
        <v>-1</v>
      </c>
      <c r="AR146" s="316">
        <v>-1</v>
      </c>
      <c r="AT146" s="316" t="s">
        <v>594</v>
      </c>
      <c r="AV146" s="316">
        <v>-1</v>
      </c>
      <c r="AX146" s="316">
        <v>-1</v>
      </c>
      <c r="AZ146" s="316">
        <v>-1</v>
      </c>
      <c r="BB146" s="316">
        <v>-1</v>
      </c>
    </row>
    <row r="147" spans="1:69" x14ac:dyDescent="0.25">
      <c r="B147" s="316">
        <v>-1</v>
      </c>
      <c r="F147" s="142">
        <v>3</v>
      </c>
      <c r="G147" s="142">
        <v>2</v>
      </c>
      <c r="H147" s="142">
        <v>1</v>
      </c>
      <c r="I147" s="315">
        <v>-1E-4</v>
      </c>
      <c r="J147" s="317">
        <v>-1E-4</v>
      </c>
      <c r="K147" s="315">
        <v>-1E-4</v>
      </c>
      <c r="L147" s="317">
        <v>-1E-4</v>
      </c>
      <c r="M147" s="316">
        <v>-1E-4</v>
      </c>
      <c r="O147" s="142">
        <v>3</v>
      </c>
      <c r="P147" s="142">
        <v>3</v>
      </c>
      <c r="Q147" s="142">
        <v>2</v>
      </c>
      <c r="R147" s="315">
        <v>-1E-4</v>
      </c>
      <c r="S147" s="317">
        <v>-1E-4</v>
      </c>
      <c r="T147" s="315">
        <v>-1E-4</v>
      </c>
      <c r="U147" s="317">
        <v>-1E-4</v>
      </c>
      <c r="W147" s="318">
        <v>-1</v>
      </c>
      <c r="X147" s="316">
        <v>-1</v>
      </c>
      <c r="Z147" s="142">
        <v>2</v>
      </c>
      <c r="AA147" s="142">
        <v>2</v>
      </c>
      <c r="AB147" s="142">
        <v>2</v>
      </c>
      <c r="AC147" s="315">
        <v>-1E-4</v>
      </c>
      <c r="AD147" s="317">
        <v>-1E-4</v>
      </c>
      <c r="AE147" s="315">
        <v>-1E-4</v>
      </c>
      <c r="AF147" s="317">
        <v>-1E-4</v>
      </c>
      <c r="AH147" s="142">
        <v>3</v>
      </c>
      <c r="AI147" s="142">
        <v>4</v>
      </c>
      <c r="AJ147" s="142">
        <v>0</v>
      </c>
      <c r="AK147" s="315">
        <v>-1E-4</v>
      </c>
      <c r="AL147" s="315">
        <v>-1E-4</v>
      </c>
      <c r="AM147" s="315">
        <v>-1E-4</v>
      </c>
      <c r="AN147" s="317">
        <v>-1E-4</v>
      </c>
      <c r="AP147" s="317">
        <v>-1</v>
      </c>
      <c r="AQ147" s="317">
        <v>-1</v>
      </c>
      <c r="AR147" s="316">
        <v>-1</v>
      </c>
      <c r="AT147" s="316" t="s">
        <v>594</v>
      </c>
      <c r="AV147" s="316">
        <v>-1</v>
      </c>
      <c r="AX147" s="316">
        <v>-1</v>
      </c>
      <c r="AZ147" s="316">
        <v>-1</v>
      </c>
      <c r="BB147" s="316">
        <v>-1</v>
      </c>
    </row>
    <row r="148" spans="1:69" x14ac:dyDescent="0.25">
      <c r="B148" s="316"/>
      <c r="I148" s="315"/>
      <c r="J148" s="317"/>
      <c r="K148" s="315"/>
      <c r="L148" s="317"/>
      <c r="M148" s="316"/>
      <c r="R148" s="315"/>
      <c r="S148" s="317"/>
      <c r="T148" s="315"/>
      <c r="U148" s="317"/>
      <c r="W148" s="318"/>
      <c r="X148" s="316"/>
      <c r="AC148" s="315"/>
      <c r="AD148" s="317"/>
      <c r="AE148" s="315"/>
      <c r="AF148" s="317"/>
      <c r="AK148" s="315"/>
      <c r="AL148" s="315"/>
      <c r="AM148" s="315"/>
      <c r="AN148" s="317"/>
      <c r="AP148" s="317"/>
      <c r="AQ148" s="317"/>
      <c r="AR148" s="316"/>
      <c r="AT148" s="316"/>
      <c r="AV148" s="316"/>
      <c r="AX148" s="316"/>
      <c r="AZ148" s="316"/>
      <c r="BB148" s="316"/>
    </row>
    <row r="149" spans="1:69" x14ac:dyDescent="0.25">
      <c r="A149" s="5" t="s">
        <v>537</v>
      </c>
      <c r="B149" s="316">
        <v>2</v>
      </c>
      <c r="C149" s="18" t="s">
        <v>549</v>
      </c>
      <c r="D149" s="18" t="s">
        <v>266</v>
      </c>
      <c r="F149" s="142">
        <v>3</v>
      </c>
      <c r="G149" s="142">
        <v>4</v>
      </c>
      <c r="H149" s="142">
        <v>1</v>
      </c>
      <c r="I149" s="315">
        <v>1.2</v>
      </c>
      <c r="J149" s="317">
        <v>18.8</v>
      </c>
      <c r="K149" s="315">
        <v>0.6</v>
      </c>
      <c r="L149" s="317">
        <v>19.399999999999999</v>
      </c>
      <c r="M149" s="316">
        <v>2</v>
      </c>
      <c r="O149" s="142">
        <v>3</v>
      </c>
      <c r="P149" s="142">
        <v>3</v>
      </c>
      <c r="Q149" s="142">
        <v>2</v>
      </c>
      <c r="R149" s="315">
        <v>1.2</v>
      </c>
      <c r="S149" s="317">
        <v>18.399999999999999</v>
      </c>
      <c r="T149" s="315">
        <v>0.6</v>
      </c>
      <c r="U149" s="317">
        <v>19</v>
      </c>
      <c r="W149" s="318">
        <v>38.4</v>
      </c>
      <c r="X149" s="316">
        <v>3</v>
      </c>
      <c r="Z149" s="142">
        <v>2</v>
      </c>
      <c r="AA149" s="142">
        <v>3</v>
      </c>
      <c r="AB149" s="142">
        <v>0</v>
      </c>
      <c r="AC149" s="315">
        <v>1.6</v>
      </c>
      <c r="AD149" s="317">
        <v>19.2</v>
      </c>
      <c r="AE149" s="315">
        <v>-1E-4</v>
      </c>
      <c r="AF149" s="317">
        <v>20.8</v>
      </c>
      <c r="AH149" s="142">
        <v>2</v>
      </c>
      <c r="AI149" s="142">
        <v>4</v>
      </c>
      <c r="AJ149" s="142">
        <v>1</v>
      </c>
      <c r="AK149" s="315">
        <v>1.8</v>
      </c>
      <c r="AL149" s="315">
        <v>18.8</v>
      </c>
      <c r="AM149" s="315">
        <v>0.6</v>
      </c>
      <c r="AN149" s="317">
        <v>20</v>
      </c>
      <c r="AP149" s="317">
        <v>79.2</v>
      </c>
      <c r="AQ149" s="317">
        <v>79.2</v>
      </c>
      <c r="AR149" s="316">
        <v>2</v>
      </c>
      <c r="AT149" s="316" t="s">
        <v>594</v>
      </c>
      <c r="AV149" s="316">
        <v>-1</v>
      </c>
      <c r="AW149" s="48">
        <v>0</v>
      </c>
      <c r="AX149" s="316">
        <v>-1</v>
      </c>
      <c r="AY149" s="48">
        <v>0</v>
      </c>
      <c r="AZ149" s="316">
        <v>-1</v>
      </c>
      <c r="BA149" s="48">
        <v>0</v>
      </c>
      <c r="BB149" s="316">
        <v>-1</v>
      </c>
      <c r="BH149" s="1" t="s">
        <v>368</v>
      </c>
      <c r="BJ149" s="1" t="s">
        <v>565</v>
      </c>
      <c r="BK149" s="1" t="s">
        <v>583</v>
      </c>
      <c r="BL149" s="8" t="s">
        <v>505</v>
      </c>
      <c r="BM149" s="58" t="s">
        <v>598</v>
      </c>
      <c r="BN149" s="8" t="s">
        <v>505</v>
      </c>
      <c r="BO149" s="8" t="s">
        <v>503</v>
      </c>
    </row>
    <row r="150" spans="1:69" x14ac:dyDescent="0.25">
      <c r="B150" s="316">
        <v>-1</v>
      </c>
      <c r="F150" s="142">
        <v>2</v>
      </c>
      <c r="G150" s="142">
        <v>3</v>
      </c>
      <c r="H150" s="142">
        <v>1</v>
      </c>
      <c r="I150" s="315">
        <v>-1E-4</v>
      </c>
      <c r="J150" s="317">
        <v>-1E-4</v>
      </c>
      <c r="K150" s="315">
        <v>-1E-4</v>
      </c>
      <c r="L150" s="317">
        <v>-1E-4</v>
      </c>
      <c r="M150" s="316">
        <v>-1E-4</v>
      </c>
      <c r="O150" s="142">
        <v>3</v>
      </c>
      <c r="P150" s="142">
        <v>3</v>
      </c>
      <c r="Q150" s="142">
        <v>2</v>
      </c>
      <c r="R150" s="315">
        <v>-1E-4</v>
      </c>
      <c r="S150" s="317">
        <v>-1E-4</v>
      </c>
      <c r="T150" s="315">
        <v>-1E-4</v>
      </c>
      <c r="U150" s="317">
        <v>-1E-4</v>
      </c>
      <c r="W150" s="318">
        <v>-1</v>
      </c>
      <c r="X150" s="316">
        <v>-1</v>
      </c>
      <c r="Z150" s="142">
        <v>2</v>
      </c>
      <c r="AA150" s="142">
        <v>2</v>
      </c>
      <c r="AB150" s="142">
        <v>0</v>
      </c>
      <c r="AC150" s="315">
        <v>-1E-4</v>
      </c>
      <c r="AD150" s="317">
        <v>-1E-4</v>
      </c>
      <c r="AE150" s="315">
        <v>-1E-4</v>
      </c>
      <c r="AF150" s="317">
        <v>-1E-4</v>
      </c>
      <c r="AH150" s="142">
        <v>2</v>
      </c>
      <c r="AI150" s="142">
        <v>3</v>
      </c>
      <c r="AJ150" s="142">
        <v>1</v>
      </c>
      <c r="AK150" s="315">
        <v>-1E-4</v>
      </c>
      <c r="AL150" s="315">
        <v>-1E-4</v>
      </c>
      <c r="AM150" s="315">
        <v>-1E-4</v>
      </c>
      <c r="AN150" s="317">
        <v>-1E-4</v>
      </c>
      <c r="AP150" s="317">
        <v>-1</v>
      </c>
      <c r="AQ150" s="317">
        <v>-1</v>
      </c>
      <c r="AR150" s="316">
        <v>-1</v>
      </c>
      <c r="AT150" s="316" t="s">
        <v>594</v>
      </c>
      <c r="AV150" s="316">
        <v>-1</v>
      </c>
      <c r="AX150" s="316">
        <v>-1</v>
      </c>
      <c r="AZ150" s="316">
        <v>-1</v>
      </c>
      <c r="BB150" s="316">
        <v>-1</v>
      </c>
    </row>
    <row r="151" spans="1:69" x14ac:dyDescent="0.25">
      <c r="B151" s="316">
        <v>-1</v>
      </c>
      <c r="F151" s="142">
        <v>2</v>
      </c>
      <c r="G151" s="142">
        <v>2</v>
      </c>
      <c r="H151" s="142">
        <v>2</v>
      </c>
      <c r="I151" s="315">
        <v>-1E-4</v>
      </c>
      <c r="J151" s="317">
        <v>-1E-4</v>
      </c>
      <c r="K151" s="315">
        <v>-1E-4</v>
      </c>
      <c r="L151" s="317">
        <v>-1E-4</v>
      </c>
      <c r="M151" s="316">
        <v>-1E-4</v>
      </c>
      <c r="O151" s="142">
        <v>4</v>
      </c>
      <c r="P151" s="142">
        <v>3</v>
      </c>
      <c r="Q151" s="142">
        <v>3</v>
      </c>
      <c r="R151" s="315">
        <v>-1E-4</v>
      </c>
      <c r="S151" s="317">
        <v>-1E-4</v>
      </c>
      <c r="T151" s="315">
        <v>-1E-4</v>
      </c>
      <c r="U151" s="317">
        <v>-1E-4</v>
      </c>
      <c r="W151" s="318">
        <v>-1</v>
      </c>
      <c r="X151" s="316">
        <v>-1</v>
      </c>
      <c r="Z151" s="142">
        <v>2</v>
      </c>
      <c r="AA151" s="142">
        <v>2</v>
      </c>
      <c r="AB151" s="142">
        <v>0</v>
      </c>
      <c r="AC151" s="315">
        <v>-1E-4</v>
      </c>
      <c r="AD151" s="317">
        <v>-1E-4</v>
      </c>
      <c r="AE151" s="315">
        <v>-1E-4</v>
      </c>
      <c r="AF151" s="317">
        <v>-1E-4</v>
      </c>
      <c r="AH151" s="142">
        <v>2</v>
      </c>
      <c r="AI151" s="142">
        <v>3</v>
      </c>
      <c r="AJ151" s="142">
        <v>1</v>
      </c>
      <c r="AK151" s="315">
        <v>-1E-4</v>
      </c>
      <c r="AL151" s="315">
        <v>-1E-4</v>
      </c>
      <c r="AM151" s="315">
        <v>-1E-4</v>
      </c>
      <c r="AN151" s="317">
        <v>-1E-4</v>
      </c>
      <c r="AP151" s="317">
        <v>-1</v>
      </c>
      <c r="AQ151" s="317">
        <v>-1</v>
      </c>
      <c r="AR151" s="316">
        <v>-1</v>
      </c>
      <c r="AT151" s="316" t="s">
        <v>594</v>
      </c>
      <c r="AV151" s="316">
        <v>-1</v>
      </c>
      <c r="AX151" s="316">
        <v>-1</v>
      </c>
      <c r="AZ151" s="316">
        <v>-1</v>
      </c>
      <c r="BB151" s="316">
        <v>-1</v>
      </c>
    </row>
    <row r="152" spans="1:69" x14ac:dyDescent="0.25">
      <c r="B152" s="316">
        <v>-1</v>
      </c>
      <c r="F152" s="142">
        <v>2</v>
      </c>
      <c r="G152" s="142">
        <v>2</v>
      </c>
      <c r="H152" s="142">
        <v>2</v>
      </c>
      <c r="I152" s="315">
        <v>-1E-4</v>
      </c>
      <c r="J152" s="317">
        <v>-1E-4</v>
      </c>
      <c r="K152" s="315">
        <v>-1E-4</v>
      </c>
      <c r="L152" s="317">
        <v>-1E-4</v>
      </c>
      <c r="M152" s="316">
        <v>-1E-4</v>
      </c>
      <c r="O152" s="142">
        <v>2</v>
      </c>
      <c r="P152" s="142">
        <v>2</v>
      </c>
      <c r="Q152" s="142">
        <v>2</v>
      </c>
      <c r="R152" s="315">
        <v>-1E-4</v>
      </c>
      <c r="S152" s="317">
        <v>-1E-4</v>
      </c>
      <c r="T152" s="315">
        <v>-1E-4</v>
      </c>
      <c r="U152" s="317">
        <v>-1E-4</v>
      </c>
      <c r="W152" s="318">
        <v>-1</v>
      </c>
      <c r="X152" s="316">
        <v>-1</v>
      </c>
      <c r="Z152" s="142">
        <v>2</v>
      </c>
      <c r="AA152" s="142">
        <v>2</v>
      </c>
      <c r="AB152" s="142">
        <v>0</v>
      </c>
      <c r="AC152" s="315">
        <v>-1E-4</v>
      </c>
      <c r="AD152" s="317">
        <v>-1E-4</v>
      </c>
      <c r="AE152" s="315">
        <v>-1E-4</v>
      </c>
      <c r="AF152" s="317">
        <v>-1E-4</v>
      </c>
      <c r="AH152" s="142">
        <v>2</v>
      </c>
      <c r="AI152" s="142">
        <v>3</v>
      </c>
      <c r="AJ152" s="142">
        <v>1</v>
      </c>
      <c r="AK152" s="315">
        <v>-1E-4</v>
      </c>
      <c r="AL152" s="315">
        <v>-1E-4</v>
      </c>
      <c r="AM152" s="315">
        <v>-1E-4</v>
      </c>
      <c r="AN152" s="317">
        <v>-1E-4</v>
      </c>
      <c r="AP152" s="317">
        <v>-1</v>
      </c>
      <c r="AQ152" s="317">
        <v>-1</v>
      </c>
      <c r="AR152" s="316">
        <v>-1</v>
      </c>
      <c r="AT152" s="316" t="s">
        <v>594</v>
      </c>
      <c r="AV152" s="316">
        <v>-1</v>
      </c>
      <c r="AX152" s="316">
        <v>-1</v>
      </c>
      <c r="AZ152" s="316">
        <v>-1</v>
      </c>
      <c r="BB152" s="316">
        <v>-1</v>
      </c>
    </row>
    <row r="153" spans="1:69" x14ac:dyDescent="0.25">
      <c r="B153" s="316"/>
      <c r="I153" s="315"/>
      <c r="J153" s="317"/>
      <c r="K153" s="315"/>
      <c r="L153" s="317"/>
      <c r="M153" s="316"/>
      <c r="R153" s="315"/>
      <c r="S153" s="317"/>
      <c r="T153" s="315"/>
      <c r="U153" s="317"/>
      <c r="W153" s="318"/>
      <c r="X153" s="316"/>
      <c r="AC153" s="315"/>
      <c r="AD153" s="317"/>
      <c r="AE153" s="315"/>
      <c r="AF153" s="317"/>
      <c r="AK153" s="315"/>
      <c r="AL153" s="315"/>
      <c r="AM153" s="315"/>
      <c r="AN153" s="317"/>
      <c r="AP153" s="317"/>
      <c r="AQ153" s="317"/>
      <c r="AR153" s="316"/>
      <c r="AT153" s="316"/>
      <c r="AV153" s="316"/>
      <c r="AX153" s="316"/>
      <c r="AZ153" s="316"/>
      <c r="BB153" s="316"/>
    </row>
    <row r="154" spans="1:69" x14ac:dyDescent="0.25">
      <c r="A154" s="5" t="s">
        <v>537</v>
      </c>
      <c r="B154" s="316">
        <v>3</v>
      </c>
      <c r="C154" s="18" t="s">
        <v>318</v>
      </c>
      <c r="D154" s="18" t="s">
        <v>203</v>
      </c>
      <c r="F154" s="142">
        <v>4</v>
      </c>
      <c r="G154" s="142">
        <v>3</v>
      </c>
      <c r="H154" s="142">
        <v>3</v>
      </c>
      <c r="I154" s="315">
        <v>1.2</v>
      </c>
      <c r="J154" s="317">
        <v>18.3</v>
      </c>
      <c r="K154" s="315">
        <v>0.6</v>
      </c>
      <c r="L154" s="317">
        <v>18.899999999999999</v>
      </c>
      <c r="M154" s="316">
        <v>3</v>
      </c>
      <c r="O154" s="142">
        <v>3</v>
      </c>
      <c r="P154" s="142">
        <v>5</v>
      </c>
      <c r="Q154" s="142">
        <v>1</v>
      </c>
      <c r="R154" s="315">
        <v>1.2</v>
      </c>
      <c r="S154" s="317">
        <v>18.600000000000001</v>
      </c>
      <c r="T154" s="315">
        <v>-1E-4</v>
      </c>
      <c r="U154" s="317">
        <v>19.8</v>
      </c>
      <c r="W154" s="318">
        <v>38.700000000000003</v>
      </c>
      <c r="X154" s="316">
        <v>2</v>
      </c>
      <c r="Z154" s="142">
        <v>3</v>
      </c>
      <c r="AA154" s="142">
        <v>3</v>
      </c>
      <c r="AB154" s="142">
        <v>1</v>
      </c>
      <c r="AC154" s="315">
        <v>1.3</v>
      </c>
      <c r="AD154" s="317">
        <v>18.5</v>
      </c>
      <c r="AE154" s="315">
        <v>-1E-4</v>
      </c>
      <c r="AF154" s="317">
        <v>19.8</v>
      </c>
      <c r="AH154" s="142">
        <v>3</v>
      </c>
      <c r="AI154" s="142">
        <v>3</v>
      </c>
      <c r="AJ154" s="142">
        <v>3</v>
      </c>
      <c r="AK154" s="315">
        <v>1.3</v>
      </c>
      <c r="AL154" s="315">
        <v>18.399999999999999</v>
      </c>
      <c r="AM154" s="315">
        <v>-1E-4</v>
      </c>
      <c r="AN154" s="317">
        <v>19.7</v>
      </c>
      <c r="AP154" s="317">
        <v>78.2</v>
      </c>
      <c r="AQ154" s="317">
        <v>78.2</v>
      </c>
      <c r="AR154" s="316">
        <v>3</v>
      </c>
      <c r="AT154" s="316" t="s">
        <v>594</v>
      </c>
      <c r="AV154" s="316">
        <v>-1</v>
      </c>
      <c r="AW154" s="48">
        <v>0</v>
      </c>
      <c r="AX154" s="316">
        <v>-1</v>
      </c>
      <c r="AY154" s="48">
        <v>0</v>
      </c>
      <c r="AZ154" s="316">
        <v>-1</v>
      </c>
      <c r="BA154" s="48">
        <v>0</v>
      </c>
      <c r="BB154" s="316">
        <v>-1</v>
      </c>
      <c r="BH154" s="1" t="s">
        <v>203</v>
      </c>
      <c r="BJ154" s="1" t="s">
        <v>565</v>
      </c>
      <c r="BK154" s="1" t="s">
        <v>583</v>
      </c>
      <c r="BL154" s="8" t="s">
        <v>505</v>
      </c>
      <c r="BM154" s="58" t="s">
        <v>598</v>
      </c>
      <c r="BN154" s="8" t="s">
        <v>503</v>
      </c>
      <c r="BO154" s="8" t="s">
        <v>503</v>
      </c>
    </row>
    <row r="155" spans="1:69" x14ac:dyDescent="0.25">
      <c r="B155" s="316">
        <v>-1</v>
      </c>
      <c r="F155" s="142">
        <v>3</v>
      </c>
      <c r="G155" s="142">
        <v>3</v>
      </c>
      <c r="H155" s="142">
        <v>3</v>
      </c>
      <c r="I155" s="315">
        <v>-1E-4</v>
      </c>
      <c r="J155" s="317">
        <v>-1E-4</v>
      </c>
      <c r="K155" s="315">
        <v>-1E-4</v>
      </c>
      <c r="L155" s="317">
        <v>-1E-4</v>
      </c>
      <c r="M155" s="316">
        <v>-1E-4</v>
      </c>
      <c r="O155" s="142">
        <v>3</v>
      </c>
      <c r="P155" s="142">
        <v>4</v>
      </c>
      <c r="Q155" s="142">
        <v>1</v>
      </c>
      <c r="R155" s="315">
        <v>-1E-4</v>
      </c>
      <c r="S155" s="317">
        <v>-1E-4</v>
      </c>
      <c r="T155" s="315">
        <v>-1E-4</v>
      </c>
      <c r="U155" s="317">
        <v>-1E-4</v>
      </c>
      <c r="W155" s="318">
        <v>-1</v>
      </c>
      <c r="X155" s="316">
        <v>-1</v>
      </c>
      <c r="Z155" s="142">
        <v>4</v>
      </c>
      <c r="AA155" s="142">
        <v>3</v>
      </c>
      <c r="AB155" s="142">
        <v>1</v>
      </c>
      <c r="AC155" s="315">
        <v>-1E-4</v>
      </c>
      <c r="AD155" s="317">
        <v>-1E-4</v>
      </c>
      <c r="AE155" s="315">
        <v>-1E-4</v>
      </c>
      <c r="AF155" s="317">
        <v>-1E-4</v>
      </c>
      <c r="AH155" s="142">
        <v>2</v>
      </c>
      <c r="AI155" s="142">
        <v>3</v>
      </c>
      <c r="AJ155" s="142">
        <v>3</v>
      </c>
      <c r="AK155" s="315">
        <v>-1E-4</v>
      </c>
      <c r="AL155" s="315">
        <v>-1E-4</v>
      </c>
      <c r="AM155" s="315">
        <v>-1E-4</v>
      </c>
      <c r="AN155" s="317">
        <v>-1E-4</v>
      </c>
      <c r="AP155" s="317">
        <v>-1</v>
      </c>
      <c r="AQ155" s="317">
        <v>-1</v>
      </c>
      <c r="AR155" s="316">
        <v>-1</v>
      </c>
      <c r="AT155" s="316" t="s">
        <v>594</v>
      </c>
      <c r="AV155" s="316">
        <v>-1</v>
      </c>
      <c r="AX155" s="316">
        <v>-1</v>
      </c>
      <c r="AZ155" s="316">
        <v>-1</v>
      </c>
      <c r="BB155" s="316">
        <v>-1</v>
      </c>
    </row>
    <row r="156" spans="1:69" x14ac:dyDescent="0.25">
      <c r="B156" s="316">
        <v>-1</v>
      </c>
      <c r="F156" s="142">
        <v>3</v>
      </c>
      <c r="G156" s="142">
        <v>2</v>
      </c>
      <c r="H156" s="142">
        <v>3</v>
      </c>
      <c r="I156" s="315">
        <v>-1E-4</v>
      </c>
      <c r="J156" s="317">
        <v>-1E-4</v>
      </c>
      <c r="K156" s="315">
        <v>-1E-4</v>
      </c>
      <c r="L156" s="317">
        <v>-1E-4</v>
      </c>
      <c r="M156" s="316">
        <v>-1E-4</v>
      </c>
      <c r="O156" s="142">
        <v>2</v>
      </c>
      <c r="P156" s="142">
        <v>2</v>
      </c>
      <c r="Q156" s="142">
        <v>2</v>
      </c>
      <c r="R156" s="315">
        <v>-1E-4</v>
      </c>
      <c r="S156" s="317">
        <v>-1E-4</v>
      </c>
      <c r="T156" s="315">
        <v>-1E-4</v>
      </c>
      <c r="U156" s="317">
        <v>-1E-4</v>
      </c>
      <c r="W156" s="318">
        <v>-1</v>
      </c>
      <c r="X156" s="316">
        <v>-1</v>
      </c>
      <c r="Z156" s="142">
        <v>2</v>
      </c>
      <c r="AA156" s="142">
        <v>3</v>
      </c>
      <c r="AB156" s="142">
        <v>2</v>
      </c>
      <c r="AC156" s="315">
        <v>-1E-4</v>
      </c>
      <c r="AD156" s="317">
        <v>-1E-4</v>
      </c>
      <c r="AE156" s="315">
        <v>-1E-4</v>
      </c>
      <c r="AF156" s="317">
        <v>-1E-4</v>
      </c>
      <c r="AH156" s="142">
        <v>2</v>
      </c>
      <c r="AI156" s="142">
        <v>3</v>
      </c>
      <c r="AJ156" s="142">
        <v>3</v>
      </c>
      <c r="AK156" s="315">
        <v>-1E-4</v>
      </c>
      <c r="AL156" s="315">
        <v>-1E-4</v>
      </c>
      <c r="AM156" s="315">
        <v>-1E-4</v>
      </c>
      <c r="AN156" s="317">
        <v>-1E-4</v>
      </c>
      <c r="AP156" s="317">
        <v>-1</v>
      </c>
      <c r="AQ156" s="317">
        <v>-1</v>
      </c>
      <c r="AR156" s="316">
        <v>-1</v>
      </c>
      <c r="AT156" s="316" t="s">
        <v>594</v>
      </c>
      <c r="AV156" s="316">
        <v>-1</v>
      </c>
      <c r="AX156" s="316">
        <v>-1</v>
      </c>
      <c r="AZ156" s="316">
        <v>-1</v>
      </c>
      <c r="BB156" s="316">
        <v>-1</v>
      </c>
    </row>
    <row r="157" spans="1:69" x14ac:dyDescent="0.25">
      <c r="B157" s="316">
        <v>-1</v>
      </c>
      <c r="F157" s="142">
        <v>3</v>
      </c>
      <c r="G157" s="142">
        <v>2</v>
      </c>
      <c r="H157" s="142">
        <v>3</v>
      </c>
      <c r="I157" s="315">
        <v>-1E-4</v>
      </c>
      <c r="J157" s="317">
        <v>-1E-4</v>
      </c>
      <c r="K157" s="315">
        <v>-1E-4</v>
      </c>
      <c r="L157" s="317">
        <v>-1E-4</v>
      </c>
      <c r="M157" s="316">
        <v>-1E-4</v>
      </c>
      <c r="O157" s="142">
        <v>2</v>
      </c>
      <c r="P157" s="142">
        <v>2</v>
      </c>
      <c r="Q157" s="142">
        <v>2</v>
      </c>
      <c r="R157" s="315">
        <v>-1E-4</v>
      </c>
      <c r="S157" s="317">
        <v>-1E-4</v>
      </c>
      <c r="T157" s="315">
        <v>-1E-4</v>
      </c>
      <c r="U157" s="317">
        <v>-1E-4</v>
      </c>
      <c r="W157" s="318">
        <v>-1</v>
      </c>
      <c r="X157" s="316">
        <v>-1</v>
      </c>
      <c r="Z157" s="142">
        <v>3</v>
      </c>
      <c r="AA157" s="142">
        <v>3</v>
      </c>
      <c r="AB157" s="142">
        <v>2</v>
      </c>
      <c r="AC157" s="315">
        <v>-1E-4</v>
      </c>
      <c r="AD157" s="317">
        <v>-1E-4</v>
      </c>
      <c r="AE157" s="315">
        <v>-1E-4</v>
      </c>
      <c r="AF157" s="317">
        <v>-1E-4</v>
      </c>
      <c r="AH157" s="142">
        <v>3</v>
      </c>
      <c r="AI157" s="142">
        <v>2</v>
      </c>
      <c r="AJ157" s="142">
        <v>3</v>
      </c>
      <c r="AK157" s="315">
        <v>-1E-4</v>
      </c>
      <c r="AL157" s="315">
        <v>-1E-4</v>
      </c>
      <c r="AM157" s="315">
        <v>-1E-4</v>
      </c>
      <c r="AN157" s="317">
        <v>-1E-4</v>
      </c>
      <c r="AP157" s="317">
        <v>-1</v>
      </c>
      <c r="AQ157" s="317">
        <v>-1</v>
      </c>
      <c r="AR157" s="316">
        <v>-1</v>
      </c>
      <c r="AT157" s="316" t="s">
        <v>594</v>
      </c>
      <c r="AV157" s="316">
        <v>-1</v>
      </c>
      <c r="AX157" s="316">
        <v>-1</v>
      </c>
      <c r="AZ157" s="316">
        <v>-1</v>
      </c>
      <c r="BB157" s="316">
        <v>-1</v>
      </c>
    </row>
    <row r="158" spans="1:69" x14ac:dyDescent="0.25">
      <c r="B158" s="316"/>
      <c r="I158" s="315"/>
      <c r="J158" s="317"/>
      <c r="K158" s="315"/>
      <c r="L158" s="317"/>
      <c r="M158" s="316"/>
      <c r="R158" s="315"/>
      <c r="S158" s="317"/>
      <c r="T158" s="315"/>
      <c r="U158" s="317"/>
      <c r="W158" s="318"/>
      <c r="X158" s="316"/>
      <c r="AC158" s="315"/>
      <c r="AD158" s="317"/>
      <c r="AE158" s="315"/>
      <c r="AF158" s="317"/>
      <c r="AK158" s="315"/>
      <c r="AL158" s="315"/>
      <c r="AM158" s="315"/>
      <c r="AN158" s="317"/>
      <c r="AP158" s="317"/>
      <c r="AQ158" s="317"/>
      <c r="AR158" s="316"/>
      <c r="AT158" s="316"/>
      <c r="AV158" s="316"/>
      <c r="AX158" s="316"/>
      <c r="AZ158" s="316"/>
      <c r="BB158" s="316"/>
    </row>
    <row r="159" spans="1:69" s="313" customFormat="1" x14ac:dyDescent="0.25">
      <c r="A159" s="319"/>
      <c r="B159" s="320"/>
      <c r="C159" s="321"/>
      <c r="D159" s="321"/>
      <c r="E159" s="322"/>
      <c r="F159" s="301"/>
      <c r="G159" s="301"/>
      <c r="H159" s="301"/>
      <c r="I159" s="323"/>
      <c r="J159" s="324"/>
      <c r="K159" s="323"/>
      <c r="L159" s="324"/>
      <c r="M159" s="320"/>
      <c r="N159" s="325"/>
      <c r="O159" s="301"/>
      <c r="P159" s="301"/>
      <c r="Q159" s="301"/>
      <c r="R159" s="323"/>
      <c r="S159" s="324"/>
      <c r="T159" s="323"/>
      <c r="U159" s="324"/>
      <c r="V159" s="325"/>
      <c r="W159" s="326"/>
      <c r="X159" s="320"/>
      <c r="Y159" s="327"/>
      <c r="Z159" s="301"/>
      <c r="AA159" s="301"/>
      <c r="AB159" s="301"/>
      <c r="AC159" s="323"/>
      <c r="AD159" s="324"/>
      <c r="AE159" s="323"/>
      <c r="AF159" s="324"/>
      <c r="AG159" s="328"/>
      <c r="AH159" s="301"/>
      <c r="AI159" s="301"/>
      <c r="AJ159" s="301"/>
      <c r="AK159" s="323"/>
      <c r="AL159" s="323"/>
      <c r="AM159" s="323"/>
      <c r="AN159" s="324"/>
      <c r="AO159" s="328"/>
      <c r="AP159" s="324"/>
      <c r="AQ159" s="324"/>
      <c r="AR159" s="320"/>
      <c r="AS159" s="328"/>
      <c r="AT159" s="320"/>
      <c r="AU159" s="329"/>
      <c r="AV159" s="320"/>
      <c r="AW159" s="330"/>
      <c r="AX159" s="320"/>
      <c r="AY159" s="330"/>
      <c r="AZ159" s="320"/>
      <c r="BA159" s="330"/>
      <c r="BB159" s="320"/>
      <c r="BC159" s="328"/>
      <c r="BI159" s="327"/>
      <c r="BL159" s="329"/>
      <c r="BM159" s="331"/>
      <c r="BN159" s="329"/>
      <c r="BO159" s="329"/>
      <c r="BQ159" s="327"/>
    </row>
    <row r="160" spans="1:69" x14ac:dyDescent="0.25">
      <c r="A160" s="5" t="s">
        <v>538</v>
      </c>
      <c r="B160" s="316">
        <v>1</v>
      </c>
      <c r="C160" s="18" t="s">
        <v>353</v>
      </c>
      <c r="D160" s="18" t="s">
        <v>248</v>
      </c>
      <c r="F160" s="142">
        <v>2</v>
      </c>
      <c r="G160" s="142">
        <v>2</v>
      </c>
      <c r="H160" s="142">
        <v>1</v>
      </c>
      <c r="I160" s="315">
        <v>1.2</v>
      </c>
      <c r="J160" s="317">
        <v>18.600000000000001</v>
      </c>
      <c r="K160" s="315">
        <v>-1E-4</v>
      </c>
      <c r="L160" s="317">
        <v>19.8</v>
      </c>
      <c r="M160" s="316">
        <v>2</v>
      </c>
      <c r="O160" s="142">
        <v>3</v>
      </c>
      <c r="P160" s="142">
        <v>3</v>
      </c>
      <c r="Q160" s="142">
        <v>1</v>
      </c>
      <c r="R160" s="315">
        <v>1.2</v>
      </c>
      <c r="S160" s="317">
        <v>18.5</v>
      </c>
      <c r="T160" s="315">
        <v>-1E-4</v>
      </c>
      <c r="U160" s="317">
        <v>19.7</v>
      </c>
      <c r="W160" s="318">
        <v>39.5</v>
      </c>
      <c r="X160" s="316">
        <v>1</v>
      </c>
      <c r="Z160" s="142">
        <v>3</v>
      </c>
      <c r="AA160" s="142">
        <v>3</v>
      </c>
      <c r="AB160" s="142">
        <v>1</v>
      </c>
      <c r="AC160" s="315">
        <v>1.6</v>
      </c>
      <c r="AD160" s="317">
        <v>18.600000000000001</v>
      </c>
      <c r="AE160" s="315">
        <v>-1E-4</v>
      </c>
      <c r="AF160" s="317">
        <v>20.2</v>
      </c>
      <c r="AH160" s="142">
        <v>2</v>
      </c>
      <c r="AI160" s="142">
        <v>2</v>
      </c>
      <c r="AJ160" s="142">
        <v>1</v>
      </c>
      <c r="AK160" s="315">
        <v>1.3</v>
      </c>
      <c r="AL160" s="315">
        <v>18.7</v>
      </c>
      <c r="AM160" s="315">
        <v>-1E-4</v>
      </c>
      <c r="AN160" s="317">
        <v>20</v>
      </c>
      <c r="AP160" s="317">
        <v>79.7</v>
      </c>
      <c r="AQ160" s="317">
        <v>79.7</v>
      </c>
      <c r="AR160" s="316">
        <v>1</v>
      </c>
      <c r="AT160" s="316" t="s">
        <v>594</v>
      </c>
      <c r="AV160" s="316">
        <v>-1</v>
      </c>
      <c r="AW160" s="48">
        <v>0</v>
      </c>
      <c r="AX160" s="316">
        <v>-1</v>
      </c>
      <c r="AY160" s="48">
        <v>0</v>
      </c>
      <c r="AZ160" s="316">
        <v>-1</v>
      </c>
      <c r="BA160" s="48">
        <v>0</v>
      </c>
      <c r="BB160" s="316">
        <v>-1</v>
      </c>
      <c r="BH160" s="1" t="s">
        <v>554</v>
      </c>
      <c r="BJ160" s="1" t="s">
        <v>566</v>
      </c>
      <c r="BK160" s="1" t="s">
        <v>584</v>
      </c>
      <c r="BL160" s="8" t="s">
        <v>505</v>
      </c>
      <c r="BM160" s="58" t="s">
        <v>513</v>
      </c>
      <c r="BN160" s="8" t="s">
        <v>505</v>
      </c>
      <c r="BO160" s="8" t="s">
        <v>503</v>
      </c>
    </row>
    <row r="161" spans="1:67" x14ac:dyDescent="0.25">
      <c r="B161" s="316">
        <v>-1</v>
      </c>
      <c r="F161" s="142">
        <v>3</v>
      </c>
      <c r="G161" s="142">
        <v>3</v>
      </c>
      <c r="H161" s="142">
        <v>1</v>
      </c>
      <c r="I161" s="315">
        <v>-1E-4</v>
      </c>
      <c r="J161" s="317">
        <v>-1E-4</v>
      </c>
      <c r="K161" s="315">
        <v>-1E-4</v>
      </c>
      <c r="L161" s="317">
        <v>-1E-4</v>
      </c>
      <c r="M161" s="316">
        <v>-1E-4</v>
      </c>
      <c r="O161" s="142">
        <v>2</v>
      </c>
      <c r="P161" s="142">
        <v>3</v>
      </c>
      <c r="Q161" s="142">
        <v>2</v>
      </c>
      <c r="R161" s="315">
        <v>-1E-4</v>
      </c>
      <c r="S161" s="317">
        <v>-1E-4</v>
      </c>
      <c r="T161" s="315">
        <v>-1E-4</v>
      </c>
      <c r="U161" s="317">
        <v>-1E-4</v>
      </c>
      <c r="W161" s="318">
        <v>-1</v>
      </c>
      <c r="X161" s="316">
        <v>-1</v>
      </c>
      <c r="Z161" s="142">
        <v>4</v>
      </c>
      <c r="AA161" s="142">
        <v>3</v>
      </c>
      <c r="AB161" s="142">
        <v>1</v>
      </c>
      <c r="AC161" s="315">
        <v>-1E-4</v>
      </c>
      <c r="AD161" s="317">
        <v>-1E-4</v>
      </c>
      <c r="AE161" s="315">
        <v>-1E-4</v>
      </c>
      <c r="AF161" s="317">
        <v>-1E-4</v>
      </c>
      <c r="AH161" s="142">
        <v>3</v>
      </c>
      <c r="AI161" s="142">
        <v>2</v>
      </c>
      <c r="AJ161" s="142">
        <v>1</v>
      </c>
      <c r="AK161" s="315">
        <v>-1E-4</v>
      </c>
      <c r="AL161" s="315">
        <v>-1E-4</v>
      </c>
      <c r="AM161" s="315">
        <v>-1E-4</v>
      </c>
      <c r="AN161" s="317">
        <v>-1E-4</v>
      </c>
      <c r="AP161" s="317">
        <v>-1</v>
      </c>
      <c r="AQ161" s="317">
        <v>-1</v>
      </c>
      <c r="AR161" s="316">
        <v>-1</v>
      </c>
      <c r="AT161" s="316" t="s">
        <v>594</v>
      </c>
      <c r="AV161" s="316">
        <v>-1</v>
      </c>
      <c r="AX161" s="316">
        <v>-1</v>
      </c>
      <c r="AZ161" s="316">
        <v>-1</v>
      </c>
      <c r="BB161" s="316">
        <v>-1</v>
      </c>
    </row>
    <row r="162" spans="1:67" x14ac:dyDescent="0.25">
      <c r="B162" s="316">
        <v>-1</v>
      </c>
      <c r="F162" s="142">
        <v>3</v>
      </c>
      <c r="G162" s="142">
        <v>2</v>
      </c>
      <c r="H162" s="142">
        <v>2</v>
      </c>
      <c r="I162" s="315">
        <v>-1E-4</v>
      </c>
      <c r="J162" s="317">
        <v>-1E-4</v>
      </c>
      <c r="K162" s="315">
        <v>-1E-4</v>
      </c>
      <c r="L162" s="317">
        <v>-1E-4</v>
      </c>
      <c r="M162" s="316">
        <v>-1E-4</v>
      </c>
      <c r="O162" s="142">
        <v>3</v>
      </c>
      <c r="P162" s="142">
        <v>2</v>
      </c>
      <c r="Q162" s="142">
        <v>3</v>
      </c>
      <c r="R162" s="315">
        <v>-1E-4</v>
      </c>
      <c r="S162" s="317">
        <v>-1E-4</v>
      </c>
      <c r="T162" s="315">
        <v>-1E-4</v>
      </c>
      <c r="U162" s="317">
        <v>-1E-4</v>
      </c>
      <c r="W162" s="318">
        <v>-1</v>
      </c>
      <c r="X162" s="316">
        <v>-1</v>
      </c>
      <c r="Z162" s="142">
        <v>3</v>
      </c>
      <c r="AA162" s="142">
        <v>3</v>
      </c>
      <c r="AB162" s="142">
        <v>1</v>
      </c>
      <c r="AC162" s="315">
        <v>-1E-4</v>
      </c>
      <c r="AD162" s="317">
        <v>-1E-4</v>
      </c>
      <c r="AE162" s="315">
        <v>-1E-4</v>
      </c>
      <c r="AF162" s="317">
        <v>-1E-4</v>
      </c>
      <c r="AH162" s="142">
        <v>2</v>
      </c>
      <c r="AI162" s="142">
        <v>3</v>
      </c>
      <c r="AJ162" s="142">
        <v>2</v>
      </c>
      <c r="AK162" s="315">
        <v>-1E-4</v>
      </c>
      <c r="AL162" s="315">
        <v>-1E-4</v>
      </c>
      <c r="AM162" s="315">
        <v>-1E-4</v>
      </c>
      <c r="AN162" s="317">
        <v>-1E-4</v>
      </c>
      <c r="AP162" s="317">
        <v>-1</v>
      </c>
      <c r="AQ162" s="317">
        <v>-1</v>
      </c>
      <c r="AR162" s="316">
        <v>-1</v>
      </c>
      <c r="AT162" s="316" t="s">
        <v>594</v>
      </c>
      <c r="AV162" s="316">
        <v>-1</v>
      </c>
      <c r="AX162" s="316">
        <v>-1</v>
      </c>
      <c r="AZ162" s="316">
        <v>-1</v>
      </c>
      <c r="BB162" s="316">
        <v>-1</v>
      </c>
    </row>
    <row r="163" spans="1:67" x14ac:dyDescent="0.25">
      <c r="B163" s="316">
        <v>-1</v>
      </c>
      <c r="F163" s="142">
        <v>3</v>
      </c>
      <c r="G163" s="142">
        <v>2</v>
      </c>
      <c r="H163" s="142">
        <v>2</v>
      </c>
      <c r="I163" s="315">
        <v>-1E-4</v>
      </c>
      <c r="J163" s="317">
        <v>-1E-4</v>
      </c>
      <c r="K163" s="315">
        <v>-1E-4</v>
      </c>
      <c r="L163" s="317">
        <v>-1E-4</v>
      </c>
      <c r="M163" s="316">
        <v>-1E-4</v>
      </c>
      <c r="O163" s="142">
        <v>3</v>
      </c>
      <c r="P163" s="142">
        <v>3</v>
      </c>
      <c r="Q163" s="142">
        <v>3</v>
      </c>
      <c r="R163" s="315">
        <v>-1E-4</v>
      </c>
      <c r="S163" s="317">
        <v>-1E-4</v>
      </c>
      <c r="T163" s="315">
        <v>-1E-4</v>
      </c>
      <c r="U163" s="317">
        <v>-1E-4</v>
      </c>
      <c r="W163" s="318">
        <v>-1</v>
      </c>
      <c r="X163" s="316">
        <v>-1</v>
      </c>
      <c r="Z163" s="142">
        <v>3</v>
      </c>
      <c r="AA163" s="142">
        <v>3</v>
      </c>
      <c r="AB163" s="142">
        <v>1</v>
      </c>
      <c r="AC163" s="315">
        <v>-1E-4</v>
      </c>
      <c r="AD163" s="317">
        <v>-1E-4</v>
      </c>
      <c r="AE163" s="315">
        <v>-1E-4</v>
      </c>
      <c r="AF163" s="317">
        <v>-1E-4</v>
      </c>
      <c r="AH163" s="142">
        <v>2</v>
      </c>
      <c r="AI163" s="142">
        <v>3</v>
      </c>
      <c r="AJ163" s="142">
        <v>2</v>
      </c>
      <c r="AK163" s="315">
        <v>-1E-4</v>
      </c>
      <c r="AL163" s="315">
        <v>-1E-4</v>
      </c>
      <c r="AM163" s="315">
        <v>-1E-4</v>
      </c>
      <c r="AN163" s="317">
        <v>-1E-4</v>
      </c>
      <c r="AP163" s="317">
        <v>-1</v>
      </c>
      <c r="AQ163" s="317">
        <v>-1</v>
      </c>
      <c r="AR163" s="316">
        <v>-1</v>
      </c>
      <c r="AT163" s="316" t="s">
        <v>594</v>
      </c>
      <c r="AV163" s="316">
        <v>-1</v>
      </c>
      <c r="AX163" s="316">
        <v>-1</v>
      </c>
      <c r="AZ163" s="316">
        <v>-1</v>
      </c>
      <c r="BB163" s="316">
        <v>-1</v>
      </c>
    </row>
    <row r="164" spans="1:67" x14ac:dyDescent="0.25">
      <c r="B164" s="316"/>
      <c r="I164" s="315"/>
      <c r="J164" s="317"/>
      <c r="K164" s="315"/>
      <c r="L164" s="317"/>
      <c r="M164" s="316"/>
      <c r="R164" s="315"/>
      <c r="S164" s="317"/>
      <c r="T164" s="315"/>
      <c r="U164" s="317"/>
      <c r="W164" s="318"/>
      <c r="X164" s="316"/>
      <c r="AC164" s="315"/>
      <c r="AD164" s="317"/>
      <c r="AE164" s="315"/>
      <c r="AF164" s="317"/>
      <c r="AK164" s="315"/>
      <c r="AL164" s="315"/>
      <c r="AM164" s="315"/>
      <c r="AN164" s="317"/>
      <c r="AP164" s="317"/>
      <c r="AQ164" s="317"/>
      <c r="AR164" s="316"/>
      <c r="AT164" s="316"/>
      <c r="AV164" s="316"/>
      <c r="AX164" s="316"/>
      <c r="AZ164" s="316"/>
      <c r="BB164" s="316"/>
    </row>
    <row r="165" spans="1:67" x14ac:dyDescent="0.25">
      <c r="A165" s="5" t="s">
        <v>538</v>
      </c>
      <c r="B165" s="316">
        <v>2</v>
      </c>
      <c r="C165" s="18" t="s">
        <v>328</v>
      </c>
      <c r="D165" s="18" t="s">
        <v>203</v>
      </c>
      <c r="F165" s="142">
        <v>2</v>
      </c>
      <c r="G165" s="142">
        <v>2</v>
      </c>
      <c r="H165" s="142">
        <v>0</v>
      </c>
      <c r="I165" s="315">
        <v>1.2</v>
      </c>
      <c r="J165" s="317">
        <v>19</v>
      </c>
      <c r="K165" s="315">
        <v>-1E-4</v>
      </c>
      <c r="L165" s="317">
        <v>20.2</v>
      </c>
      <c r="M165" s="316">
        <v>1</v>
      </c>
      <c r="O165" s="142">
        <v>3</v>
      </c>
      <c r="P165" s="142">
        <v>4</v>
      </c>
      <c r="Q165" s="142">
        <v>2</v>
      </c>
      <c r="R165" s="315">
        <v>1.2</v>
      </c>
      <c r="S165" s="317">
        <v>18.399999999999999</v>
      </c>
      <c r="T165" s="315">
        <v>0.6</v>
      </c>
      <c r="U165" s="317">
        <v>19</v>
      </c>
      <c r="W165" s="318">
        <v>39.200000000000003</v>
      </c>
      <c r="X165" s="316">
        <v>3</v>
      </c>
      <c r="Z165" s="142">
        <v>2</v>
      </c>
      <c r="AA165" s="142">
        <v>3</v>
      </c>
      <c r="AB165" s="142">
        <v>1</v>
      </c>
      <c r="AC165" s="315">
        <v>1.3</v>
      </c>
      <c r="AD165" s="317">
        <v>18.8</v>
      </c>
      <c r="AE165" s="315">
        <v>-1E-4</v>
      </c>
      <c r="AF165" s="317">
        <v>20.100000000000001</v>
      </c>
      <c r="AH165" s="142">
        <v>3</v>
      </c>
      <c r="AI165" s="142">
        <v>3</v>
      </c>
      <c r="AJ165" s="142">
        <v>1</v>
      </c>
      <c r="AK165" s="315">
        <v>1.8</v>
      </c>
      <c r="AL165" s="315">
        <v>18.600000000000001</v>
      </c>
      <c r="AM165" s="315">
        <v>-1E-4</v>
      </c>
      <c r="AN165" s="317">
        <v>20.399999999999999</v>
      </c>
      <c r="AP165" s="317">
        <v>79.7</v>
      </c>
      <c r="AQ165" s="317">
        <v>79.7</v>
      </c>
      <c r="AR165" s="316">
        <v>2</v>
      </c>
      <c r="AT165" s="316" t="s">
        <v>594</v>
      </c>
      <c r="AV165" s="316">
        <v>-1</v>
      </c>
      <c r="AW165" s="48">
        <v>0</v>
      </c>
      <c r="AX165" s="316">
        <v>-1</v>
      </c>
      <c r="AY165" s="48">
        <v>0</v>
      </c>
      <c r="AZ165" s="316">
        <v>-1</v>
      </c>
      <c r="BA165" s="48">
        <v>0</v>
      </c>
      <c r="BB165" s="316">
        <v>-1</v>
      </c>
      <c r="BH165" s="1" t="s">
        <v>366</v>
      </c>
      <c r="BJ165" s="1" t="s">
        <v>566</v>
      </c>
      <c r="BK165" s="1" t="s">
        <v>584</v>
      </c>
      <c r="BL165" s="8" t="s">
        <v>505</v>
      </c>
      <c r="BM165" s="58" t="s">
        <v>513</v>
      </c>
      <c r="BN165" s="8" t="s">
        <v>510</v>
      </c>
      <c r="BO165" s="8" t="s">
        <v>503</v>
      </c>
    </row>
    <row r="166" spans="1:67" x14ac:dyDescent="0.25">
      <c r="B166" s="316">
        <v>-1</v>
      </c>
      <c r="F166" s="142">
        <v>3</v>
      </c>
      <c r="G166" s="142">
        <v>2</v>
      </c>
      <c r="H166" s="142">
        <v>0</v>
      </c>
      <c r="I166" s="315">
        <v>-1E-4</v>
      </c>
      <c r="J166" s="317">
        <v>-1E-4</v>
      </c>
      <c r="K166" s="315">
        <v>-1E-4</v>
      </c>
      <c r="L166" s="317">
        <v>-1E-4</v>
      </c>
      <c r="M166" s="316">
        <v>-1E-4</v>
      </c>
      <c r="O166" s="142">
        <v>3</v>
      </c>
      <c r="P166" s="142">
        <v>3</v>
      </c>
      <c r="Q166" s="142">
        <v>2</v>
      </c>
      <c r="R166" s="315">
        <v>-1E-4</v>
      </c>
      <c r="S166" s="317">
        <v>-1E-4</v>
      </c>
      <c r="T166" s="315">
        <v>-1E-4</v>
      </c>
      <c r="U166" s="317">
        <v>-1E-4</v>
      </c>
      <c r="W166" s="318">
        <v>-1</v>
      </c>
      <c r="X166" s="316">
        <v>-1</v>
      </c>
      <c r="Z166" s="142">
        <v>3</v>
      </c>
      <c r="AA166" s="142">
        <v>3</v>
      </c>
      <c r="AB166" s="142">
        <v>1</v>
      </c>
      <c r="AC166" s="315">
        <v>-1E-4</v>
      </c>
      <c r="AD166" s="317">
        <v>-1E-4</v>
      </c>
      <c r="AE166" s="315">
        <v>-1E-4</v>
      </c>
      <c r="AF166" s="317">
        <v>-1E-4</v>
      </c>
      <c r="AH166" s="142">
        <v>2</v>
      </c>
      <c r="AI166" s="142">
        <v>3</v>
      </c>
      <c r="AJ166" s="142">
        <v>2</v>
      </c>
      <c r="AK166" s="315">
        <v>-1E-4</v>
      </c>
      <c r="AL166" s="315">
        <v>-1E-4</v>
      </c>
      <c r="AM166" s="315">
        <v>-1E-4</v>
      </c>
      <c r="AN166" s="317">
        <v>-1E-4</v>
      </c>
      <c r="AP166" s="317">
        <v>-1</v>
      </c>
      <c r="AQ166" s="317">
        <v>-1</v>
      </c>
      <c r="AR166" s="316">
        <v>-1</v>
      </c>
      <c r="AT166" s="316" t="s">
        <v>594</v>
      </c>
      <c r="AV166" s="316">
        <v>-1</v>
      </c>
      <c r="AX166" s="316">
        <v>-1</v>
      </c>
      <c r="AZ166" s="316">
        <v>-1</v>
      </c>
      <c r="BB166" s="316">
        <v>-1</v>
      </c>
    </row>
    <row r="167" spans="1:67" x14ac:dyDescent="0.25">
      <c r="B167" s="316">
        <v>-1</v>
      </c>
      <c r="F167" s="142">
        <v>3</v>
      </c>
      <c r="G167" s="142">
        <v>2</v>
      </c>
      <c r="H167" s="142">
        <v>0</v>
      </c>
      <c r="I167" s="315">
        <v>-1E-4</v>
      </c>
      <c r="J167" s="317">
        <v>-1E-4</v>
      </c>
      <c r="K167" s="315">
        <v>-1E-4</v>
      </c>
      <c r="L167" s="317">
        <v>-1E-4</v>
      </c>
      <c r="M167" s="316">
        <v>-1E-4</v>
      </c>
      <c r="O167" s="142">
        <v>3</v>
      </c>
      <c r="P167" s="142">
        <v>3</v>
      </c>
      <c r="Q167" s="142">
        <v>2</v>
      </c>
      <c r="R167" s="315">
        <v>-1E-4</v>
      </c>
      <c r="S167" s="317">
        <v>-1E-4</v>
      </c>
      <c r="T167" s="315">
        <v>-1E-4</v>
      </c>
      <c r="U167" s="317">
        <v>-1E-4</v>
      </c>
      <c r="W167" s="318">
        <v>-1</v>
      </c>
      <c r="X167" s="316">
        <v>-1</v>
      </c>
      <c r="Z167" s="142">
        <v>2</v>
      </c>
      <c r="AA167" s="142">
        <v>3</v>
      </c>
      <c r="AB167" s="142">
        <v>1</v>
      </c>
      <c r="AC167" s="315">
        <v>-1E-4</v>
      </c>
      <c r="AD167" s="317">
        <v>-1E-4</v>
      </c>
      <c r="AE167" s="315">
        <v>-1E-4</v>
      </c>
      <c r="AF167" s="317">
        <v>-1E-4</v>
      </c>
      <c r="AH167" s="142">
        <v>2</v>
      </c>
      <c r="AI167" s="142">
        <v>3</v>
      </c>
      <c r="AJ167" s="142">
        <v>2</v>
      </c>
      <c r="AK167" s="315">
        <v>-1E-4</v>
      </c>
      <c r="AL167" s="315">
        <v>-1E-4</v>
      </c>
      <c r="AM167" s="315">
        <v>-1E-4</v>
      </c>
      <c r="AN167" s="317">
        <v>-1E-4</v>
      </c>
      <c r="AP167" s="317">
        <v>-1</v>
      </c>
      <c r="AQ167" s="317">
        <v>-1</v>
      </c>
      <c r="AR167" s="316">
        <v>-1</v>
      </c>
      <c r="AT167" s="316" t="s">
        <v>594</v>
      </c>
      <c r="AV167" s="316">
        <v>-1</v>
      </c>
      <c r="AX167" s="316">
        <v>-1</v>
      </c>
      <c r="AZ167" s="316">
        <v>-1</v>
      </c>
      <c r="BB167" s="316">
        <v>-1</v>
      </c>
    </row>
    <row r="168" spans="1:67" x14ac:dyDescent="0.25">
      <c r="B168" s="316">
        <v>-1</v>
      </c>
      <c r="F168" s="142">
        <v>3</v>
      </c>
      <c r="G168" s="142">
        <v>2</v>
      </c>
      <c r="H168" s="142">
        <v>0</v>
      </c>
      <c r="I168" s="315">
        <v>-1E-4</v>
      </c>
      <c r="J168" s="317">
        <v>-1E-4</v>
      </c>
      <c r="K168" s="315">
        <v>-1E-4</v>
      </c>
      <c r="L168" s="317">
        <v>-1E-4</v>
      </c>
      <c r="M168" s="316">
        <v>-1E-4</v>
      </c>
      <c r="O168" s="142">
        <v>3</v>
      </c>
      <c r="P168" s="142">
        <v>3</v>
      </c>
      <c r="Q168" s="142">
        <v>2</v>
      </c>
      <c r="R168" s="315">
        <v>-1E-4</v>
      </c>
      <c r="S168" s="317">
        <v>-1E-4</v>
      </c>
      <c r="T168" s="315">
        <v>-1E-4</v>
      </c>
      <c r="U168" s="317">
        <v>-1E-4</v>
      </c>
      <c r="W168" s="318">
        <v>-1</v>
      </c>
      <c r="X168" s="316">
        <v>-1</v>
      </c>
      <c r="Z168" s="142">
        <v>3</v>
      </c>
      <c r="AA168" s="142">
        <v>2</v>
      </c>
      <c r="AB168" s="142">
        <v>1</v>
      </c>
      <c r="AC168" s="315">
        <v>-1E-4</v>
      </c>
      <c r="AD168" s="317">
        <v>-1E-4</v>
      </c>
      <c r="AE168" s="315">
        <v>-1E-4</v>
      </c>
      <c r="AF168" s="317">
        <v>-1E-4</v>
      </c>
      <c r="AH168" s="142">
        <v>3</v>
      </c>
      <c r="AI168" s="142">
        <v>3</v>
      </c>
      <c r="AJ168" s="142">
        <v>2</v>
      </c>
      <c r="AK168" s="315">
        <v>-1E-4</v>
      </c>
      <c r="AL168" s="315">
        <v>-1E-4</v>
      </c>
      <c r="AM168" s="315">
        <v>-1E-4</v>
      </c>
      <c r="AN168" s="317">
        <v>-1E-4</v>
      </c>
      <c r="AP168" s="317">
        <v>-1</v>
      </c>
      <c r="AQ168" s="317">
        <v>-1</v>
      </c>
      <c r="AR168" s="316">
        <v>-1</v>
      </c>
      <c r="AT168" s="316" t="s">
        <v>594</v>
      </c>
      <c r="AV168" s="316">
        <v>-1</v>
      </c>
      <c r="AX168" s="316">
        <v>-1</v>
      </c>
      <c r="AZ168" s="316">
        <v>-1</v>
      </c>
      <c r="BB168" s="316">
        <v>-1</v>
      </c>
    </row>
    <row r="169" spans="1:67" x14ac:dyDescent="0.25">
      <c r="B169" s="316"/>
      <c r="I169" s="315"/>
      <c r="J169" s="317"/>
      <c r="K169" s="315"/>
      <c r="L169" s="317"/>
      <c r="M169" s="316"/>
      <c r="R169" s="315"/>
      <c r="S169" s="317"/>
      <c r="T169" s="315"/>
      <c r="U169" s="317"/>
      <c r="W169" s="318"/>
      <c r="X169" s="316"/>
      <c r="AC169" s="315"/>
      <c r="AD169" s="317"/>
      <c r="AE169" s="315"/>
      <c r="AF169" s="317"/>
      <c r="AK169" s="315"/>
      <c r="AL169" s="315"/>
      <c r="AM169" s="315"/>
      <c r="AN169" s="317"/>
      <c r="AP169" s="317"/>
      <c r="AQ169" s="317"/>
      <c r="AR169" s="316"/>
      <c r="AT169" s="316"/>
      <c r="AV169" s="316"/>
      <c r="AX169" s="316"/>
      <c r="AZ169" s="316"/>
      <c r="BB169" s="316"/>
    </row>
    <row r="170" spans="1:67" x14ac:dyDescent="0.25">
      <c r="A170" s="5" t="s">
        <v>538</v>
      </c>
      <c r="B170" s="316">
        <v>3</v>
      </c>
      <c r="C170" s="18" t="s">
        <v>354</v>
      </c>
      <c r="D170" s="18" t="s">
        <v>208</v>
      </c>
      <c r="F170" s="142">
        <v>3</v>
      </c>
      <c r="G170" s="142">
        <v>4</v>
      </c>
      <c r="H170" s="142">
        <v>1</v>
      </c>
      <c r="I170" s="315">
        <v>1.2</v>
      </c>
      <c r="J170" s="317">
        <v>18.600000000000001</v>
      </c>
      <c r="K170" s="315">
        <v>0.8</v>
      </c>
      <c r="L170" s="317">
        <v>19</v>
      </c>
      <c r="M170" s="316">
        <v>7</v>
      </c>
      <c r="O170" s="142">
        <v>3</v>
      </c>
      <c r="P170" s="142">
        <v>3</v>
      </c>
      <c r="Q170" s="142">
        <v>2</v>
      </c>
      <c r="R170" s="315">
        <v>1.2</v>
      </c>
      <c r="S170" s="317">
        <v>18.7</v>
      </c>
      <c r="T170" s="315">
        <v>-1E-4</v>
      </c>
      <c r="U170" s="317">
        <v>19.899999999999999</v>
      </c>
      <c r="W170" s="318">
        <v>38.9</v>
      </c>
      <c r="X170" s="316">
        <v>6</v>
      </c>
      <c r="Z170" s="142">
        <v>4</v>
      </c>
      <c r="AA170" s="142">
        <v>3</v>
      </c>
      <c r="AB170" s="142">
        <v>1</v>
      </c>
      <c r="AC170" s="315">
        <v>1.3</v>
      </c>
      <c r="AD170" s="317">
        <v>18.600000000000001</v>
      </c>
      <c r="AE170" s="315">
        <v>-1E-4</v>
      </c>
      <c r="AF170" s="317">
        <v>19.899999999999999</v>
      </c>
      <c r="AH170" s="142">
        <v>4</v>
      </c>
      <c r="AI170" s="142">
        <v>4</v>
      </c>
      <c r="AJ170" s="142">
        <v>1</v>
      </c>
      <c r="AK170" s="315">
        <v>1.8</v>
      </c>
      <c r="AL170" s="315">
        <v>18.399999999999999</v>
      </c>
      <c r="AM170" s="315">
        <v>-1E-4</v>
      </c>
      <c r="AN170" s="317">
        <v>20.2</v>
      </c>
      <c r="AP170" s="317">
        <v>79</v>
      </c>
      <c r="AQ170" s="317">
        <v>79</v>
      </c>
      <c r="AR170" s="316">
        <v>3</v>
      </c>
      <c r="AT170" s="316" t="s">
        <v>594</v>
      </c>
      <c r="AV170" s="316">
        <v>-1</v>
      </c>
      <c r="AW170" s="48">
        <v>0</v>
      </c>
      <c r="AX170" s="316">
        <v>-1</v>
      </c>
      <c r="AY170" s="48">
        <v>0</v>
      </c>
      <c r="AZ170" s="316">
        <v>-1</v>
      </c>
      <c r="BA170" s="48">
        <v>0</v>
      </c>
      <c r="BB170" s="316">
        <v>-1</v>
      </c>
      <c r="BH170" s="1" t="s">
        <v>208</v>
      </c>
      <c r="BJ170" s="1" t="s">
        <v>566</v>
      </c>
      <c r="BK170" s="1" t="s">
        <v>584</v>
      </c>
      <c r="BL170" s="8" t="s">
        <v>505</v>
      </c>
      <c r="BM170" s="58" t="s">
        <v>513</v>
      </c>
      <c r="BN170" s="8" t="s">
        <v>127</v>
      </c>
      <c r="BO170" s="8" t="s">
        <v>503</v>
      </c>
    </row>
    <row r="171" spans="1:67" x14ac:dyDescent="0.25">
      <c r="B171" s="316">
        <v>-1</v>
      </c>
      <c r="F171" s="142">
        <v>3</v>
      </c>
      <c r="G171" s="142">
        <v>4</v>
      </c>
      <c r="H171" s="142">
        <v>1</v>
      </c>
      <c r="I171" s="315">
        <v>-1E-4</v>
      </c>
      <c r="J171" s="317">
        <v>-1E-4</v>
      </c>
      <c r="K171" s="315">
        <v>-1E-4</v>
      </c>
      <c r="L171" s="317">
        <v>-1E-4</v>
      </c>
      <c r="M171" s="316">
        <v>-1E-4</v>
      </c>
      <c r="O171" s="142">
        <v>3</v>
      </c>
      <c r="P171" s="142">
        <v>3</v>
      </c>
      <c r="Q171" s="142">
        <v>1</v>
      </c>
      <c r="R171" s="315">
        <v>-1E-4</v>
      </c>
      <c r="S171" s="317">
        <v>-1E-4</v>
      </c>
      <c r="T171" s="315">
        <v>-1E-4</v>
      </c>
      <c r="U171" s="317">
        <v>-1E-4</v>
      </c>
      <c r="W171" s="318">
        <v>-1</v>
      </c>
      <c r="X171" s="316">
        <v>-1</v>
      </c>
      <c r="Z171" s="142">
        <v>3</v>
      </c>
      <c r="AA171" s="142">
        <v>3</v>
      </c>
      <c r="AB171" s="142">
        <v>1</v>
      </c>
      <c r="AC171" s="315">
        <v>-1E-4</v>
      </c>
      <c r="AD171" s="317">
        <v>-1E-4</v>
      </c>
      <c r="AE171" s="315">
        <v>-1E-4</v>
      </c>
      <c r="AF171" s="317">
        <v>-1E-4</v>
      </c>
      <c r="AH171" s="142">
        <v>3</v>
      </c>
      <c r="AI171" s="142">
        <v>3</v>
      </c>
      <c r="AJ171" s="142">
        <v>2</v>
      </c>
      <c r="AK171" s="315">
        <v>-1E-4</v>
      </c>
      <c r="AL171" s="315">
        <v>-1E-4</v>
      </c>
      <c r="AM171" s="315">
        <v>-1E-4</v>
      </c>
      <c r="AN171" s="317">
        <v>-1E-4</v>
      </c>
      <c r="AP171" s="317">
        <v>-1</v>
      </c>
      <c r="AQ171" s="317">
        <v>-1</v>
      </c>
      <c r="AR171" s="316">
        <v>-1</v>
      </c>
      <c r="AT171" s="316" t="s">
        <v>594</v>
      </c>
      <c r="AV171" s="316">
        <v>-1</v>
      </c>
      <c r="AX171" s="316">
        <v>-1</v>
      </c>
      <c r="AZ171" s="316">
        <v>-1</v>
      </c>
      <c r="BB171" s="316">
        <v>-1</v>
      </c>
    </row>
    <row r="172" spans="1:67" x14ac:dyDescent="0.25">
      <c r="B172" s="316">
        <v>-1</v>
      </c>
      <c r="F172" s="142">
        <v>3</v>
      </c>
      <c r="G172" s="142">
        <v>3</v>
      </c>
      <c r="H172" s="142">
        <v>0</v>
      </c>
      <c r="I172" s="315">
        <v>-1E-4</v>
      </c>
      <c r="J172" s="317">
        <v>-1E-4</v>
      </c>
      <c r="K172" s="315">
        <v>-1E-4</v>
      </c>
      <c r="L172" s="317">
        <v>-1E-4</v>
      </c>
      <c r="M172" s="316">
        <v>-1E-4</v>
      </c>
      <c r="O172" s="142">
        <v>2</v>
      </c>
      <c r="P172" s="142">
        <v>2</v>
      </c>
      <c r="Q172" s="142">
        <v>1</v>
      </c>
      <c r="R172" s="315">
        <v>-1E-4</v>
      </c>
      <c r="S172" s="317">
        <v>-1E-4</v>
      </c>
      <c r="T172" s="315">
        <v>-1E-4</v>
      </c>
      <c r="U172" s="317">
        <v>-1E-4</v>
      </c>
      <c r="W172" s="318">
        <v>-1</v>
      </c>
      <c r="X172" s="316">
        <v>-1</v>
      </c>
      <c r="Z172" s="142">
        <v>2</v>
      </c>
      <c r="AA172" s="142">
        <v>3</v>
      </c>
      <c r="AB172" s="142">
        <v>1</v>
      </c>
      <c r="AC172" s="315">
        <v>-1E-4</v>
      </c>
      <c r="AD172" s="317">
        <v>-1E-4</v>
      </c>
      <c r="AE172" s="315">
        <v>-1E-4</v>
      </c>
      <c r="AF172" s="317">
        <v>-1E-4</v>
      </c>
      <c r="AH172" s="142">
        <v>2</v>
      </c>
      <c r="AI172" s="142">
        <v>3</v>
      </c>
      <c r="AJ172" s="142">
        <v>2</v>
      </c>
      <c r="AK172" s="315">
        <v>-1E-4</v>
      </c>
      <c r="AL172" s="315">
        <v>-1E-4</v>
      </c>
      <c r="AM172" s="315">
        <v>-1E-4</v>
      </c>
      <c r="AN172" s="317">
        <v>-1E-4</v>
      </c>
      <c r="AP172" s="317">
        <v>-1</v>
      </c>
      <c r="AQ172" s="317">
        <v>-1</v>
      </c>
      <c r="AR172" s="316">
        <v>-1</v>
      </c>
      <c r="AT172" s="316" t="s">
        <v>594</v>
      </c>
      <c r="AV172" s="316">
        <v>-1</v>
      </c>
      <c r="AX172" s="316">
        <v>-1</v>
      </c>
      <c r="AZ172" s="316">
        <v>-1</v>
      </c>
      <c r="BB172" s="316">
        <v>-1</v>
      </c>
    </row>
    <row r="173" spans="1:67" x14ac:dyDescent="0.25">
      <c r="B173" s="316">
        <v>-1</v>
      </c>
      <c r="F173" s="142">
        <v>2</v>
      </c>
      <c r="G173" s="142">
        <v>3</v>
      </c>
      <c r="H173" s="142">
        <v>0</v>
      </c>
      <c r="I173" s="315">
        <v>-1E-4</v>
      </c>
      <c r="J173" s="317">
        <v>-1E-4</v>
      </c>
      <c r="K173" s="315">
        <v>-1E-4</v>
      </c>
      <c r="L173" s="317">
        <v>-1E-4</v>
      </c>
      <c r="M173" s="316">
        <v>-1E-4</v>
      </c>
      <c r="O173" s="142">
        <v>3</v>
      </c>
      <c r="P173" s="142">
        <v>2</v>
      </c>
      <c r="Q173" s="142">
        <v>1</v>
      </c>
      <c r="R173" s="315">
        <v>-1E-4</v>
      </c>
      <c r="S173" s="317">
        <v>-1E-4</v>
      </c>
      <c r="T173" s="315">
        <v>-1E-4</v>
      </c>
      <c r="U173" s="317">
        <v>-1E-4</v>
      </c>
      <c r="W173" s="318">
        <v>-1</v>
      </c>
      <c r="X173" s="316">
        <v>-1</v>
      </c>
      <c r="Z173" s="142">
        <v>3</v>
      </c>
      <c r="AA173" s="142">
        <v>3</v>
      </c>
      <c r="AB173" s="142">
        <v>1</v>
      </c>
      <c r="AC173" s="315">
        <v>-1E-4</v>
      </c>
      <c r="AD173" s="317">
        <v>-1E-4</v>
      </c>
      <c r="AE173" s="315">
        <v>-1E-4</v>
      </c>
      <c r="AF173" s="317">
        <v>-1E-4</v>
      </c>
      <c r="AH173" s="142">
        <v>3</v>
      </c>
      <c r="AI173" s="142">
        <v>3</v>
      </c>
      <c r="AJ173" s="142">
        <v>2</v>
      </c>
      <c r="AK173" s="315">
        <v>-1E-4</v>
      </c>
      <c r="AL173" s="315">
        <v>-1E-4</v>
      </c>
      <c r="AM173" s="315">
        <v>-1E-4</v>
      </c>
      <c r="AN173" s="317">
        <v>-1E-4</v>
      </c>
      <c r="AP173" s="317">
        <v>-1</v>
      </c>
      <c r="AQ173" s="317">
        <v>-1</v>
      </c>
      <c r="AR173" s="316">
        <v>-1</v>
      </c>
      <c r="AT173" s="316" t="s">
        <v>594</v>
      </c>
      <c r="AV173" s="316">
        <v>-1</v>
      </c>
      <c r="AX173" s="316">
        <v>-1</v>
      </c>
      <c r="AZ173" s="316">
        <v>-1</v>
      </c>
      <c r="BB173" s="316">
        <v>-1</v>
      </c>
    </row>
    <row r="174" spans="1:67" x14ac:dyDescent="0.25">
      <c r="B174" s="316"/>
      <c r="I174" s="315"/>
      <c r="J174" s="317"/>
      <c r="K174" s="315"/>
      <c r="L174" s="317"/>
      <c r="M174" s="316"/>
      <c r="R174" s="315"/>
      <c r="S174" s="317"/>
      <c r="T174" s="315"/>
      <c r="U174" s="317"/>
      <c r="W174" s="318"/>
      <c r="X174" s="316"/>
      <c r="AC174" s="315"/>
      <c r="AD174" s="317"/>
      <c r="AE174" s="315"/>
      <c r="AF174" s="317"/>
      <c r="AK174" s="315"/>
      <c r="AL174" s="315"/>
      <c r="AM174" s="315"/>
      <c r="AN174" s="317"/>
      <c r="AP174" s="317"/>
      <c r="AQ174" s="317"/>
      <c r="AR174" s="316"/>
      <c r="AT174" s="316"/>
      <c r="AV174" s="316"/>
      <c r="AX174" s="316"/>
      <c r="AZ174" s="316"/>
      <c r="BB174" s="316"/>
    </row>
    <row r="175" spans="1:67" x14ac:dyDescent="0.25">
      <c r="A175" s="5" t="s">
        <v>538</v>
      </c>
      <c r="B175" s="316">
        <v>4</v>
      </c>
      <c r="C175" s="18" t="s">
        <v>550</v>
      </c>
      <c r="D175" s="18" t="s">
        <v>203</v>
      </c>
      <c r="F175" s="142">
        <v>4</v>
      </c>
      <c r="G175" s="142">
        <v>3</v>
      </c>
      <c r="H175" s="142">
        <v>1</v>
      </c>
      <c r="I175" s="315">
        <v>1.2</v>
      </c>
      <c r="J175" s="317">
        <v>18.399999999999999</v>
      </c>
      <c r="K175" s="315">
        <v>-1E-4</v>
      </c>
      <c r="L175" s="317">
        <v>19.600000000000001</v>
      </c>
      <c r="M175" s="316">
        <v>3</v>
      </c>
      <c r="O175" s="142">
        <v>4</v>
      </c>
      <c r="P175" s="142">
        <v>4</v>
      </c>
      <c r="Q175" s="142">
        <v>1</v>
      </c>
      <c r="R175" s="315">
        <v>1.2</v>
      </c>
      <c r="S175" s="317">
        <v>18.5</v>
      </c>
      <c r="T175" s="315">
        <v>-1E-4</v>
      </c>
      <c r="U175" s="317">
        <v>19.7</v>
      </c>
      <c r="W175" s="318">
        <v>39.299999999999997</v>
      </c>
      <c r="X175" s="316">
        <v>2</v>
      </c>
      <c r="Z175" s="142">
        <v>4</v>
      </c>
      <c r="AA175" s="142">
        <v>4</v>
      </c>
      <c r="AB175" s="142">
        <v>1</v>
      </c>
      <c r="AC175" s="315">
        <v>1.6</v>
      </c>
      <c r="AD175" s="317">
        <v>18.5</v>
      </c>
      <c r="AE175" s="315">
        <v>-1E-4</v>
      </c>
      <c r="AF175" s="317">
        <v>20.100000000000001</v>
      </c>
      <c r="AH175" s="142">
        <v>4</v>
      </c>
      <c r="AI175" s="142">
        <v>3</v>
      </c>
      <c r="AJ175" s="142">
        <v>2</v>
      </c>
      <c r="AK175" s="315">
        <v>1.2</v>
      </c>
      <c r="AL175" s="315">
        <v>18.2</v>
      </c>
      <c r="AM175" s="315">
        <v>-1E-4</v>
      </c>
      <c r="AN175" s="317">
        <v>19.399999999999999</v>
      </c>
      <c r="AP175" s="317">
        <v>78.8</v>
      </c>
      <c r="AQ175" s="317">
        <v>78.8</v>
      </c>
      <c r="AR175" s="316">
        <v>4</v>
      </c>
      <c r="AT175" s="316" t="s">
        <v>594</v>
      </c>
      <c r="AV175" s="316">
        <v>-1</v>
      </c>
      <c r="AW175" s="48">
        <v>0</v>
      </c>
      <c r="AX175" s="316">
        <v>-1</v>
      </c>
      <c r="AY175" s="48">
        <v>0</v>
      </c>
      <c r="AZ175" s="316">
        <v>-1</v>
      </c>
      <c r="BA175" s="48">
        <v>0</v>
      </c>
      <c r="BB175" s="316">
        <v>-1</v>
      </c>
      <c r="BH175" s="1" t="s">
        <v>366</v>
      </c>
      <c r="BJ175" s="1" t="s">
        <v>566</v>
      </c>
      <c r="BK175" s="1" t="s">
        <v>584</v>
      </c>
      <c r="BL175" s="8" t="s">
        <v>505</v>
      </c>
      <c r="BM175" s="58" t="s">
        <v>513</v>
      </c>
      <c r="BN175" s="8" t="s">
        <v>517</v>
      </c>
      <c r="BO175" s="8" t="s">
        <v>503</v>
      </c>
    </row>
    <row r="176" spans="1:67" x14ac:dyDescent="0.25">
      <c r="B176" s="316">
        <v>-1</v>
      </c>
      <c r="F176" s="142">
        <v>3</v>
      </c>
      <c r="G176" s="142">
        <v>2</v>
      </c>
      <c r="H176" s="142">
        <v>2</v>
      </c>
      <c r="I176" s="315">
        <v>-1E-4</v>
      </c>
      <c r="J176" s="317">
        <v>-1E-4</v>
      </c>
      <c r="K176" s="315">
        <v>-1E-4</v>
      </c>
      <c r="L176" s="317">
        <v>-1E-4</v>
      </c>
      <c r="M176" s="316">
        <v>-1E-4</v>
      </c>
      <c r="O176" s="142">
        <v>4</v>
      </c>
      <c r="P176" s="142">
        <v>3</v>
      </c>
      <c r="Q176" s="142">
        <v>1</v>
      </c>
      <c r="R176" s="315">
        <v>-1E-4</v>
      </c>
      <c r="S176" s="317">
        <v>-1E-4</v>
      </c>
      <c r="T176" s="315">
        <v>-1E-4</v>
      </c>
      <c r="U176" s="317">
        <v>-1E-4</v>
      </c>
      <c r="W176" s="318">
        <v>-1</v>
      </c>
      <c r="X176" s="316">
        <v>-1</v>
      </c>
      <c r="Z176" s="142">
        <v>3</v>
      </c>
      <c r="AA176" s="142">
        <v>3</v>
      </c>
      <c r="AB176" s="142">
        <v>2</v>
      </c>
      <c r="AC176" s="315">
        <v>-1E-4</v>
      </c>
      <c r="AD176" s="317">
        <v>-1E-4</v>
      </c>
      <c r="AE176" s="315">
        <v>-1E-4</v>
      </c>
      <c r="AF176" s="317">
        <v>-1E-4</v>
      </c>
      <c r="AH176" s="142">
        <v>4</v>
      </c>
      <c r="AI176" s="142">
        <v>3</v>
      </c>
      <c r="AJ176" s="142">
        <v>3</v>
      </c>
      <c r="AK176" s="315">
        <v>-1E-4</v>
      </c>
      <c r="AL176" s="315">
        <v>-1E-4</v>
      </c>
      <c r="AM176" s="315">
        <v>-1E-4</v>
      </c>
      <c r="AN176" s="317">
        <v>-1E-4</v>
      </c>
      <c r="AP176" s="317">
        <v>-1</v>
      </c>
      <c r="AQ176" s="317">
        <v>-1</v>
      </c>
      <c r="AR176" s="316">
        <v>-1</v>
      </c>
      <c r="AT176" s="316" t="s">
        <v>594</v>
      </c>
      <c r="AV176" s="316">
        <v>-1</v>
      </c>
      <c r="AX176" s="316">
        <v>-1</v>
      </c>
      <c r="AZ176" s="316">
        <v>-1</v>
      </c>
      <c r="BB176" s="316">
        <v>-1</v>
      </c>
    </row>
    <row r="177" spans="1:67" x14ac:dyDescent="0.25">
      <c r="B177" s="316">
        <v>-1</v>
      </c>
      <c r="F177" s="142">
        <v>3</v>
      </c>
      <c r="G177" s="142">
        <v>3</v>
      </c>
      <c r="H177" s="142">
        <v>2</v>
      </c>
      <c r="I177" s="315">
        <v>-1E-4</v>
      </c>
      <c r="J177" s="317">
        <v>-1E-4</v>
      </c>
      <c r="K177" s="315">
        <v>-1E-4</v>
      </c>
      <c r="L177" s="317">
        <v>-1E-4</v>
      </c>
      <c r="M177" s="316">
        <v>-1E-4</v>
      </c>
      <c r="O177" s="142">
        <v>3</v>
      </c>
      <c r="P177" s="142">
        <v>3</v>
      </c>
      <c r="Q177" s="142">
        <v>1</v>
      </c>
      <c r="R177" s="315">
        <v>-1E-4</v>
      </c>
      <c r="S177" s="317">
        <v>-1E-4</v>
      </c>
      <c r="T177" s="315">
        <v>-1E-4</v>
      </c>
      <c r="U177" s="317">
        <v>-1E-4</v>
      </c>
      <c r="W177" s="318">
        <v>-1</v>
      </c>
      <c r="X177" s="316">
        <v>-1</v>
      </c>
      <c r="Z177" s="142">
        <v>3</v>
      </c>
      <c r="AA177" s="142">
        <v>3</v>
      </c>
      <c r="AB177" s="142">
        <v>1</v>
      </c>
      <c r="AC177" s="315">
        <v>-1E-4</v>
      </c>
      <c r="AD177" s="317">
        <v>-1E-4</v>
      </c>
      <c r="AE177" s="315">
        <v>-1E-4</v>
      </c>
      <c r="AF177" s="317">
        <v>-1E-4</v>
      </c>
      <c r="AH177" s="142">
        <v>3</v>
      </c>
      <c r="AI177" s="142">
        <v>3</v>
      </c>
      <c r="AJ177" s="142">
        <v>3</v>
      </c>
      <c r="AK177" s="315">
        <v>-1E-4</v>
      </c>
      <c r="AL177" s="315">
        <v>-1E-4</v>
      </c>
      <c r="AM177" s="315">
        <v>-1E-4</v>
      </c>
      <c r="AN177" s="317">
        <v>-1E-4</v>
      </c>
      <c r="AP177" s="317">
        <v>-1</v>
      </c>
      <c r="AQ177" s="317">
        <v>-1</v>
      </c>
      <c r="AR177" s="316">
        <v>-1</v>
      </c>
      <c r="AT177" s="316" t="s">
        <v>594</v>
      </c>
      <c r="AV177" s="316">
        <v>-1</v>
      </c>
      <c r="AX177" s="316">
        <v>-1</v>
      </c>
      <c r="AZ177" s="316">
        <v>-1</v>
      </c>
      <c r="BB177" s="316">
        <v>-1</v>
      </c>
    </row>
    <row r="178" spans="1:67" x14ac:dyDescent="0.25">
      <c r="B178" s="316">
        <v>-1</v>
      </c>
      <c r="F178" s="142">
        <v>3</v>
      </c>
      <c r="G178" s="142">
        <v>3</v>
      </c>
      <c r="H178" s="142">
        <v>3</v>
      </c>
      <c r="I178" s="315">
        <v>-1E-4</v>
      </c>
      <c r="J178" s="317">
        <v>-1E-4</v>
      </c>
      <c r="K178" s="315">
        <v>-1E-4</v>
      </c>
      <c r="L178" s="317">
        <v>-1E-4</v>
      </c>
      <c r="M178" s="316">
        <v>-1E-4</v>
      </c>
      <c r="O178" s="142">
        <v>3</v>
      </c>
      <c r="P178" s="142">
        <v>2</v>
      </c>
      <c r="Q178" s="142">
        <v>1</v>
      </c>
      <c r="R178" s="315">
        <v>-1E-4</v>
      </c>
      <c r="S178" s="317">
        <v>-1E-4</v>
      </c>
      <c r="T178" s="315">
        <v>-1E-4</v>
      </c>
      <c r="U178" s="317">
        <v>-1E-4</v>
      </c>
      <c r="W178" s="318">
        <v>-1</v>
      </c>
      <c r="X178" s="316">
        <v>-1</v>
      </c>
      <c r="Z178" s="142">
        <v>3</v>
      </c>
      <c r="AA178" s="142">
        <v>3</v>
      </c>
      <c r="AB178" s="142">
        <v>1</v>
      </c>
      <c r="AC178" s="315">
        <v>-1E-4</v>
      </c>
      <c r="AD178" s="317">
        <v>-1E-4</v>
      </c>
      <c r="AE178" s="315">
        <v>-1E-4</v>
      </c>
      <c r="AF178" s="317">
        <v>-1E-4</v>
      </c>
      <c r="AH178" s="142">
        <v>3</v>
      </c>
      <c r="AI178" s="142">
        <v>3</v>
      </c>
      <c r="AJ178" s="142">
        <v>3</v>
      </c>
      <c r="AK178" s="315">
        <v>-1E-4</v>
      </c>
      <c r="AL178" s="315">
        <v>-1E-4</v>
      </c>
      <c r="AM178" s="315">
        <v>-1E-4</v>
      </c>
      <c r="AN178" s="317">
        <v>-1E-4</v>
      </c>
      <c r="AP178" s="317">
        <v>-1</v>
      </c>
      <c r="AQ178" s="317">
        <v>-1</v>
      </c>
      <c r="AR178" s="316">
        <v>-1</v>
      </c>
      <c r="AT178" s="316" t="s">
        <v>594</v>
      </c>
      <c r="AV178" s="316">
        <v>-1</v>
      </c>
      <c r="AX178" s="316">
        <v>-1</v>
      </c>
      <c r="AZ178" s="316">
        <v>-1</v>
      </c>
      <c r="BB178" s="316">
        <v>-1</v>
      </c>
    </row>
    <row r="179" spans="1:67" x14ac:dyDescent="0.25">
      <c r="B179" s="316"/>
      <c r="I179" s="315"/>
      <c r="J179" s="317"/>
      <c r="K179" s="315"/>
      <c r="L179" s="317"/>
      <c r="M179" s="316"/>
      <c r="R179" s="315"/>
      <c r="S179" s="317"/>
      <c r="T179" s="315"/>
      <c r="U179" s="317"/>
      <c r="W179" s="318"/>
      <c r="X179" s="316"/>
      <c r="AC179" s="315"/>
      <c r="AD179" s="317"/>
      <c r="AE179" s="315"/>
      <c r="AF179" s="317"/>
      <c r="AK179" s="315"/>
      <c r="AL179" s="315"/>
      <c r="AM179" s="315"/>
      <c r="AN179" s="317"/>
      <c r="AP179" s="317"/>
      <c r="AQ179" s="317"/>
      <c r="AR179" s="316"/>
      <c r="AT179" s="316"/>
      <c r="AV179" s="316"/>
      <c r="AX179" s="316"/>
      <c r="AZ179" s="316"/>
      <c r="BB179" s="316"/>
    </row>
    <row r="180" spans="1:67" x14ac:dyDescent="0.25">
      <c r="A180" s="5" t="s">
        <v>538</v>
      </c>
      <c r="B180" s="316">
        <v>5</v>
      </c>
      <c r="C180" s="18" t="s">
        <v>321</v>
      </c>
      <c r="D180" s="18" t="s">
        <v>203</v>
      </c>
      <c r="F180" s="142">
        <v>4</v>
      </c>
      <c r="G180" s="142">
        <v>3</v>
      </c>
      <c r="H180" s="142">
        <v>1</v>
      </c>
      <c r="I180" s="315">
        <v>1.2</v>
      </c>
      <c r="J180" s="317">
        <v>18.2</v>
      </c>
      <c r="K180" s="315">
        <v>-1E-4</v>
      </c>
      <c r="L180" s="317">
        <v>19.399999999999999</v>
      </c>
      <c r="M180" s="316">
        <v>4</v>
      </c>
      <c r="O180" s="142">
        <v>3</v>
      </c>
      <c r="P180" s="142">
        <v>3</v>
      </c>
      <c r="Q180" s="142">
        <v>1</v>
      </c>
      <c r="R180" s="315">
        <v>1.2</v>
      </c>
      <c r="S180" s="317">
        <v>18.5</v>
      </c>
      <c r="T180" s="315">
        <v>-1E-4</v>
      </c>
      <c r="U180" s="317">
        <v>19.7</v>
      </c>
      <c r="W180" s="318">
        <v>39.1</v>
      </c>
      <c r="X180" s="316">
        <v>5</v>
      </c>
      <c r="Z180" s="142">
        <v>3</v>
      </c>
      <c r="AA180" s="142">
        <v>2</v>
      </c>
      <c r="AB180" s="142">
        <v>1</v>
      </c>
      <c r="AC180" s="315">
        <v>1.3</v>
      </c>
      <c r="AD180" s="317">
        <v>18.600000000000001</v>
      </c>
      <c r="AE180" s="315">
        <v>-1E-4</v>
      </c>
      <c r="AF180" s="317">
        <v>19.899999999999999</v>
      </c>
      <c r="AH180" s="142">
        <v>4</v>
      </c>
      <c r="AI180" s="142">
        <v>4</v>
      </c>
      <c r="AJ180" s="142">
        <v>1</v>
      </c>
      <c r="AK180" s="315">
        <v>1.5</v>
      </c>
      <c r="AL180" s="315">
        <v>18.2</v>
      </c>
      <c r="AM180" s="315">
        <v>-1E-4</v>
      </c>
      <c r="AN180" s="317">
        <v>19.7</v>
      </c>
      <c r="AP180" s="317">
        <v>78.7</v>
      </c>
      <c r="AQ180" s="317">
        <v>78.7</v>
      </c>
      <c r="AR180" s="316">
        <v>5</v>
      </c>
      <c r="AT180" s="316" t="s">
        <v>594</v>
      </c>
      <c r="AV180" s="316">
        <v>-1</v>
      </c>
      <c r="AW180" s="48">
        <v>0</v>
      </c>
      <c r="AX180" s="316">
        <v>-1</v>
      </c>
      <c r="AY180" s="48">
        <v>0</v>
      </c>
      <c r="AZ180" s="316">
        <v>-1</v>
      </c>
      <c r="BA180" s="48">
        <v>0</v>
      </c>
      <c r="BB180" s="316">
        <v>-1</v>
      </c>
      <c r="BH180" s="1" t="s">
        <v>366</v>
      </c>
      <c r="BJ180" s="1" t="s">
        <v>566</v>
      </c>
      <c r="BK180" s="1" t="s">
        <v>584</v>
      </c>
      <c r="BL180" s="8" t="s">
        <v>505</v>
      </c>
      <c r="BM180" s="58" t="s">
        <v>513</v>
      </c>
      <c r="BN180" s="8" t="s">
        <v>119</v>
      </c>
      <c r="BO180" s="8" t="s">
        <v>503</v>
      </c>
    </row>
    <row r="181" spans="1:67" x14ac:dyDescent="0.25">
      <c r="B181" s="316">
        <v>-1</v>
      </c>
      <c r="F181" s="142">
        <v>4</v>
      </c>
      <c r="G181" s="142">
        <v>3</v>
      </c>
      <c r="H181" s="142">
        <v>2</v>
      </c>
      <c r="I181" s="315">
        <v>-1E-4</v>
      </c>
      <c r="J181" s="317">
        <v>-1E-4</v>
      </c>
      <c r="K181" s="315">
        <v>-1E-4</v>
      </c>
      <c r="L181" s="317">
        <v>-1E-4</v>
      </c>
      <c r="M181" s="316">
        <v>-1E-4</v>
      </c>
      <c r="O181" s="142">
        <v>3</v>
      </c>
      <c r="P181" s="142">
        <v>2</v>
      </c>
      <c r="Q181" s="142">
        <v>1</v>
      </c>
      <c r="R181" s="315">
        <v>-1E-4</v>
      </c>
      <c r="S181" s="317">
        <v>-1E-4</v>
      </c>
      <c r="T181" s="315">
        <v>-1E-4</v>
      </c>
      <c r="U181" s="317">
        <v>-1E-4</v>
      </c>
      <c r="W181" s="318">
        <v>-1</v>
      </c>
      <c r="X181" s="316">
        <v>-1</v>
      </c>
      <c r="Z181" s="142">
        <v>3</v>
      </c>
      <c r="AA181" s="142">
        <v>3</v>
      </c>
      <c r="AB181" s="142">
        <v>1</v>
      </c>
      <c r="AC181" s="315">
        <v>-1E-4</v>
      </c>
      <c r="AD181" s="317">
        <v>-1E-4</v>
      </c>
      <c r="AE181" s="315">
        <v>-1E-4</v>
      </c>
      <c r="AF181" s="317">
        <v>-1E-4</v>
      </c>
      <c r="AH181" s="142">
        <v>4</v>
      </c>
      <c r="AI181" s="142">
        <v>3</v>
      </c>
      <c r="AJ181" s="142">
        <v>2</v>
      </c>
      <c r="AK181" s="315">
        <v>-1E-4</v>
      </c>
      <c r="AL181" s="315">
        <v>-1E-4</v>
      </c>
      <c r="AM181" s="315">
        <v>-1E-4</v>
      </c>
      <c r="AN181" s="317">
        <v>-1E-4</v>
      </c>
      <c r="AP181" s="317">
        <v>-1</v>
      </c>
      <c r="AQ181" s="317">
        <v>-1</v>
      </c>
      <c r="AR181" s="316">
        <v>-1</v>
      </c>
      <c r="AT181" s="316" t="s">
        <v>594</v>
      </c>
      <c r="AV181" s="316">
        <v>-1</v>
      </c>
      <c r="AX181" s="316">
        <v>-1</v>
      </c>
      <c r="AZ181" s="316">
        <v>-1</v>
      </c>
      <c r="BB181" s="316">
        <v>-1</v>
      </c>
    </row>
    <row r="182" spans="1:67" x14ac:dyDescent="0.25">
      <c r="B182" s="316">
        <v>-1</v>
      </c>
      <c r="F182" s="142">
        <v>4</v>
      </c>
      <c r="G182" s="142">
        <v>3</v>
      </c>
      <c r="H182" s="142">
        <v>2</v>
      </c>
      <c r="I182" s="315">
        <v>-1E-4</v>
      </c>
      <c r="J182" s="317">
        <v>-1E-4</v>
      </c>
      <c r="K182" s="315">
        <v>-1E-4</v>
      </c>
      <c r="L182" s="317">
        <v>-1E-4</v>
      </c>
      <c r="M182" s="316">
        <v>-1E-4</v>
      </c>
      <c r="O182" s="142">
        <v>3</v>
      </c>
      <c r="P182" s="142">
        <v>2</v>
      </c>
      <c r="Q182" s="142">
        <v>3</v>
      </c>
      <c r="R182" s="315">
        <v>-1E-4</v>
      </c>
      <c r="S182" s="317">
        <v>-1E-4</v>
      </c>
      <c r="T182" s="315">
        <v>-1E-4</v>
      </c>
      <c r="U182" s="317">
        <v>-1E-4</v>
      </c>
      <c r="W182" s="318">
        <v>-1</v>
      </c>
      <c r="X182" s="316">
        <v>-1</v>
      </c>
      <c r="Z182" s="142">
        <v>3</v>
      </c>
      <c r="AA182" s="142">
        <v>3</v>
      </c>
      <c r="AB182" s="142">
        <v>1</v>
      </c>
      <c r="AC182" s="315">
        <v>-1E-4</v>
      </c>
      <c r="AD182" s="317">
        <v>-1E-4</v>
      </c>
      <c r="AE182" s="315">
        <v>-1E-4</v>
      </c>
      <c r="AF182" s="317">
        <v>-1E-4</v>
      </c>
      <c r="AH182" s="142">
        <v>3</v>
      </c>
      <c r="AI182" s="142">
        <v>3</v>
      </c>
      <c r="AJ182" s="142">
        <v>2</v>
      </c>
      <c r="AK182" s="315">
        <v>-1E-4</v>
      </c>
      <c r="AL182" s="315">
        <v>-1E-4</v>
      </c>
      <c r="AM182" s="315">
        <v>-1E-4</v>
      </c>
      <c r="AN182" s="317">
        <v>-1E-4</v>
      </c>
      <c r="AP182" s="317">
        <v>-1</v>
      </c>
      <c r="AQ182" s="317">
        <v>-1</v>
      </c>
      <c r="AR182" s="316">
        <v>-1</v>
      </c>
      <c r="AT182" s="316" t="s">
        <v>594</v>
      </c>
      <c r="AV182" s="316">
        <v>-1</v>
      </c>
      <c r="AX182" s="316">
        <v>-1</v>
      </c>
      <c r="AZ182" s="316">
        <v>-1</v>
      </c>
      <c r="BB182" s="316">
        <v>-1</v>
      </c>
    </row>
    <row r="183" spans="1:67" x14ac:dyDescent="0.25">
      <c r="B183" s="316">
        <v>-1</v>
      </c>
      <c r="F183" s="142">
        <v>4</v>
      </c>
      <c r="G183" s="142">
        <v>3</v>
      </c>
      <c r="H183" s="142">
        <v>2</v>
      </c>
      <c r="I183" s="315">
        <v>-1E-4</v>
      </c>
      <c r="J183" s="317">
        <v>-1E-4</v>
      </c>
      <c r="K183" s="315">
        <v>-1E-4</v>
      </c>
      <c r="L183" s="317">
        <v>-1E-4</v>
      </c>
      <c r="M183" s="316">
        <v>-1E-4</v>
      </c>
      <c r="O183" s="142">
        <v>2</v>
      </c>
      <c r="P183" s="142">
        <v>3</v>
      </c>
      <c r="Q183" s="142">
        <v>3</v>
      </c>
      <c r="R183" s="315">
        <v>-1E-4</v>
      </c>
      <c r="S183" s="317">
        <v>-1E-4</v>
      </c>
      <c r="T183" s="315">
        <v>-1E-4</v>
      </c>
      <c r="U183" s="317">
        <v>-1E-4</v>
      </c>
      <c r="W183" s="318">
        <v>-1</v>
      </c>
      <c r="X183" s="316">
        <v>-1</v>
      </c>
      <c r="Z183" s="142">
        <v>3</v>
      </c>
      <c r="AA183" s="142">
        <v>3</v>
      </c>
      <c r="AB183" s="142">
        <v>1</v>
      </c>
      <c r="AC183" s="315">
        <v>-1E-4</v>
      </c>
      <c r="AD183" s="317">
        <v>-1E-4</v>
      </c>
      <c r="AE183" s="315">
        <v>-1E-4</v>
      </c>
      <c r="AF183" s="317">
        <v>-1E-4</v>
      </c>
      <c r="AH183" s="142">
        <v>4</v>
      </c>
      <c r="AI183" s="142">
        <v>3</v>
      </c>
      <c r="AJ183" s="142">
        <v>2</v>
      </c>
      <c r="AK183" s="315">
        <v>-1E-4</v>
      </c>
      <c r="AL183" s="315">
        <v>-1E-4</v>
      </c>
      <c r="AM183" s="315">
        <v>-1E-4</v>
      </c>
      <c r="AN183" s="317">
        <v>-1E-4</v>
      </c>
      <c r="AP183" s="317">
        <v>-1</v>
      </c>
      <c r="AQ183" s="317">
        <v>-1</v>
      </c>
      <c r="AR183" s="316">
        <v>-1</v>
      </c>
      <c r="AT183" s="316" t="s">
        <v>594</v>
      </c>
      <c r="AV183" s="316">
        <v>-1</v>
      </c>
      <c r="AX183" s="316">
        <v>-1</v>
      </c>
      <c r="AZ183" s="316">
        <v>-1</v>
      </c>
      <c r="BB183" s="316">
        <v>-1</v>
      </c>
    </row>
    <row r="184" spans="1:67" x14ac:dyDescent="0.25">
      <c r="B184" s="316"/>
      <c r="I184" s="315"/>
      <c r="J184" s="317"/>
      <c r="K184" s="315"/>
      <c r="L184" s="317"/>
      <c r="M184" s="316"/>
      <c r="R184" s="315"/>
      <c r="S184" s="317"/>
      <c r="T184" s="315"/>
      <c r="U184" s="317"/>
      <c r="W184" s="318"/>
      <c r="X184" s="316"/>
      <c r="AC184" s="315"/>
      <c r="AD184" s="317"/>
      <c r="AE184" s="315"/>
      <c r="AF184" s="317"/>
      <c r="AK184" s="315"/>
      <c r="AL184" s="315"/>
      <c r="AM184" s="315"/>
      <c r="AN184" s="317"/>
      <c r="AP184" s="317"/>
      <c r="AQ184" s="317"/>
      <c r="AR184" s="316"/>
      <c r="AT184" s="316"/>
      <c r="AV184" s="316"/>
      <c r="AX184" s="316"/>
      <c r="AZ184" s="316"/>
      <c r="BB184" s="316"/>
    </row>
    <row r="185" spans="1:67" x14ac:dyDescent="0.25">
      <c r="A185" s="5" t="s">
        <v>538</v>
      </c>
      <c r="B185" s="316">
        <v>6</v>
      </c>
      <c r="C185" s="18" t="s">
        <v>356</v>
      </c>
      <c r="D185" s="18" t="s">
        <v>248</v>
      </c>
      <c r="F185" s="142">
        <v>4</v>
      </c>
      <c r="G185" s="142">
        <v>3</v>
      </c>
      <c r="H185" s="142">
        <v>2</v>
      </c>
      <c r="I185" s="315">
        <v>1.2</v>
      </c>
      <c r="J185" s="317">
        <v>18.2</v>
      </c>
      <c r="K185" s="315">
        <v>0.2</v>
      </c>
      <c r="L185" s="317">
        <v>19.2</v>
      </c>
      <c r="M185" s="316">
        <v>6</v>
      </c>
      <c r="O185" s="142">
        <v>3</v>
      </c>
      <c r="P185" s="142">
        <v>3</v>
      </c>
      <c r="Q185" s="142">
        <v>0</v>
      </c>
      <c r="R185" s="315">
        <v>1.2</v>
      </c>
      <c r="S185" s="317">
        <v>18.8</v>
      </c>
      <c r="T185" s="315">
        <v>-1E-4</v>
      </c>
      <c r="U185" s="317">
        <v>20</v>
      </c>
      <c r="W185" s="318">
        <v>39.200000000000003</v>
      </c>
      <c r="X185" s="316">
        <v>4</v>
      </c>
      <c r="Z185" s="142">
        <v>4</v>
      </c>
      <c r="AA185" s="142">
        <v>4</v>
      </c>
      <c r="AB185" s="142">
        <v>2</v>
      </c>
      <c r="AC185" s="315">
        <v>1.8</v>
      </c>
      <c r="AD185" s="317">
        <v>17.899999999999999</v>
      </c>
      <c r="AE185" s="315">
        <v>0.8</v>
      </c>
      <c r="AF185" s="317">
        <v>18.899999999999999</v>
      </c>
      <c r="AH185" s="142">
        <v>5</v>
      </c>
      <c r="AI185" s="142">
        <v>5</v>
      </c>
      <c r="AJ185" s="142">
        <v>3</v>
      </c>
      <c r="AK185" s="315">
        <v>0.7</v>
      </c>
      <c r="AL185" s="315">
        <v>17.5</v>
      </c>
      <c r="AM185" s="315">
        <v>-1E-4</v>
      </c>
      <c r="AN185" s="317">
        <v>18.2</v>
      </c>
      <c r="AP185" s="317">
        <v>76.3</v>
      </c>
      <c r="AQ185" s="317">
        <v>76.3</v>
      </c>
      <c r="AR185" s="316">
        <v>6</v>
      </c>
      <c r="AT185" s="316" t="s">
        <v>594</v>
      </c>
      <c r="AV185" s="316">
        <v>-1</v>
      </c>
      <c r="AW185" s="48">
        <v>0</v>
      </c>
      <c r="AX185" s="316">
        <v>-1</v>
      </c>
      <c r="AY185" s="48">
        <v>0</v>
      </c>
      <c r="AZ185" s="316">
        <v>-1</v>
      </c>
      <c r="BA185" s="48">
        <v>0</v>
      </c>
      <c r="BB185" s="316">
        <v>-1</v>
      </c>
      <c r="BH185" s="1" t="s">
        <v>554</v>
      </c>
      <c r="BJ185" s="1" t="s">
        <v>566</v>
      </c>
      <c r="BK185" s="1" t="s">
        <v>584</v>
      </c>
      <c r="BL185" s="8" t="s">
        <v>505</v>
      </c>
      <c r="BM185" s="58" t="s">
        <v>513</v>
      </c>
      <c r="BN185" s="8" t="s">
        <v>504</v>
      </c>
      <c r="BO185" s="8" t="s">
        <v>503</v>
      </c>
    </row>
    <row r="186" spans="1:67" x14ac:dyDescent="0.25">
      <c r="B186" s="316">
        <v>-1</v>
      </c>
      <c r="F186" s="142">
        <v>4</v>
      </c>
      <c r="G186" s="142">
        <v>3</v>
      </c>
      <c r="H186" s="142">
        <v>3</v>
      </c>
      <c r="I186" s="315">
        <v>-1E-4</v>
      </c>
      <c r="J186" s="317">
        <v>-1E-4</v>
      </c>
      <c r="K186" s="315">
        <v>-1E-4</v>
      </c>
      <c r="L186" s="317">
        <v>-1E-4</v>
      </c>
      <c r="M186" s="316">
        <v>-1E-4</v>
      </c>
      <c r="O186" s="142">
        <v>4</v>
      </c>
      <c r="P186" s="142">
        <v>3</v>
      </c>
      <c r="Q186" s="142">
        <v>0</v>
      </c>
      <c r="R186" s="315">
        <v>-1E-4</v>
      </c>
      <c r="S186" s="317">
        <v>-1E-4</v>
      </c>
      <c r="T186" s="315">
        <v>-1E-4</v>
      </c>
      <c r="U186" s="317">
        <v>-1E-4</v>
      </c>
      <c r="W186" s="318">
        <v>-1</v>
      </c>
      <c r="X186" s="316">
        <v>-1</v>
      </c>
      <c r="Z186" s="142">
        <v>4</v>
      </c>
      <c r="AA186" s="142">
        <v>4</v>
      </c>
      <c r="AB186" s="142">
        <v>3</v>
      </c>
      <c r="AC186" s="315">
        <v>-1E-4</v>
      </c>
      <c r="AD186" s="317">
        <v>-1E-4</v>
      </c>
      <c r="AE186" s="315">
        <v>-1E-4</v>
      </c>
      <c r="AF186" s="317">
        <v>-1E-4</v>
      </c>
      <c r="AH186" s="142">
        <v>5</v>
      </c>
      <c r="AI186" s="142">
        <v>5</v>
      </c>
      <c r="AJ186" s="142">
        <v>3</v>
      </c>
      <c r="AK186" s="315">
        <v>-1E-4</v>
      </c>
      <c r="AL186" s="315">
        <v>-1E-4</v>
      </c>
      <c r="AM186" s="315">
        <v>-1E-4</v>
      </c>
      <c r="AN186" s="317">
        <v>-1E-4</v>
      </c>
      <c r="AP186" s="317">
        <v>-1</v>
      </c>
      <c r="AQ186" s="317">
        <v>-1</v>
      </c>
      <c r="AR186" s="316">
        <v>-1</v>
      </c>
      <c r="AT186" s="316" t="s">
        <v>594</v>
      </c>
      <c r="AV186" s="316">
        <v>-1</v>
      </c>
      <c r="AX186" s="316">
        <v>-1</v>
      </c>
      <c r="AZ186" s="316">
        <v>-1</v>
      </c>
      <c r="BB186" s="316">
        <v>-1</v>
      </c>
    </row>
    <row r="187" spans="1:67" x14ac:dyDescent="0.25">
      <c r="B187" s="316">
        <v>-1</v>
      </c>
      <c r="F187" s="142">
        <v>3</v>
      </c>
      <c r="G187" s="142">
        <v>3</v>
      </c>
      <c r="H187" s="142">
        <v>3</v>
      </c>
      <c r="I187" s="315">
        <v>-1E-4</v>
      </c>
      <c r="J187" s="317">
        <v>-1E-4</v>
      </c>
      <c r="K187" s="315">
        <v>-1E-4</v>
      </c>
      <c r="L187" s="317">
        <v>-1E-4</v>
      </c>
      <c r="M187" s="316">
        <v>-1E-4</v>
      </c>
      <c r="O187" s="142">
        <v>2</v>
      </c>
      <c r="P187" s="142">
        <v>3</v>
      </c>
      <c r="Q187" s="142">
        <v>0</v>
      </c>
      <c r="R187" s="315">
        <v>-1E-4</v>
      </c>
      <c r="S187" s="317">
        <v>-1E-4</v>
      </c>
      <c r="T187" s="315">
        <v>-1E-4</v>
      </c>
      <c r="U187" s="317">
        <v>-1E-4</v>
      </c>
      <c r="W187" s="318">
        <v>-1</v>
      </c>
      <c r="X187" s="316">
        <v>-1</v>
      </c>
      <c r="Z187" s="142">
        <v>3</v>
      </c>
      <c r="AA187" s="142">
        <v>4</v>
      </c>
      <c r="AB187" s="142">
        <v>3</v>
      </c>
      <c r="AC187" s="315">
        <v>-1E-4</v>
      </c>
      <c r="AD187" s="317">
        <v>-1E-4</v>
      </c>
      <c r="AE187" s="315">
        <v>-1E-4</v>
      </c>
      <c r="AF187" s="317">
        <v>-1E-4</v>
      </c>
      <c r="AH187" s="142">
        <v>4</v>
      </c>
      <c r="AI187" s="142">
        <v>5</v>
      </c>
      <c r="AJ187" s="142">
        <v>3</v>
      </c>
      <c r="AK187" s="315">
        <v>-1E-4</v>
      </c>
      <c r="AL187" s="315">
        <v>-1E-4</v>
      </c>
      <c r="AM187" s="315">
        <v>-1E-4</v>
      </c>
      <c r="AN187" s="317">
        <v>-1E-4</v>
      </c>
      <c r="AP187" s="317">
        <v>-1</v>
      </c>
      <c r="AQ187" s="317">
        <v>-1</v>
      </c>
      <c r="AR187" s="316">
        <v>-1</v>
      </c>
      <c r="AT187" s="316" t="s">
        <v>594</v>
      </c>
      <c r="AV187" s="316">
        <v>-1</v>
      </c>
      <c r="AX187" s="316">
        <v>-1</v>
      </c>
      <c r="AZ187" s="316">
        <v>-1</v>
      </c>
      <c r="BB187" s="316">
        <v>-1</v>
      </c>
    </row>
    <row r="188" spans="1:67" x14ac:dyDescent="0.25">
      <c r="B188" s="316">
        <v>-1</v>
      </c>
      <c r="F188" s="142">
        <v>3</v>
      </c>
      <c r="G188" s="142">
        <v>3</v>
      </c>
      <c r="H188" s="142">
        <v>3</v>
      </c>
      <c r="I188" s="315">
        <v>-1E-4</v>
      </c>
      <c r="J188" s="317">
        <v>-1E-4</v>
      </c>
      <c r="K188" s="315">
        <v>-1E-4</v>
      </c>
      <c r="L188" s="317">
        <v>-1E-4</v>
      </c>
      <c r="M188" s="316">
        <v>-1E-4</v>
      </c>
      <c r="O188" s="142">
        <v>3</v>
      </c>
      <c r="P188" s="142">
        <v>3</v>
      </c>
      <c r="Q188" s="142">
        <v>0</v>
      </c>
      <c r="R188" s="315">
        <v>-1E-4</v>
      </c>
      <c r="S188" s="317">
        <v>-1E-4</v>
      </c>
      <c r="T188" s="315">
        <v>-1E-4</v>
      </c>
      <c r="U188" s="317">
        <v>-1E-4</v>
      </c>
      <c r="W188" s="318">
        <v>-1</v>
      </c>
      <c r="X188" s="316">
        <v>-1</v>
      </c>
      <c r="Z188" s="142">
        <v>4</v>
      </c>
      <c r="AA188" s="142">
        <v>4</v>
      </c>
      <c r="AB188" s="142">
        <v>3</v>
      </c>
      <c r="AC188" s="315">
        <v>-1E-4</v>
      </c>
      <c r="AD188" s="317">
        <v>-1E-4</v>
      </c>
      <c r="AE188" s="315">
        <v>-1E-4</v>
      </c>
      <c r="AF188" s="317">
        <v>-1E-4</v>
      </c>
      <c r="AH188" s="142">
        <v>4</v>
      </c>
      <c r="AI188" s="142">
        <v>4</v>
      </c>
      <c r="AJ188" s="142">
        <v>3</v>
      </c>
      <c r="AK188" s="315">
        <v>-1E-4</v>
      </c>
      <c r="AL188" s="315">
        <v>-1E-4</v>
      </c>
      <c r="AM188" s="315">
        <v>-1E-4</v>
      </c>
      <c r="AN188" s="317">
        <v>-1E-4</v>
      </c>
      <c r="AP188" s="317">
        <v>-1</v>
      </c>
      <c r="AQ188" s="317">
        <v>-1</v>
      </c>
      <c r="AR188" s="316">
        <v>-1</v>
      </c>
      <c r="AT188" s="316" t="s">
        <v>594</v>
      </c>
      <c r="AV188" s="316">
        <v>-1</v>
      </c>
      <c r="AX188" s="316">
        <v>-1</v>
      </c>
      <c r="AZ188" s="316">
        <v>-1</v>
      </c>
      <c r="BB188" s="316">
        <v>-1</v>
      </c>
    </row>
    <row r="189" spans="1:67" x14ac:dyDescent="0.25">
      <c r="B189" s="316"/>
      <c r="I189" s="315"/>
      <c r="J189" s="317"/>
      <c r="K189" s="315"/>
      <c r="L189" s="317"/>
      <c r="M189" s="316"/>
      <c r="R189" s="315"/>
      <c r="S189" s="317"/>
      <c r="T189" s="315"/>
      <c r="U189" s="317"/>
      <c r="W189" s="318"/>
      <c r="X189" s="316"/>
      <c r="AC189" s="315"/>
      <c r="AD189" s="317"/>
      <c r="AE189" s="315"/>
      <c r="AF189" s="317"/>
      <c r="AK189" s="315"/>
      <c r="AL189" s="315"/>
      <c r="AM189" s="315"/>
      <c r="AN189" s="317"/>
      <c r="AP189" s="317"/>
      <c r="AQ189" s="317"/>
      <c r="AR189" s="316"/>
      <c r="AT189" s="316"/>
      <c r="AV189" s="316"/>
      <c r="AX189" s="316"/>
      <c r="AZ189" s="316"/>
      <c r="BB189" s="316"/>
    </row>
    <row r="190" spans="1:67" x14ac:dyDescent="0.25">
      <c r="A190" s="5" t="s">
        <v>538</v>
      </c>
      <c r="B190" s="316">
        <v>7</v>
      </c>
      <c r="C190" s="18" t="s">
        <v>357</v>
      </c>
      <c r="D190" s="18" t="s">
        <v>248</v>
      </c>
      <c r="F190" s="142">
        <v>4</v>
      </c>
      <c r="G190" s="142">
        <v>4</v>
      </c>
      <c r="H190" s="142">
        <v>2</v>
      </c>
      <c r="I190" s="315">
        <v>1.2</v>
      </c>
      <c r="J190" s="317">
        <v>18</v>
      </c>
      <c r="K190" s="315">
        <v>0.2</v>
      </c>
      <c r="L190" s="317">
        <v>19</v>
      </c>
      <c r="M190" s="316">
        <v>7</v>
      </c>
      <c r="O190" s="142">
        <v>4</v>
      </c>
      <c r="P190" s="142">
        <v>3</v>
      </c>
      <c r="Q190" s="142">
        <v>1</v>
      </c>
      <c r="R190" s="315">
        <v>1.2</v>
      </c>
      <c r="S190" s="317">
        <v>18.600000000000001</v>
      </c>
      <c r="T190" s="315">
        <v>-1E-4</v>
      </c>
      <c r="U190" s="317">
        <v>19.8</v>
      </c>
      <c r="W190" s="318">
        <v>38.799999999999997</v>
      </c>
      <c r="X190" s="316">
        <v>7</v>
      </c>
      <c r="Z190" s="142">
        <v>3</v>
      </c>
      <c r="AA190" s="142">
        <v>3</v>
      </c>
      <c r="AB190" s="142">
        <v>1</v>
      </c>
      <c r="AC190" s="315">
        <v>1.5</v>
      </c>
      <c r="AD190" s="317">
        <v>18.600000000000001</v>
      </c>
      <c r="AE190" s="315">
        <v>0.6</v>
      </c>
      <c r="AF190" s="317">
        <v>19.5</v>
      </c>
      <c r="AH190" s="142">
        <v>4</v>
      </c>
      <c r="AI190" s="142">
        <v>4</v>
      </c>
      <c r="AJ190" s="142">
        <v>10</v>
      </c>
      <c r="AK190" s="315">
        <v>1.3</v>
      </c>
      <c r="AL190" s="315">
        <v>16.8</v>
      </c>
      <c r="AM190" s="315">
        <v>0.2</v>
      </c>
      <c r="AN190" s="317">
        <v>17.899999999999999</v>
      </c>
      <c r="AP190" s="317">
        <v>76.2</v>
      </c>
      <c r="AQ190" s="317">
        <v>76.2</v>
      </c>
      <c r="AR190" s="316">
        <v>7</v>
      </c>
      <c r="AT190" s="316" t="s">
        <v>594</v>
      </c>
      <c r="AV190" s="316">
        <v>-1</v>
      </c>
      <c r="AW190" s="48">
        <v>0</v>
      </c>
      <c r="AX190" s="316">
        <v>-1</v>
      </c>
      <c r="AY190" s="48">
        <v>0</v>
      </c>
      <c r="AZ190" s="316">
        <v>-1</v>
      </c>
      <c r="BA190" s="48">
        <v>0</v>
      </c>
      <c r="BB190" s="316">
        <v>-1</v>
      </c>
      <c r="BH190" s="1" t="s">
        <v>248</v>
      </c>
      <c r="BJ190" s="1" t="s">
        <v>566</v>
      </c>
      <c r="BK190" s="1" t="s">
        <v>584</v>
      </c>
      <c r="BL190" s="8" t="s">
        <v>505</v>
      </c>
      <c r="BM190" s="58" t="s">
        <v>513</v>
      </c>
      <c r="BN190" s="8" t="s">
        <v>488</v>
      </c>
      <c r="BO190" s="8" t="s">
        <v>503</v>
      </c>
    </row>
    <row r="191" spans="1:67" x14ac:dyDescent="0.25">
      <c r="B191" s="316">
        <v>-1</v>
      </c>
      <c r="F191" s="142">
        <v>3</v>
      </c>
      <c r="G191" s="142">
        <v>4</v>
      </c>
      <c r="H191" s="142">
        <v>3</v>
      </c>
      <c r="I191" s="315">
        <v>-1E-4</v>
      </c>
      <c r="J191" s="317">
        <v>-1E-4</v>
      </c>
      <c r="K191" s="315">
        <v>-1E-4</v>
      </c>
      <c r="L191" s="317">
        <v>-1E-4</v>
      </c>
      <c r="M191" s="316">
        <v>-1E-4</v>
      </c>
      <c r="O191" s="142">
        <v>4</v>
      </c>
      <c r="P191" s="142">
        <v>3</v>
      </c>
      <c r="Q191" s="142">
        <v>1</v>
      </c>
      <c r="R191" s="315">
        <v>-1E-4</v>
      </c>
      <c r="S191" s="317">
        <v>-1E-4</v>
      </c>
      <c r="T191" s="315">
        <v>-1E-4</v>
      </c>
      <c r="U191" s="317">
        <v>-1E-4</v>
      </c>
      <c r="W191" s="318">
        <v>-1</v>
      </c>
      <c r="X191" s="316">
        <v>-1</v>
      </c>
      <c r="Z191" s="142">
        <v>2</v>
      </c>
      <c r="AA191" s="142">
        <v>3</v>
      </c>
      <c r="AB191" s="142">
        <v>2</v>
      </c>
      <c r="AC191" s="315">
        <v>-1E-4</v>
      </c>
      <c r="AD191" s="317">
        <v>-1E-4</v>
      </c>
      <c r="AE191" s="315">
        <v>-1E-4</v>
      </c>
      <c r="AF191" s="317">
        <v>-1E-4</v>
      </c>
      <c r="AH191" s="142">
        <v>3</v>
      </c>
      <c r="AI191" s="142">
        <v>3</v>
      </c>
      <c r="AJ191" s="142">
        <v>10</v>
      </c>
      <c r="AK191" s="315">
        <v>-1E-4</v>
      </c>
      <c r="AL191" s="315">
        <v>-1E-4</v>
      </c>
      <c r="AM191" s="315">
        <v>-1E-4</v>
      </c>
      <c r="AN191" s="317">
        <v>-1E-4</v>
      </c>
      <c r="AP191" s="317">
        <v>-1</v>
      </c>
      <c r="AQ191" s="317">
        <v>-1</v>
      </c>
      <c r="AR191" s="316">
        <v>-1</v>
      </c>
      <c r="AT191" s="316" t="s">
        <v>594</v>
      </c>
      <c r="AV191" s="316">
        <v>-1</v>
      </c>
      <c r="AX191" s="316">
        <v>-1</v>
      </c>
      <c r="AZ191" s="316">
        <v>-1</v>
      </c>
      <c r="BB191" s="316">
        <v>-1</v>
      </c>
    </row>
    <row r="192" spans="1:67" x14ac:dyDescent="0.25">
      <c r="B192" s="316">
        <v>-1</v>
      </c>
      <c r="F192" s="142">
        <v>3</v>
      </c>
      <c r="G192" s="142">
        <v>3</v>
      </c>
      <c r="H192" s="142">
        <v>3</v>
      </c>
      <c r="I192" s="315">
        <v>-1E-4</v>
      </c>
      <c r="J192" s="317">
        <v>-1E-4</v>
      </c>
      <c r="K192" s="315">
        <v>-1E-4</v>
      </c>
      <c r="L192" s="317">
        <v>-1E-4</v>
      </c>
      <c r="M192" s="316">
        <v>-1E-4</v>
      </c>
      <c r="O192" s="142">
        <v>3</v>
      </c>
      <c r="P192" s="142">
        <v>2</v>
      </c>
      <c r="Q192" s="142">
        <v>0</v>
      </c>
      <c r="R192" s="315">
        <v>-1E-4</v>
      </c>
      <c r="S192" s="317">
        <v>-1E-4</v>
      </c>
      <c r="T192" s="315">
        <v>-1E-4</v>
      </c>
      <c r="U192" s="317">
        <v>-1E-4</v>
      </c>
      <c r="W192" s="318">
        <v>-1</v>
      </c>
      <c r="X192" s="316">
        <v>-1</v>
      </c>
      <c r="Z192" s="142">
        <v>2</v>
      </c>
      <c r="AA192" s="142">
        <v>3</v>
      </c>
      <c r="AB192" s="142">
        <v>2</v>
      </c>
      <c r="AC192" s="315">
        <v>-1E-4</v>
      </c>
      <c r="AD192" s="317">
        <v>-1E-4</v>
      </c>
      <c r="AE192" s="315">
        <v>-1E-4</v>
      </c>
      <c r="AF192" s="317">
        <v>-1E-4</v>
      </c>
      <c r="AH192" s="142">
        <v>3</v>
      </c>
      <c r="AI192" s="142">
        <v>3</v>
      </c>
      <c r="AJ192" s="142">
        <v>10</v>
      </c>
      <c r="AK192" s="315">
        <v>-1E-4</v>
      </c>
      <c r="AL192" s="315">
        <v>-1E-4</v>
      </c>
      <c r="AM192" s="315">
        <v>-1E-4</v>
      </c>
      <c r="AN192" s="317">
        <v>-1E-4</v>
      </c>
      <c r="AP192" s="317">
        <v>-1</v>
      </c>
      <c r="AQ192" s="317">
        <v>-1</v>
      </c>
      <c r="AR192" s="316">
        <v>-1</v>
      </c>
      <c r="AT192" s="316" t="s">
        <v>594</v>
      </c>
      <c r="AV192" s="316">
        <v>-1</v>
      </c>
      <c r="AX192" s="316">
        <v>-1</v>
      </c>
      <c r="AZ192" s="316">
        <v>-1</v>
      </c>
      <c r="BB192" s="316">
        <v>-1</v>
      </c>
    </row>
    <row r="193" spans="1:69" x14ac:dyDescent="0.25">
      <c r="B193" s="316">
        <v>-1</v>
      </c>
      <c r="F193" s="142">
        <v>4</v>
      </c>
      <c r="G193" s="142">
        <v>3</v>
      </c>
      <c r="H193" s="142">
        <v>3</v>
      </c>
      <c r="I193" s="315">
        <v>-1E-4</v>
      </c>
      <c r="J193" s="317">
        <v>-1E-4</v>
      </c>
      <c r="K193" s="315">
        <v>-1E-4</v>
      </c>
      <c r="L193" s="317">
        <v>-1E-4</v>
      </c>
      <c r="M193" s="316">
        <v>-1E-4</v>
      </c>
      <c r="O193" s="142">
        <v>3</v>
      </c>
      <c r="P193" s="142">
        <v>3</v>
      </c>
      <c r="Q193" s="142">
        <v>0</v>
      </c>
      <c r="R193" s="315">
        <v>-1E-4</v>
      </c>
      <c r="S193" s="317">
        <v>-1E-4</v>
      </c>
      <c r="T193" s="315">
        <v>-1E-4</v>
      </c>
      <c r="U193" s="317">
        <v>-1E-4</v>
      </c>
      <c r="W193" s="318">
        <v>-1</v>
      </c>
      <c r="X193" s="316">
        <v>-1</v>
      </c>
      <c r="Z193" s="142">
        <v>3</v>
      </c>
      <c r="AA193" s="142">
        <v>3</v>
      </c>
      <c r="AB193" s="142">
        <v>2</v>
      </c>
      <c r="AC193" s="315">
        <v>-1E-4</v>
      </c>
      <c r="AD193" s="317">
        <v>-1E-4</v>
      </c>
      <c r="AE193" s="315">
        <v>-1E-4</v>
      </c>
      <c r="AF193" s="317">
        <v>-1E-4</v>
      </c>
      <c r="AH193" s="142">
        <v>3</v>
      </c>
      <c r="AI193" s="142">
        <v>3</v>
      </c>
      <c r="AJ193" s="142">
        <v>10</v>
      </c>
      <c r="AK193" s="315">
        <v>-1E-4</v>
      </c>
      <c r="AL193" s="315">
        <v>-1E-4</v>
      </c>
      <c r="AM193" s="315">
        <v>-1E-4</v>
      </c>
      <c r="AN193" s="317">
        <v>-1E-4</v>
      </c>
      <c r="AP193" s="317">
        <v>-1</v>
      </c>
      <c r="AQ193" s="317">
        <v>-1</v>
      </c>
      <c r="AR193" s="316">
        <v>-1</v>
      </c>
      <c r="AT193" s="316" t="s">
        <v>594</v>
      </c>
      <c r="AV193" s="316">
        <v>-1</v>
      </c>
      <c r="AX193" s="316">
        <v>-1</v>
      </c>
      <c r="AZ193" s="316">
        <v>-1</v>
      </c>
      <c r="BB193" s="316">
        <v>-1</v>
      </c>
    </row>
    <row r="194" spans="1:69" x14ac:dyDescent="0.25">
      <c r="B194" s="316"/>
      <c r="I194" s="315"/>
      <c r="J194" s="317"/>
      <c r="K194" s="315"/>
      <c r="L194" s="317"/>
      <c r="M194" s="316"/>
      <c r="R194" s="315"/>
      <c r="S194" s="317"/>
      <c r="T194" s="315"/>
      <c r="U194" s="317"/>
      <c r="W194" s="318"/>
      <c r="X194" s="316"/>
      <c r="AC194" s="315"/>
      <c r="AD194" s="317"/>
      <c r="AE194" s="315"/>
      <c r="AF194" s="317"/>
      <c r="AK194" s="315"/>
      <c r="AL194" s="315"/>
      <c r="AM194" s="315"/>
      <c r="AN194" s="317"/>
      <c r="AP194" s="317"/>
      <c r="AQ194" s="317"/>
      <c r="AR194" s="316"/>
      <c r="AT194" s="316"/>
      <c r="AV194" s="316"/>
      <c r="AX194" s="316"/>
      <c r="AZ194" s="316"/>
      <c r="BB194" s="316"/>
    </row>
    <row r="195" spans="1:69" x14ac:dyDescent="0.25">
      <c r="A195" s="5" t="s">
        <v>538</v>
      </c>
      <c r="B195" s="316">
        <v>8</v>
      </c>
      <c r="C195" s="18" t="s">
        <v>334</v>
      </c>
      <c r="D195" s="18" t="s">
        <v>248</v>
      </c>
      <c r="F195" s="142">
        <v>3</v>
      </c>
      <c r="G195" s="142">
        <v>2</v>
      </c>
      <c r="H195" s="142">
        <v>1</v>
      </c>
      <c r="I195" s="315">
        <v>1.2</v>
      </c>
      <c r="J195" s="317">
        <v>18.7</v>
      </c>
      <c r="K195" s="315">
        <v>0.6</v>
      </c>
      <c r="L195" s="317">
        <v>19.3</v>
      </c>
      <c r="M195" s="316">
        <v>5</v>
      </c>
      <c r="O195" s="142">
        <v>3</v>
      </c>
      <c r="P195" s="142">
        <v>3</v>
      </c>
      <c r="Q195" s="142">
        <v>1</v>
      </c>
      <c r="R195" s="315">
        <v>1.2</v>
      </c>
      <c r="S195" s="317">
        <v>18.5</v>
      </c>
      <c r="T195" s="315">
        <v>0.2</v>
      </c>
      <c r="U195" s="317">
        <v>19.5</v>
      </c>
      <c r="W195" s="318">
        <v>38.799999999999997</v>
      </c>
      <c r="X195" s="316">
        <v>8</v>
      </c>
      <c r="Z195" s="142">
        <v>2</v>
      </c>
      <c r="AA195" s="142">
        <v>-1</v>
      </c>
      <c r="AB195" s="142">
        <v>0</v>
      </c>
      <c r="AC195" s="315">
        <v>0.6</v>
      </c>
      <c r="AD195" s="317">
        <v>15.4</v>
      </c>
      <c r="AE195" s="315">
        <v>-1E-4</v>
      </c>
      <c r="AF195" s="317">
        <v>16</v>
      </c>
      <c r="AH195" s="142">
        <v>2</v>
      </c>
      <c r="AI195" s="142">
        <v>2</v>
      </c>
      <c r="AJ195" s="142">
        <v>1</v>
      </c>
      <c r="AK195" s="315">
        <v>1.4</v>
      </c>
      <c r="AL195" s="315">
        <v>18.600000000000001</v>
      </c>
      <c r="AM195" s="315">
        <v>0.6</v>
      </c>
      <c r="AN195" s="317">
        <v>19.399999999999999</v>
      </c>
      <c r="AP195" s="317">
        <v>74.2</v>
      </c>
      <c r="AQ195" s="317">
        <v>74.2</v>
      </c>
      <c r="AR195" s="316">
        <v>8</v>
      </c>
      <c r="AT195" s="316" t="s">
        <v>594</v>
      </c>
      <c r="AV195" s="316">
        <v>-1</v>
      </c>
      <c r="AW195" s="48">
        <v>0</v>
      </c>
      <c r="AX195" s="316">
        <v>-1</v>
      </c>
      <c r="AY195" s="48">
        <v>0</v>
      </c>
      <c r="AZ195" s="316">
        <v>1</v>
      </c>
      <c r="BA195" s="48">
        <v>0</v>
      </c>
      <c r="BB195" s="316">
        <v>-1</v>
      </c>
      <c r="BH195" s="1" t="s">
        <v>554</v>
      </c>
      <c r="BJ195" s="1" t="s">
        <v>566</v>
      </c>
      <c r="BK195" s="1" t="s">
        <v>584</v>
      </c>
      <c r="BL195" s="8" t="s">
        <v>505</v>
      </c>
      <c r="BM195" s="58" t="s">
        <v>513</v>
      </c>
      <c r="BN195" s="8" t="s">
        <v>503</v>
      </c>
      <c r="BO195" s="8" t="s">
        <v>503</v>
      </c>
    </row>
    <row r="196" spans="1:69" x14ac:dyDescent="0.25">
      <c r="B196" s="316">
        <v>-1</v>
      </c>
      <c r="F196" s="142">
        <v>3</v>
      </c>
      <c r="G196" s="142">
        <v>3</v>
      </c>
      <c r="H196" s="142">
        <v>1</v>
      </c>
      <c r="I196" s="315">
        <v>-1E-4</v>
      </c>
      <c r="J196" s="317">
        <v>-1E-4</v>
      </c>
      <c r="K196" s="315">
        <v>-1E-4</v>
      </c>
      <c r="L196" s="317">
        <v>-1E-4</v>
      </c>
      <c r="M196" s="316">
        <v>-1E-4</v>
      </c>
      <c r="O196" s="142">
        <v>3</v>
      </c>
      <c r="P196" s="142">
        <v>3</v>
      </c>
      <c r="Q196" s="142">
        <v>2</v>
      </c>
      <c r="R196" s="315">
        <v>-1E-4</v>
      </c>
      <c r="S196" s="317">
        <v>-1E-4</v>
      </c>
      <c r="T196" s="315">
        <v>-1E-4</v>
      </c>
      <c r="U196" s="317">
        <v>-1E-4</v>
      </c>
      <c r="W196" s="318">
        <v>-1</v>
      </c>
      <c r="X196" s="316">
        <v>-1</v>
      </c>
      <c r="Z196" s="142">
        <v>3</v>
      </c>
      <c r="AA196" s="142">
        <v>-1</v>
      </c>
      <c r="AB196" s="142">
        <v>0</v>
      </c>
      <c r="AC196" s="315">
        <v>-1E-4</v>
      </c>
      <c r="AD196" s="317">
        <v>-1E-4</v>
      </c>
      <c r="AE196" s="315">
        <v>-1E-4</v>
      </c>
      <c r="AF196" s="317">
        <v>-1E-4</v>
      </c>
      <c r="AH196" s="142">
        <v>3</v>
      </c>
      <c r="AI196" s="142">
        <v>3</v>
      </c>
      <c r="AJ196" s="142">
        <v>1</v>
      </c>
      <c r="AK196" s="315">
        <v>-1E-4</v>
      </c>
      <c r="AL196" s="315">
        <v>-1E-4</v>
      </c>
      <c r="AM196" s="315">
        <v>-1E-4</v>
      </c>
      <c r="AN196" s="317">
        <v>-1E-4</v>
      </c>
      <c r="AP196" s="317">
        <v>-1</v>
      </c>
      <c r="AQ196" s="317">
        <v>-1</v>
      </c>
      <c r="AR196" s="316">
        <v>-1</v>
      </c>
      <c r="AT196" s="316" t="s">
        <v>594</v>
      </c>
      <c r="AV196" s="316">
        <v>-1</v>
      </c>
      <c r="AX196" s="316">
        <v>-1</v>
      </c>
      <c r="AZ196" s="316">
        <v>-1</v>
      </c>
      <c r="BB196" s="316">
        <v>-1</v>
      </c>
    </row>
    <row r="197" spans="1:69" x14ac:dyDescent="0.25">
      <c r="B197" s="316">
        <v>-1</v>
      </c>
      <c r="F197" s="142">
        <v>3</v>
      </c>
      <c r="G197" s="142">
        <v>3</v>
      </c>
      <c r="H197" s="142">
        <v>2</v>
      </c>
      <c r="I197" s="315">
        <v>-1E-4</v>
      </c>
      <c r="J197" s="317">
        <v>-1E-4</v>
      </c>
      <c r="K197" s="315">
        <v>-1E-4</v>
      </c>
      <c r="L197" s="317">
        <v>-1E-4</v>
      </c>
      <c r="M197" s="316">
        <v>-1E-4</v>
      </c>
      <c r="O197" s="142">
        <v>3</v>
      </c>
      <c r="P197" s="142">
        <v>3</v>
      </c>
      <c r="Q197" s="142">
        <v>2</v>
      </c>
      <c r="R197" s="315">
        <v>-1E-4</v>
      </c>
      <c r="S197" s="317">
        <v>-1E-4</v>
      </c>
      <c r="T197" s="315">
        <v>-1E-4</v>
      </c>
      <c r="U197" s="317">
        <v>-1E-4</v>
      </c>
      <c r="W197" s="318">
        <v>-1</v>
      </c>
      <c r="X197" s="316">
        <v>-1</v>
      </c>
      <c r="Z197" s="142">
        <v>3</v>
      </c>
      <c r="AA197" s="142">
        <v>-1</v>
      </c>
      <c r="AB197" s="142">
        <v>0</v>
      </c>
      <c r="AC197" s="315">
        <v>-1E-4</v>
      </c>
      <c r="AD197" s="317">
        <v>-1E-4</v>
      </c>
      <c r="AE197" s="315">
        <v>-1E-4</v>
      </c>
      <c r="AF197" s="317">
        <v>-1E-4</v>
      </c>
      <c r="AH197" s="142">
        <v>3</v>
      </c>
      <c r="AI197" s="142">
        <v>2</v>
      </c>
      <c r="AJ197" s="142">
        <v>2</v>
      </c>
      <c r="AK197" s="315">
        <v>-1E-4</v>
      </c>
      <c r="AL197" s="315">
        <v>-1E-4</v>
      </c>
      <c r="AM197" s="315">
        <v>-1E-4</v>
      </c>
      <c r="AN197" s="317">
        <v>-1E-4</v>
      </c>
      <c r="AP197" s="317">
        <v>-1</v>
      </c>
      <c r="AQ197" s="317">
        <v>-1</v>
      </c>
      <c r="AR197" s="316">
        <v>-1</v>
      </c>
      <c r="AT197" s="316" t="s">
        <v>594</v>
      </c>
      <c r="AV197" s="316">
        <v>-1</v>
      </c>
      <c r="AX197" s="316">
        <v>-1</v>
      </c>
      <c r="AZ197" s="316">
        <v>-1</v>
      </c>
      <c r="BB197" s="316">
        <v>-1</v>
      </c>
    </row>
    <row r="198" spans="1:69" x14ac:dyDescent="0.25">
      <c r="B198" s="316">
        <v>-1</v>
      </c>
      <c r="F198" s="142">
        <v>3</v>
      </c>
      <c r="G198" s="142">
        <v>2</v>
      </c>
      <c r="H198" s="142">
        <v>1</v>
      </c>
      <c r="I198" s="315">
        <v>-1E-4</v>
      </c>
      <c r="J198" s="317">
        <v>-1E-4</v>
      </c>
      <c r="K198" s="315">
        <v>-1E-4</v>
      </c>
      <c r="L198" s="317">
        <v>-1E-4</v>
      </c>
      <c r="M198" s="316">
        <v>-1E-4</v>
      </c>
      <c r="O198" s="142">
        <v>3</v>
      </c>
      <c r="P198" s="142">
        <v>2</v>
      </c>
      <c r="Q198" s="142">
        <v>2</v>
      </c>
      <c r="R198" s="315">
        <v>-1E-4</v>
      </c>
      <c r="S198" s="317">
        <v>-1E-4</v>
      </c>
      <c r="T198" s="315">
        <v>-1E-4</v>
      </c>
      <c r="U198" s="317">
        <v>-1E-4</v>
      </c>
      <c r="W198" s="318">
        <v>-1</v>
      </c>
      <c r="X198" s="316">
        <v>-1</v>
      </c>
      <c r="Z198" s="142">
        <v>3</v>
      </c>
      <c r="AA198" s="142">
        <v>-1</v>
      </c>
      <c r="AB198" s="142">
        <v>0</v>
      </c>
      <c r="AC198" s="315">
        <v>-1E-4</v>
      </c>
      <c r="AD198" s="317">
        <v>-1E-4</v>
      </c>
      <c r="AE198" s="315">
        <v>-1E-4</v>
      </c>
      <c r="AF198" s="317">
        <v>-1E-4</v>
      </c>
      <c r="AH198" s="142">
        <v>3</v>
      </c>
      <c r="AI198" s="142">
        <v>3</v>
      </c>
      <c r="AJ198" s="142">
        <v>2</v>
      </c>
      <c r="AK198" s="315">
        <v>-1E-4</v>
      </c>
      <c r="AL198" s="315">
        <v>-1E-4</v>
      </c>
      <c r="AM198" s="315">
        <v>-1E-4</v>
      </c>
      <c r="AN198" s="317">
        <v>-1E-4</v>
      </c>
      <c r="AP198" s="317">
        <v>-1</v>
      </c>
      <c r="AQ198" s="317">
        <v>-1</v>
      </c>
      <c r="AR198" s="316">
        <v>-1</v>
      </c>
      <c r="AT198" s="316" t="s">
        <v>594</v>
      </c>
      <c r="AV198" s="316">
        <v>-1</v>
      </c>
      <c r="AX198" s="316">
        <v>-1</v>
      </c>
      <c r="AZ198" s="316">
        <v>-1</v>
      </c>
      <c r="BB198" s="316">
        <v>-1</v>
      </c>
    </row>
    <row r="199" spans="1:69" x14ac:dyDescent="0.25">
      <c r="B199" s="316"/>
      <c r="I199" s="315"/>
      <c r="J199" s="317"/>
      <c r="K199" s="315"/>
      <c r="L199" s="317"/>
      <c r="M199" s="316"/>
      <c r="R199" s="315"/>
      <c r="S199" s="317"/>
      <c r="T199" s="315"/>
      <c r="U199" s="317"/>
      <c r="W199" s="318"/>
      <c r="X199" s="316"/>
      <c r="AC199" s="315"/>
      <c r="AD199" s="317"/>
      <c r="AE199" s="315"/>
      <c r="AF199" s="317"/>
      <c r="AK199" s="315"/>
      <c r="AL199" s="315"/>
      <c r="AM199" s="315"/>
      <c r="AN199" s="317"/>
      <c r="AP199" s="317"/>
      <c r="AQ199" s="317"/>
      <c r="AR199" s="316"/>
      <c r="AT199" s="316"/>
      <c r="AV199" s="316"/>
      <c r="AX199" s="316"/>
      <c r="AZ199" s="316"/>
      <c r="BB199" s="316"/>
    </row>
    <row r="200" spans="1:69" s="313" customFormat="1" x14ac:dyDescent="0.25">
      <c r="A200" s="319"/>
      <c r="B200" s="320"/>
      <c r="C200" s="321"/>
      <c r="D200" s="321"/>
      <c r="E200" s="322"/>
      <c r="F200" s="301"/>
      <c r="G200" s="301"/>
      <c r="H200" s="301"/>
      <c r="I200" s="323"/>
      <c r="J200" s="324"/>
      <c r="K200" s="323"/>
      <c r="L200" s="324"/>
      <c r="M200" s="320"/>
      <c r="N200" s="325"/>
      <c r="O200" s="301"/>
      <c r="P200" s="301"/>
      <c r="Q200" s="301"/>
      <c r="R200" s="323"/>
      <c r="S200" s="324"/>
      <c r="T200" s="323"/>
      <c r="U200" s="324"/>
      <c r="V200" s="325"/>
      <c r="W200" s="326"/>
      <c r="X200" s="320"/>
      <c r="Y200" s="327"/>
      <c r="Z200" s="301"/>
      <c r="AA200" s="301"/>
      <c r="AB200" s="301"/>
      <c r="AC200" s="323"/>
      <c r="AD200" s="324"/>
      <c r="AE200" s="323"/>
      <c r="AF200" s="324"/>
      <c r="AG200" s="328"/>
      <c r="AH200" s="301"/>
      <c r="AI200" s="301"/>
      <c r="AJ200" s="301"/>
      <c r="AK200" s="323"/>
      <c r="AL200" s="323"/>
      <c r="AM200" s="323"/>
      <c r="AN200" s="324"/>
      <c r="AO200" s="328"/>
      <c r="AP200" s="324"/>
      <c r="AQ200" s="324"/>
      <c r="AR200" s="320"/>
      <c r="AS200" s="328"/>
      <c r="AT200" s="320"/>
      <c r="AU200" s="329"/>
      <c r="AV200" s="320"/>
      <c r="AW200" s="330"/>
      <c r="AX200" s="320"/>
      <c r="AY200" s="330"/>
      <c r="AZ200" s="320"/>
      <c r="BA200" s="330"/>
      <c r="BB200" s="320"/>
      <c r="BC200" s="328"/>
      <c r="BI200" s="327"/>
      <c r="BL200" s="329"/>
      <c r="BM200" s="331"/>
      <c r="BN200" s="329"/>
      <c r="BO200" s="329"/>
      <c r="BQ200" s="327"/>
    </row>
    <row r="201" spans="1:69" x14ac:dyDescent="0.25">
      <c r="A201" s="5" t="s">
        <v>539</v>
      </c>
      <c r="B201" s="316">
        <v>1</v>
      </c>
      <c r="C201" s="18" t="s">
        <v>551</v>
      </c>
      <c r="D201" s="18" t="s">
        <v>248</v>
      </c>
      <c r="F201" s="142">
        <v>4</v>
      </c>
      <c r="G201" s="142">
        <v>2</v>
      </c>
      <c r="H201" s="142">
        <v>0</v>
      </c>
      <c r="I201" s="315">
        <v>1.3</v>
      </c>
      <c r="J201" s="317">
        <v>18.7</v>
      </c>
      <c r="K201" s="315">
        <v>-1E-4</v>
      </c>
      <c r="L201" s="317">
        <v>20</v>
      </c>
      <c r="M201" s="316">
        <v>1</v>
      </c>
      <c r="O201" s="142">
        <v>3</v>
      </c>
      <c r="P201" s="142">
        <v>3</v>
      </c>
      <c r="Q201" s="142">
        <v>0</v>
      </c>
      <c r="R201" s="315">
        <v>1.2</v>
      </c>
      <c r="S201" s="317">
        <v>18.8</v>
      </c>
      <c r="T201" s="315">
        <v>-1E-4</v>
      </c>
      <c r="U201" s="317">
        <v>20</v>
      </c>
      <c r="W201" s="318">
        <v>40</v>
      </c>
      <c r="X201" s="316">
        <v>1</v>
      </c>
      <c r="Z201" s="142">
        <v>2</v>
      </c>
      <c r="AA201" s="142">
        <v>3</v>
      </c>
      <c r="AB201" s="142">
        <v>0</v>
      </c>
      <c r="AC201" s="315">
        <v>1.6</v>
      </c>
      <c r="AD201" s="317">
        <v>18.8</v>
      </c>
      <c r="AE201" s="315">
        <v>0.6</v>
      </c>
      <c r="AF201" s="317">
        <v>19.8</v>
      </c>
      <c r="AH201" s="142">
        <v>3</v>
      </c>
      <c r="AI201" s="142">
        <v>3</v>
      </c>
      <c r="AJ201" s="142">
        <v>1</v>
      </c>
      <c r="AK201" s="315">
        <v>1.7</v>
      </c>
      <c r="AL201" s="315">
        <v>18.3</v>
      </c>
      <c r="AM201" s="315">
        <v>0.6</v>
      </c>
      <c r="AN201" s="317">
        <v>19.399999999999999</v>
      </c>
      <c r="AP201" s="317">
        <v>79.2</v>
      </c>
      <c r="AQ201" s="317">
        <v>79.2</v>
      </c>
      <c r="AR201" s="316">
        <v>1</v>
      </c>
      <c r="AT201" s="316" t="s">
        <v>594</v>
      </c>
      <c r="AV201" s="316">
        <v>-1</v>
      </c>
      <c r="AW201" s="48">
        <v>0</v>
      </c>
      <c r="AX201" s="316">
        <v>-1</v>
      </c>
      <c r="AY201" s="48">
        <v>0</v>
      </c>
      <c r="AZ201" s="316">
        <v>-1</v>
      </c>
      <c r="BA201" s="48">
        <v>0</v>
      </c>
      <c r="BB201" s="316">
        <v>-1</v>
      </c>
      <c r="BH201" s="1" t="s">
        <v>248</v>
      </c>
      <c r="BJ201" s="1" t="s">
        <v>567</v>
      </c>
      <c r="BK201" s="1" t="s">
        <v>585</v>
      </c>
      <c r="BL201" s="8" t="s">
        <v>505</v>
      </c>
      <c r="BM201" s="58" t="s">
        <v>599</v>
      </c>
      <c r="BN201" s="8" t="s">
        <v>503</v>
      </c>
      <c r="BO201" s="8" t="s">
        <v>503</v>
      </c>
    </row>
    <row r="202" spans="1:69" x14ac:dyDescent="0.25">
      <c r="B202" s="316">
        <v>-1</v>
      </c>
      <c r="F202" s="142">
        <v>4</v>
      </c>
      <c r="G202" s="142">
        <v>2</v>
      </c>
      <c r="H202" s="142">
        <v>0</v>
      </c>
      <c r="I202" s="315">
        <v>-1E-4</v>
      </c>
      <c r="J202" s="317">
        <v>-1E-4</v>
      </c>
      <c r="K202" s="315">
        <v>-1E-4</v>
      </c>
      <c r="L202" s="317">
        <v>-1E-4</v>
      </c>
      <c r="M202" s="316">
        <v>-1E-4</v>
      </c>
      <c r="O202" s="142">
        <v>3</v>
      </c>
      <c r="P202" s="142">
        <v>3</v>
      </c>
      <c r="Q202" s="142">
        <v>0</v>
      </c>
      <c r="R202" s="315">
        <v>-1E-4</v>
      </c>
      <c r="S202" s="317">
        <v>-1E-4</v>
      </c>
      <c r="T202" s="315">
        <v>-1E-4</v>
      </c>
      <c r="U202" s="317">
        <v>-1E-4</v>
      </c>
      <c r="W202" s="318">
        <v>-1</v>
      </c>
      <c r="X202" s="316">
        <v>-1</v>
      </c>
      <c r="Z202" s="142">
        <v>3</v>
      </c>
      <c r="AA202" s="142">
        <v>3</v>
      </c>
      <c r="AB202" s="142">
        <v>0</v>
      </c>
      <c r="AC202" s="315">
        <v>-1E-4</v>
      </c>
      <c r="AD202" s="317">
        <v>-1E-4</v>
      </c>
      <c r="AE202" s="315">
        <v>-1E-4</v>
      </c>
      <c r="AF202" s="317">
        <v>-1E-4</v>
      </c>
      <c r="AH202" s="142">
        <v>4</v>
      </c>
      <c r="AI202" s="142">
        <v>3</v>
      </c>
      <c r="AJ202" s="142">
        <v>3</v>
      </c>
      <c r="AK202" s="315">
        <v>-1E-4</v>
      </c>
      <c r="AL202" s="315">
        <v>-1E-4</v>
      </c>
      <c r="AM202" s="315">
        <v>-1E-4</v>
      </c>
      <c r="AN202" s="317">
        <v>-1E-4</v>
      </c>
      <c r="AP202" s="317">
        <v>-1</v>
      </c>
      <c r="AQ202" s="317">
        <v>-1</v>
      </c>
      <c r="AR202" s="316">
        <v>-1</v>
      </c>
      <c r="AT202" s="316" t="s">
        <v>594</v>
      </c>
      <c r="AV202" s="316">
        <v>-1</v>
      </c>
      <c r="AX202" s="316">
        <v>-1</v>
      </c>
      <c r="AZ202" s="316">
        <v>-1</v>
      </c>
      <c r="BB202" s="316">
        <v>-1</v>
      </c>
    </row>
    <row r="203" spans="1:69" x14ac:dyDescent="0.25">
      <c r="B203" s="316">
        <v>-1</v>
      </c>
      <c r="F203" s="142">
        <v>4</v>
      </c>
      <c r="G203" s="142">
        <v>2</v>
      </c>
      <c r="H203" s="142">
        <v>1</v>
      </c>
      <c r="I203" s="315">
        <v>-1E-4</v>
      </c>
      <c r="J203" s="317">
        <v>-1E-4</v>
      </c>
      <c r="K203" s="315">
        <v>-1E-4</v>
      </c>
      <c r="L203" s="317">
        <v>-1E-4</v>
      </c>
      <c r="M203" s="316">
        <v>-1E-4</v>
      </c>
      <c r="O203" s="142">
        <v>3</v>
      </c>
      <c r="P203" s="142">
        <v>3</v>
      </c>
      <c r="Q203" s="142">
        <v>0</v>
      </c>
      <c r="R203" s="315">
        <v>-1E-4</v>
      </c>
      <c r="S203" s="317">
        <v>-1E-4</v>
      </c>
      <c r="T203" s="315">
        <v>-1E-4</v>
      </c>
      <c r="U203" s="317">
        <v>-1E-4</v>
      </c>
      <c r="W203" s="318">
        <v>-1</v>
      </c>
      <c r="X203" s="316">
        <v>-1</v>
      </c>
      <c r="Z203" s="142">
        <v>3</v>
      </c>
      <c r="AA203" s="142">
        <v>3</v>
      </c>
      <c r="AB203" s="142">
        <v>0</v>
      </c>
      <c r="AC203" s="315">
        <v>-1E-4</v>
      </c>
      <c r="AD203" s="317">
        <v>-1E-4</v>
      </c>
      <c r="AE203" s="315">
        <v>-1E-4</v>
      </c>
      <c r="AF203" s="317">
        <v>-1E-4</v>
      </c>
      <c r="AH203" s="142">
        <v>2</v>
      </c>
      <c r="AI203" s="142">
        <v>3</v>
      </c>
      <c r="AJ203" s="142">
        <v>3</v>
      </c>
      <c r="AK203" s="315">
        <v>-1E-4</v>
      </c>
      <c r="AL203" s="315">
        <v>-1E-4</v>
      </c>
      <c r="AM203" s="315">
        <v>-1E-4</v>
      </c>
      <c r="AN203" s="317">
        <v>-1E-4</v>
      </c>
      <c r="AP203" s="317">
        <v>-1</v>
      </c>
      <c r="AQ203" s="317">
        <v>-1</v>
      </c>
      <c r="AR203" s="316">
        <v>-1</v>
      </c>
      <c r="AT203" s="316" t="s">
        <v>594</v>
      </c>
      <c r="AV203" s="316">
        <v>-1</v>
      </c>
      <c r="AX203" s="316">
        <v>-1</v>
      </c>
      <c r="AZ203" s="316">
        <v>-1</v>
      </c>
      <c r="BB203" s="316">
        <v>-1</v>
      </c>
    </row>
    <row r="204" spans="1:69" x14ac:dyDescent="0.25">
      <c r="B204" s="316">
        <v>-1</v>
      </c>
      <c r="F204" s="142">
        <v>4</v>
      </c>
      <c r="G204" s="142">
        <v>2</v>
      </c>
      <c r="H204" s="142">
        <v>1</v>
      </c>
      <c r="I204" s="315">
        <v>-1E-4</v>
      </c>
      <c r="J204" s="317">
        <v>-1E-4</v>
      </c>
      <c r="K204" s="315">
        <v>-1E-4</v>
      </c>
      <c r="L204" s="317">
        <v>-1E-4</v>
      </c>
      <c r="M204" s="316">
        <v>-1E-4</v>
      </c>
      <c r="O204" s="142">
        <v>3</v>
      </c>
      <c r="P204" s="142">
        <v>3</v>
      </c>
      <c r="Q204" s="142">
        <v>0</v>
      </c>
      <c r="R204" s="315">
        <v>-1E-4</v>
      </c>
      <c r="S204" s="317">
        <v>-1E-4</v>
      </c>
      <c r="T204" s="315">
        <v>-1E-4</v>
      </c>
      <c r="U204" s="317">
        <v>-1E-4</v>
      </c>
      <c r="W204" s="318">
        <v>-1</v>
      </c>
      <c r="X204" s="316">
        <v>-1</v>
      </c>
      <c r="Z204" s="142">
        <v>4</v>
      </c>
      <c r="AA204" s="142">
        <v>4</v>
      </c>
      <c r="AB204" s="142">
        <v>0</v>
      </c>
      <c r="AC204" s="315">
        <v>-1E-4</v>
      </c>
      <c r="AD204" s="317">
        <v>-1E-4</v>
      </c>
      <c r="AE204" s="315">
        <v>-1E-4</v>
      </c>
      <c r="AF204" s="317">
        <v>-1E-4</v>
      </c>
      <c r="AH204" s="142">
        <v>3</v>
      </c>
      <c r="AI204" s="142">
        <v>3</v>
      </c>
      <c r="AJ204" s="142">
        <v>3</v>
      </c>
      <c r="AK204" s="315">
        <v>-1E-4</v>
      </c>
      <c r="AL204" s="315">
        <v>-1E-4</v>
      </c>
      <c r="AM204" s="315">
        <v>-1E-4</v>
      </c>
      <c r="AN204" s="317">
        <v>-1E-4</v>
      </c>
      <c r="AP204" s="317">
        <v>-1</v>
      </c>
      <c r="AQ204" s="317">
        <v>-1</v>
      </c>
      <c r="AR204" s="316">
        <v>-1</v>
      </c>
      <c r="AT204" s="316" t="s">
        <v>594</v>
      </c>
      <c r="AV204" s="316">
        <v>-1</v>
      </c>
      <c r="AX204" s="316">
        <v>-1</v>
      </c>
      <c r="AZ204" s="316">
        <v>-1</v>
      </c>
      <c r="BB204" s="316">
        <v>-1</v>
      </c>
    </row>
    <row r="205" spans="1:69" x14ac:dyDescent="0.25">
      <c r="B205" s="316"/>
      <c r="I205" s="315"/>
      <c r="J205" s="317"/>
      <c r="K205" s="315"/>
      <c r="L205" s="317"/>
      <c r="M205" s="316"/>
      <c r="R205" s="315"/>
      <c r="S205" s="317"/>
      <c r="T205" s="315"/>
      <c r="U205" s="317"/>
      <c r="W205" s="318"/>
      <c r="X205" s="316"/>
      <c r="AC205" s="315"/>
      <c r="AD205" s="317"/>
      <c r="AE205" s="315"/>
      <c r="AF205" s="317"/>
      <c r="AK205" s="315"/>
      <c r="AL205" s="315"/>
      <c r="AM205" s="315"/>
      <c r="AN205" s="317"/>
      <c r="AP205" s="317"/>
      <c r="AQ205" s="317"/>
      <c r="AR205" s="316"/>
      <c r="AT205" s="316"/>
      <c r="AV205" s="316"/>
      <c r="AX205" s="316"/>
      <c r="AZ205" s="316"/>
      <c r="BB205" s="316"/>
    </row>
    <row r="206" spans="1:69" s="313" customFormat="1" x14ac:dyDescent="0.25">
      <c r="A206" s="319"/>
      <c r="B206" s="320"/>
      <c r="C206" s="321"/>
      <c r="D206" s="321"/>
      <c r="E206" s="322"/>
      <c r="F206" s="301"/>
      <c r="G206" s="301"/>
      <c r="H206" s="301"/>
      <c r="I206" s="323"/>
      <c r="J206" s="324"/>
      <c r="K206" s="323"/>
      <c r="L206" s="324"/>
      <c r="M206" s="320"/>
      <c r="N206" s="325"/>
      <c r="O206" s="301"/>
      <c r="P206" s="301"/>
      <c r="Q206" s="301"/>
      <c r="R206" s="323"/>
      <c r="S206" s="324"/>
      <c r="T206" s="323"/>
      <c r="U206" s="324"/>
      <c r="V206" s="325"/>
      <c r="W206" s="326"/>
      <c r="X206" s="320"/>
      <c r="Y206" s="327"/>
      <c r="Z206" s="301"/>
      <c r="AA206" s="301"/>
      <c r="AB206" s="301"/>
      <c r="AC206" s="323"/>
      <c r="AD206" s="324"/>
      <c r="AE206" s="323"/>
      <c r="AF206" s="324"/>
      <c r="AG206" s="328"/>
      <c r="AH206" s="301"/>
      <c r="AI206" s="301"/>
      <c r="AJ206" s="301"/>
      <c r="AK206" s="323"/>
      <c r="AL206" s="323"/>
      <c r="AM206" s="323"/>
      <c r="AN206" s="324"/>
      <c r="AO206" s="328"/>
      <c r="AP206" s="324"/>
      <c r="AQ206" s="324"/>
      <c r="AR206" s="320"/>
      <c r="AS206" s="328"/>
      <c r="AT206" s="320"/>
      <c r="AU206" s="329"/>
      <c r="AV206" s="320"/>
      <c r="AW206" s="330"/>
      <c r="AX206" s="320"/>
      <c r="AY206" s="330"/>
      <c r="AZ206" s="320"/>
      <c r="BA206" s="330"/>
      <c r="BB206" s="320"/>
      <c r="BC206" s="328"/>
      <c r="BI206" s="327"/>
      <c r="BL206" s="329"/>
      <c r="BM206" s="331"/>
      <c r="BN206" s="329"/>
      <c r="BO206" s="329"/>
      <c r="BQ206" s="327"/>
    </row>
    <row r="207" spans="1:69" x14ac:dyDescent="0.25">
      <c r="A207" s="5" t="s">
        <v>540</v>
      </c>
      <c r="B207" s="316">
        <v>1</v>
      </c>
      <c r="C207" s="18" t="s">
        <v>343</v>
      </c>
      <c r="D207" s="18" t="s">
        <v>248</v>
      </c>
      <c r="F207" s="142">
        <v>2</v>
      </c>
      <c r="G207" s="142">
        <v>2</v>
      </c>
      <c r="H207" s="142">
        <v>1</v>
      </c>
      <c r="I207" s="315">
        <v>1.3</v>
      </c>
      <c r="J207" s="317">
        <v>18.8</v>
      </c>
      <c r="K207" s="315">
        <v>-1E-4</v>
      </c>
      <c r="L207" s="317">
        <v>20.100000000000001</v>
      </c>
      <c r="M207" s="316">
        <v>1</v>
      </c>
      <c r="O207" s="142">
        <v>2</v>
      </c>
      <c r="P207" s="142">
        <v>-1</v>
      </c>
      <c r="Q207" s="142">
        <v>0</v>
      </c>
      <c r="R207" s="315">
        <v>0.7</v>
      </c>
      <c r="S207" s="317">
        <v>15.4</v>
      </c>
      <c r="T207" s="315">
        <v>-1E-4</v>
      </c>
      <c r="U207" s="317">
        <v>16.100000000000001</v>
      </c>
      <c r="W207" s="318">
        <v>36.200000000000003</v>
      </c>
      <c r="X207" s="316">
        <v>1</v>
      </c>
      <c r="Z207" s="142">
        <v>2</v>
      </c>
      <c r="AA207" s="142">
        <v>4</v>
      </c>
      <c r="AB207" s="142">
        <v>1</v>
      </c>
      <c r="AC207" s="315">
        <v>3</v>
      </c>
      <c r="AD207" s="317">
        <v>18.5</v>
      </c>
      <c r="AE207" s="315">
        <v>0.6</v>
      </c>
      <c r="AF207" s="317">
        <v>20.9</v>
      </c>
      <c r="AH207" s="142">
        <v>2</v>
      </c>
      <c r="AI207" s="142">
        <v>3</v>
      </c>
      <c r="AJ207" s="142">
        <v>0</v>
      </c>
      <c r="AK207" s="315">
        <v>3.3</v>
      </c>
      <c r="AL207" s="315">
        <v>18.8</v>
      </c>
      <c r="AM207" s="315">
        <v>-1E-4</v>
      </c>
      <c r="AN207" s="317">
        <v>22.1</v>
      </c>
      <c r="AP207" s="317">
        <v>79.2</v>
      </c>
      <c r="AQ207" s="317">
        <v>79.2</v>
      </c>
      <c r="AR207" s="316">
        <v>1</v>
      </c>
      <c r="AT207" s="316" t="s">
        <v>594</v>
      </c>
      <c r="AV207" s="316">
        <v>-1</v>
      </c>
      <c r="AW207" s="48">
        <v>0</v>
      </c>
      <c r="AX207" s="316">
        <v>1</v>
      </c>
      <c r="AY207" s="48">
        <v>0</v>
      </c>
      <c r="AZ207" s="316">
        <v>-1</v>
      </c>
      <c r="BA207" s="48">
        <v>0</v>
      </c>
      <c r="BB207" s="316">
        <v>-1</v>
      </c>
      <c r="BH207" s="1" t="s">
        <v>248</v>
      </c>
      <c r="BJ207" s="1" t="s">
        <v>568</v>
      </c>
      <c r="BK207" s="1" t="s">
        <v>586</v>
      </c>
      <c r="BL207" s="8" t="s">
        <v>505</v>
      </c>
      <c r="BM207" s="58" t="s">
        <v>600</v>
      </c>
      <c r="BN207" s="8" t="s">
        <v>503</v>
      </c>
      <c r="BO207" s="8" t="s">
        <v>503</v>
      </c>
    </row>
    <row r="208" spans="1:69" x14ac:dyDescent="0.25">
      <c r="B208" s="316">
        <v>-1</v>
      </c>
      <c r="F208" s="142">
        <v>2</v>
      </c>
      <c r="G208" s="142">
        <v>3</v>
      </c>
      <c r="H208" s="142">
        <v>1</v>
      </c>
      <c r="I208" s="315">
        <v>-1E-4</v>
      </c>
      <c r="J208" s="317">
        <v>-1E-4</v>
      </c>
      <c r="K208" s="315">
        <v>-1E-4</v>
      </c>
      <c r="L208" s="317">
        <v>-1E-4</v>
      </c>
      <c r="M208" s="316">
        <v>-1E-4</v>
      </c>
      <c r="O208" s="142">
        <v>3</v>
      </c>
      <c r="P208" s="142">
        <v>-1</v>
      </c>
      <c r="Q208" s="142">
        <v>0</v>
      </c>
      <c r="R208" s="315">
        <v>-1E-4</v>
      </c>
      <c r="S208" s="317">
        <v>-1E-4</v>
      </c>
      <c r="T208" s="315">
        <v>-1E-4</v>
      </c>
      <c r="U208" s="317">
        <v>-1E-4</v>
      </c>
      <c r="W208" s="318">
        <v>-1</v>
      </c>
      <c r="X208" s="316">
        <v>-1</v>
      </c>
      <c r="Z208" s="142">
        <v>2</v>
      </c>
      <c r="AA208" s="142">
        <v>3</v>
      </c>
      <c r="AB208" s="142">
        <v>1</v>
      </c>
      <c r="AC208" s="315">
        <v>-1E-4</v>
      </c>
      <c r="AD208" s="317">
        <v>-1E-4</v>
      </c>
      <c r="AE208" s="315">
        <v>-1E-4</v>
      </c>
      <c r="AF208" s="317">
        <v>-1E-4</v>
      </c>
      <c r="AH208" s="142">
        <v>3</v>
      </c>
      <c r="AI208" s="142">
        <v>3</v>
      </c>
      <c r="AJ208" s="142">
        <v>0</v>
      </c>
      <c r="AK208" s="315">
        <v>-1E-4</v>
      </c>
      <c r="AL208" s="315">
        <v>-1E-4</v>
      </c>
      <c r="AM208" s="315">
        <v>-1E-4</v>
      </c>
      <c r="AN208" s="317">
        <v>-1E-4</v>
      </c>
      <c r="AP208" s="317">
        <v>-1</v>
      </c>
      <c r="AQ208" s="317">
        <v>-1</v>
      </c>
      <c r="AR208" s="316">
        <v>-1</v>
      </c>
      <c r="AT208" s="316" t="s">
        <v>594</v>
      </c>
      <c r="AV208" s="316">
        <v>-1</v>
      </c>
      <c r="AX208" s="316">
        <v>-1</v>
      </c>
      <c r="AZ208" s="316">
        <v>-1</v>
      </c>
      <c r="BB208" s="316">
        <v>-1</v>
      </c>
    </row>
    <row r="209" spans="1:69" x14ac:dyDescent="0.25">
      <c r="B209" s="316">
        <v>-1</v>
      </c>
      <c r="F209" s="142">
        <v>3</v>
      </c>
      <c r="G209" s="142">
        <v>2</v>
      </c>
      <c r="H209" s="142">
        <v>2</v>
      </c>
      <c r="I209" s="315">
        <v>-1E-4</v>
      </c>
      <c r="J209" s="317">
        <v>-1E-4</v>
      </c>
      <c r="K209" s="315">
        <v>-1E-4</v>
      </c>
      <c r="L209" s="317">
        <v>-1E-4</v>
      </c>
      <c r="M209" s="316">
        <v>-1E-4</v>
      </c>
      <c r="O209" s="142">
        <v>3</v>
      </c>
      <c r="P209" s="142">
        <v>-1</v>
      </c>
      <c r="Q209" s="142">
        <v>0</v>
      </c>
      <c r="R209" s="315">
        <v>-1E-4</v>
      </c>
      <c r="S209" s="317">
        <v>-1E-4</v>
      </c>
      <c r="T209" s="315">
        <v>-1E-4</v>
      </c>
      <c r="U209" s="317">
        <v>-1E-4</v>
      </c>
      <c r="W209" s="318">
        <v>-1</v>
      </c>
      <c r="X209" s="316">
        <v>-1</v>
      </c>
      <c r="Z209" s="142">
        <v>2</v>
      </c>
      <c r="AA209" s="142">
        <v>3</v>
      </c>
      <c r="AB209" s="142">
        <v>3</v>
      </c>
      <c r="AC209" s="315">
        <v>-1E-4</v>
      </c>
      <c r="AD209" s="317">
        <v>-1E-4</v>
      </c>
      <c r="AE209" s="315">
        <v>-1E-4</v>
      </c>
      <c r="AF209" s="317">
        <v>-1E-4</v>
      </c>
      <c r="AH209" s="142">
        <v>3</v>
      </c>
      <c r="AI209" s="142">
        <v>3</v>
      </c>
      <c r="AJ209" s="142">
        <v>0</v>
      </c>
      <c r="AK209" s="315">
        <v>-1E-4</v>
      </c>
      <c r="AL209" s="315">
        <v>-1E-4</v>
      </c>
      <c r="AM209" s="315">
        <v>-1E-4</v>
      </c>
      <c r="AN209" s="317">
        <v>-1E-4</v>
      </c>
      <c r="AP209" s="317">
        <v>-1</v>
      </c>
      <c r="AQ209" s="317">
        <v>-1</v>
      </c>
      <c r="AR209" s="316">
        <v>-1</v>
      </c>
      <c r="AT209" s="316" t="s">
        <v>594</v>
      </c>
      <c r="AV209" s="316">
        <v>-1</v>
      </c>
      <c r="AX209" s="316">
        <v>-1</v>
      </c>
      <c r="AZ209" s="316">
        <v>-1</v>
      </c>
      <c r="BB209" s="316">
        <v>-1</v>
      </c>
    </row>
    <row r="210" spans="1:69" x14ac:dyDescent="0.25">
      <c r="B210" s="316">
        <v>-1</v>
      </c>
      <c r="F210" s="142">
        <v>2</v>
      </c>
      <c r="G210" s="142">
        <v>2</v>
      </c>
      <c r="H210" s="142">
        <v>2</v>
      </c>
      <c r="I210" s="315">
        <v>-1E-4</v>
      </c>
      <c r="J210" s="317">
        <v>-1E-4</v>
      </c>
      <c r="K210" s="315">
        <v>-1E-4</v>
      </c>
      <c r="L210" s="317">
        <v>-1E-4</v>
      </c>
      <c r="M210" s="316">
        <v>-1E-4</v>
      </c>
      <c r="O210" s="142">
        <v>3</v>
      </c>
      <c r="P210" s="142">
        <v>-1</v>
      </c>
      <c r="Q210" s="142">
        <v>0</v>
      </c>
      <c r="R210" s="315">
        <v>-1E-4</v>
      </c>
      <c r="S210" s="317">
        <v>-1E-4</v>
      </c>
      <c r="T210" s="315">
        <v>-1E-4</v>
      </c>
      <c r="U210" s="317">
        <v>-1E-4</v>
      </c>
      <c r="W210" s="318">
        <v>-1</v>
      </c>
      <c r="X210" s="316">
        <v>-1</v>
      </c>
      <c r="Z210" s="142">
        <v>3</v>
      </c>
      <c r="AA210" s="142">
        <v>3</v>
      </c>
      <c r="AB210" s="142">
        <v>2</v>
      </c>
      <c r="AC210" s="315">
        <v>-1E-4</v>
      </c>
      <c r="AD210" s="317">
        <v>-1E-4</v>
      </c>
      <c r="AE210" s="315">
        <v>-1E-4</v>
      </c>
      <c r="AF210" s="317">
        <v>-1E-4</v>
      </c>
      <c r="AH210" s="142">
        <v>3</v>
      </c>
      <c r="AI210" s="142">
        <v>3</v>
      </c>
      <c r="AJ210" s="142">
        <v>0</v>
      </c>
      <c r="AK210" s="315">
        <v>-1E-4</v>
      </c>
      <c r="AL210" s="315">
        <v>-1E-4</v>
      </c>
      <c r="AM210" s="315">
        <v>-1E-4</v>
      </c>
      <c r="AN210" s="317">
        <v>-1E-4</v>
      </c>
      <c r="AP210" s="317">
        <v>-1</v>
      </c>
      <c r="AQ210" s="317">
        <v>-1</v>
      </c>
      <c r="AR210" s="316">
        <v>-1</v>
      </c>
      <c r="AT210" s="316" t="s">
        <v>594</v>
      </c>
      <c r="AV210" s="316">
        <v>-1</v>
      </c>
      <c r="AX210" s="316">
        <v>-1</v>
      </c>
      <c r="AZ210" s="316">
        <v>-1</v>
      </c>
      <c r="BB210" s="316">
        <v>-1</v>
      </c>
    </row>
    <row r="211" spans="1:69" x14ac:dyDescent="0.25">
      <c r="B211" s="316"/>
      <c r="I211" s="315"/>
      <c r="J211" s="317"/>
      <c r="K211" s="315"/>
      <c r="L211" s="317"/>
      <c r="M211" s="316"/>
      <c r="R211" s="315"/>
      <c r="S211" s="317"/>
      <c r="T211" s="315"/>
      <c r="U211" s="317"/>
      <c r="W211" s="318"/>
      <c r="X211" s="316"/>
      <c r="AC211" s="315"/>
      <c r="AD211" s="317"/>
      <c r="AE211" s="315"/>
      <c r="AF211" s="317"/>
      <c r="AK211" s="315"/>
      <c r="AL211" s="315"/>
      <c r="AM211" s="315"/>
      <c r="AN211" s="317"/>
      <c r="AP211" s="317"/>
      <c r="AQ211" s="317"/>
      <c r="AR211" s="316"/>
      <c r="AT211" s="316"/>
      <c r="AV211" s="316"/>
      <c r="AX211" s="316"/>
      <c r="AZ211" s="316"/>
      <c r="BB211" s="316"/>
    </row>
    <row r="212" spans="1:69" s="313" customFormat="1" x14ac:dyDescent="0.25">
      <c r="A212" s="319"/>
      <c r="B212" s="320"/>
      <c r="C212" s="321"/>
      <c r="D212" s="321"/>
      <c r="E212" s="322"/>
      <c r="F212" s="301"/>
      <c r="G212" s="301"/>
      <c r="H212" s="301"/>
      <c r="I212" s="323"/>
      <c r="J212" s="324"/>
      <c r="K212" s="323"/>
      <c r="L212" s="324"/>
      <c r="M212" s="320"/>
      <c r="N212" s="325"/>
      <c r="O212" s="301"/>
      <c r="P212" s="301"/>
      <c r="Q212" s="301"/>
      <c r="R212" s="323"/>
      <c r="S212" s="324"/>
      <c r="T212" s="323"/>
      <c r="U212" s="324"/>
      <c r="V212" s="325"/>
      <c r="W212" s="326"/>
      <c r="X212" s="320"/>
      <c r="Y212" s="327"/>
      <c r="Z212" s="301"/>
      <c r="AA212" s="301"/>
      <c r="AB212" s="301"/>
      <c r="AC212" s="323"/>
      <c r="AD212" s="324"/>
      <c r="AE212" s="323"/>
      <c r="AF212" s="324"/>
      <c r="AG212" s="328"/>
      <c r="AH212" s="301"/>
      <c r="AI212" s="301"/>
      <c r="AJ212" s="301"/>
      <c r="AK212" s="323"/>
      <c r="AL212" s="323"/>
      <c r="AM212" s="323"/>
      <c r="AN212" s="324"/>
      <c r="AO212" s="328"/>
      <c r="AP212" s="324"/>
      <c r="AQ212" s="324"/>
      <c r="AR212" s="320"/>
      <c r="AS212" s="328"/>
      <c r="AT212" s="320"/>
      <c r="AU212" s="329"/>
      <c r="AV212" s="320"/>
      <c r="AW212" s="330"/>
      <c r="AX212" s="320"/>
      <c r="AY212" s="330"/>
      <c r="AZ212" s="320"/>
      <c r="BA212" s="330"/>
      <c r="BB212" s="320"/>
      <c r="BC212" s="328"/>
      <c r="BI212" s="327"/>
      <c r="BL212" s="329"/>
      <c r="BM212" s="331"/>
      <c r="BN212" s="329"/>
      <c r="BO212" s="329"/>
      <c r="BQ212" s="327"/>
    </row>
    <row r="213" spans="1:69" x14ac:dyDescent="0.25">
      <c r="A213" s="5" t="s">
        <v>541</v>
      </c>
      <c r="B213" s="316">
        <v>1</v>
      </c>
      <c r="C213" s="18" t="s">
        <v>344</v>
      </c>
      <c r="D213" s="18" t="s">
        <v>203</v>
      </c>
      <c r="I213" s="315">
        <v>-1E-4</v>
      </c>
      <c r="J213" s="317">
        <v>0</v>
      </c>
      <c r="K213" s="315">
        <v>-1E-4</v>
      </c>
      <c r="L213" s="317">
        <v>0</v>
      </c>
      <c r="M213" s="316">
        <v>1</v>
      </c>
      <c r="R213" s="315">
        <v>-1E-4</v>
      </c>
      <c r="S213" s="317">
        <v>0</v>
      </c>
      <c r="T213" s="315">
        <v>-1E-4</v>
      </c>
      <c r="U213" s="317">
        <v>0</v>
      </c>
      <c r="W213" s="318">
        <v>0</v>
      </c>
      <c r="X213" s="316">
        <v>1</v>
      </c>
      <c r="Z213" s="142">
        <v>3</v>
      </c>
      <c r="AA213" s="142">
        <v>5</v>
      </c>
      <c r="AB213" s="142">
        <v>1</v>
      </c>
      <c r="AC213" s="315">
        <v>3.5</v>
      </c>
      <c r="AD213" s="317">
        <v>18.3</v>
      </c>
      <c r="AE213" s="315">
        <v>0.2</v>
      </c>
      <c r="AF213" s="317">
        <v>21.6</v>
      </c>
      <c r="AH213" s="142">
        <v>5</v>
      </c>
      <c r="AI213" s="142">
        <v>5</v>
      </c>
      <c r="AJ213" s="142">
        <v>10</v>
      </c>
      <c r="AK213" s="315">
        <v>3</v>
      </c>
      <c r="AL213" s="315">
        <v>16</v>
      </c>
      <c r="AM213" s="315">
        <v>0.8</v>
      </c>
      <c r="AN213" s="317">
        <v>18.2</v>
      </c>
      <c r="AP213" s="317">
        <v>39.799999999999997</v>
      </c>
      <c r="AQ213" s="317">
        <v>39.799999999999997</v>
      </c>
      <c r="AR213" s="316">
        <v>1</v>
      </c>
      <c r="AT213" s="316" t="s">
        <v>594</v>
      </c>
      <c r="AV213" s="316">
        <v>0</v>
      </c>
      <c r="AW213" s="48">
        <v>0</v>
      </c>
      <c r="AX213" s="316">
        <v>0</v>
      </c>
      <c r="AY213" s="48">
        <v>0</v>
      </c>
      <c r="AZ213" s="316">
        <v>-1</v>
      </c>
      <c r="BA213" s="48">
        <v>0</v>
      </c>
      <c r="BB213" s="316">
        <v>-1</v>
      </c>
      <c r="BH213" s="1" t="s">
        <v>203</v>
      </c>
      <c r="BJ213" s="1" t="s">
        <v>569</v>
      </c>
      <c r="BK213" s="1" t="s">
        <v>587</v>
      </c>
      <c r="BL213" s="8" t="s">
        <v>505</v>
      </c>
      <c r="BM213" s="58" t="s">
        <v>513</v>
      </c>
      <c r="BN213" s="8" t="s">
        <v>503</v>
      </c>
      <c r="BO213" s="8" t="s">
        <v>503</v>
      </c>
    </row>
    <row r="214" spans="1:69" x14ac:dyDescent="0.25">
      <c r="B214" s="316">
        <v>-1</v>
      </c>
      <c r="I214" s="315">
        <v>-1E-4</v>
      </c>
      <c r="J214" s="317">
        <v>-1E-4</v>
      </c>
      <c r="K214" s="315">
        <v>-1E-4</v>
      </c>
      <c r="L214" s="317">
        <v>-1E-4</v>
      </c>
      <c r="M214" s="316">
        <v>-1E-4</v>
      </c>
      <c r="R214" s="315">
        <v>-1E-4</v>
      </c>
      <c r="S214" s="317">
        <v>-1E-4</v>
      </c>
      <c r="T214" s="315">
        <v>-1E-4</v>
      </c>
      <c r="U214" s="317">
        <v>-1E-4</v>
      </c>
      <c r="W214" s="318">
        <v>-1</v>
      </c>
      <c r="X214" s="316">
        <v>-1</v>
      </c>
      <c r="Z214" s="142">
        <v>2</v>
      </c>
      <c r="AA214" s="142">
        <v>4</v>
      </c>
      <c r="AB214" s="142">
        <v>2</v>
      </c>
      <c r="AC214" s="315">
        <v>-1E-4</v>
      </c>
      <c r="AD214" s="317">
        <v>-1E-4</v>
      </c>
      <c r="AE214" s="315">
        <v>-1E-4</v>
      </c>
      <c r="AF214" s="317">
        <v>-1E-4</v>
      </c>
      <c r="AH214" s="142">
        <v>5</v>
      </c>
      <c r="AI214" s="142">
        <v>5</v>
      </c>
      <c r="AJ214" s="142">
        <v>10</v>
      </c>
      <c r="AK214" s="315">
        <v>-1E-4</v>
      </c>
      <c r="AL214" s="315">
        <v>-1E-4</v>
      </c>
      <c r="AM214" s="315">
        <v>-1E-4</v>
      </c>
      <c r="AN214" s="317">
        <v>-1E-4</v>
      </c>
      <c r="AP214" s="317">
        <v>-1</v>
      </c>
      <c r="AQ214" s="317">
        <v>-1</v>
      </c>
      <c r="AR214" s="316">
        <v>-1</v>
      </c>
      <c r="AT214" s="316" t="s">
        <v>594</v>
      </c>
      <c r="AV214" s="316">
        <v>-1</v>
      </c>
      <c r="AX214" s="316">
        <v>-1</v>
      </c>
      <c r="AZ214" s="316">
        <v>-1</v>
      </c>
      <c r="BB214" s="316">
        <v>-1</v>
      </c>
    </row>
    <row r="215" spans="1:69" x14ac:dyDescent="0.25">
      <c r="B215" s="316">
        <v>-1</v>
      </c>
      <c r="I215" s="315">
        <v>-1E-4</v>
      </c>
      <c r="J215" s="317">
        <v>-1E-4</v>
      </c>
      <c r="K215" s="315">
        <v>-1E-4</v>
      </c>
      <c r="L215" s="317">
        <v>-1E-4</v>
      </c>
      <c r="M215" s="316">
        <v>-1E-4</v>
      </c>
      <c r="R215" s="315">
        <v>-1E-4</v>
      </c>
      <c r="S215" s="317">
        <v>-1E-4</v>
      </c>
      <c r="T215" s="315">
        <v>-1E-4</v>
      </c>
      <c r="U215" s="317">
        <v>-1E-4</v>
      </c>
      <c r="W215" s="318">
        <v>-1</v>
      </c>
      <c r="X215" s="316">
        <v>-1</v>
      </c>
      <c r="Z215" s="142">
        <v>2</v>
      </c>
      <c r="AA215" s="142">
        <v>3</v>
      </c>
      <c r="AB215" s="142">
        <v>2</v>
      </c>
      <c r="AC215" s="315">
        <v>-1E-4</v>
      </c>
      <c r="AD215" s="317">
        <v>-1E-4</v>
      </c>
      <c r="AE215" s="315">
        <v>-1E-4</v>
      </c>
      <c r="AF215" s="317">
        <v>-1E-4</v>
      </c>
      <c r="AH215" s="142">
        <v>5</v>
      </c>
      <c r="AI215" s="142">
        <v>5</v>
      </c>
      <c r="AJ215" s="142">
        <v>10</v>
      </c>
      <c r="AK215" s="315">
        <v>-1E-4</v>
      </c>
      <c r="AL215" s="315">
        <v>-1E-4</v>
      </c>
      <c r="AM215" s="315">
        <v>-1E-4</v>
      </c>
      <c r="AN215" s="317">
        <v>-1E-4</v>
      </c>
      <c r="AP215" s="317">
        <v>-1</v>
      </c>
      <c r="AQ215" s="317">
        <v>-1</v>
      </c>
      <c r="AR215" s="316">
        <v>-1</v>
      </c>
      <c r="AT215" s="316" t="s">
        <v>594</v>
      </c>
      <c r="AV215" s="316">
        <v>-1</v>
      </c>
      <c r="AX215" s="316">
        <v>-1</v>
      </c>
      <c r="AZ215" s="316">
        <v>-1</v>
      </c>
      <c r="BB215" s="316">
        <v>-1</v>
      </c>
    </row>
    <row r="216" spans="1:69" x14ac:dyDescent="0.25">
      <c r="B216" s="316">
        <v>-1</v>
      </c>
      <c r="I216" s="315">
        <v>-1E-4</v>
      </c>
      <c r="J216" s="317">
        <v>-1E-4</v>
      </c>
      <c r="K216" s="315">
        <v>-1E-4</v>
      </c>
      <c r="L216" s="317">
        <v>-1E-4</v>
      </c>
      <c r="M216" s="316">
        <v>-1E-4</v>
      </c>
      <c r="R216" s="315">
        <v>-1E-4</v>
      </c>
      <c r="S216" s="317">
        <v>-1E-4</v>
      </c>
      <c r="T216" s="315">
        <v>-1E-4</v>
      </c>
      <c r="U216" s="317">
        <v>-1E-4</v>
      </c>
      <c r="W216" s="318">
        <v>-1</v>
      </c>
      <c r="X216" s="316">
        <v>-1</v>
      </c>
      <c r="Z216" s="142">
        <v>3</v>
      </c>
      <c r="AA216" s="142">
        <v>4</v>
      </c>
      <c r="AB216" s="142">
        <v>3</v>
      </c>
      <c r="AC216" s="315">
        <v>-1E-4</v>
      </c>
      <c r="AD216" s="317">
        <v>-1E-4</v>
      </c>
      <c r="AE216" s="315">
        <v>-1E-4</v>
      </c>
      <c r="AF216" s="317">
        <v>-1E-4</v>
      </c>
      <c r="AH216" s="142">
        <v>5</v>
      </c>
      <c r="AI216" s="142">
        <v>5</v>
      </c>
      <c r="AJ216" s="142">
        <v>10</v>
      </c>
      <c r="AK216" s="315">
        <v>-1E-4</v>
      </c>
      <c r="AL216" s="315">
        <v>-1E-4</v>
      </c>
      <c r="AM216" s="315">
        <v>-1E-4</v>
      </c>
      <c r="AN216" s="317">
        <v>-1E-4</v>
      </c>
      <c r="AP216" s="317">
        <v>-1</v>
      </c>
      <c r="AQ216" s="317">
        <v>-1</v>
      </c>
      <c r="AR216" s="316">
        <v>-1</v>
      </c>
      <c r="AT216" s="316" t="s">
        <v>594</v>
      </c>
      <c r="AV216" s="316">
        <v>-1</v>
      </c>
      <c r="AX216" s="316">
        <v>-1</v>
      </c>
      <c r="AZ216" s="316">
        <v>-1</v>
      </c>
      <c r="BB216" s="316">
        <v>-1</v>
      </c>
    </row>
    <row r="217" spans="1:69" x14ac:dyDescent="0.25">
      <c r="B217" s="316"/>
      <c r="I217" s="315"/>
      <c r="J217" s="317"/>
      <c r="K217" s="315"/>
      <c r="L217" s="317"/>
      <c r="M217" s="316"/>
      <c r="R217" s="315"/>
      <c r="S217" s="317"/>
      <c r="T217" s="315"/>
      <c r="U217" s="317"/>
      <c r="W217" s="318"/>
      <c r="X217" s="316"/>
      <c r="AC217" s="315"/>
      <c r="AD217" s="317"/>
      <c r="AE217" s="315"/>
      <c r="AF217" s="317"/>
      <c r="AK217" s="315"/>
      <c r="AL217" s="315"/>
      <c r="AM217" s="315"/>
      <c r="AN217" s="317"/>
      <c r="AP217" s="317"/>
      <c r="AQ217" s="317"/>
      <c r="AR217" s="316"/>
      <c r="AT217" s="316"/>
      <c r="AV217" s="316"/>
      <c r="AX217" s="316"/>
      <c r="AZ217" s="316"/>
      <c r="BB217" s="316"/>
    </row>
    <row r="218" spans="1:69" s="313" customFormat="1" x14ac:dyDescent="0.25">
      <c r="A218" s="319"/>
      <c r="B218" s="320"/>
      <c r="C218" s="321"/>
      <c r="D218" s="321"/>
      <c r="E218" s="322"/>
      <c r="F218" s="301"/>
      <c r="G218" s="301"/>
      <c r="H218" s="301"/>
      <c r="I218" s="323"/>
      <c r="J218" s="324"/>
      <c r="K218" s="323"/>
      <c r="L218" s="324"/>
      <c r="M218" s="320"/>
      <c r="N218" s="325"/>
      <c r="O218" s="301"/>
      <c r="P218" s="301"/>
      <c r="Q218" s="301"/>
      <c r="R218" s="323"/>
      <c r="S218" s="324"/>
      <c r="T218" s="323"/>
      <c r="U218" s="324"/>
      <c r="V218" s="325"/>
      <c r="W218" s="326"/>
      <c r="X218" s="320"/>
      <c r="Y218" s="327"/>
      <c r="Z218" s="301"/>
      <c r="AA218" s="301"/>
      <c r="AB218" s="301"/>
      <c r="AC218" s="323"/>
      <c r="AD218" s="324"/>
      <c r="AE218" s="323"/>
      <c r="AF218" s="324"/>
      <c r="AG218" s="328"/>
      <c r="AH218" s="301"/>
      <c r="AI218" s="301"/>
      <c r="AJ218" s="301"/>
      <c r="AK218" s="323"/>
      <c r="AL218" s="323"/>
      <c r="AM218" s="323"/>
      <c r="AN218" s="324"/>
      <c r="AO218" s="328"/>
      <c r="AP218" s="324"/>
      <c r="AQ218" s="324"/>
      <c r="AR218" s="320"/>
      <c r="AS218" s="328"/>
      <c r="AT218" s="320"/>
      <c r="AU218" s="329"/>
      <c r="AV218" s="320"/>
      <c r="AW218" s="330"/>
      <c r="AX218" s="320"/>
      <c r="AY218" s="330"/>
      <c r="AZ218" s="320"/>
      <c r="BA218" s="330"/>
      <c r="BB218" s="320"/>
      <c r="BC218" s="328"/>
      <c r="BI218" s="327"/>
      <c r="BL218" s="329"/>
      <c r="BM218" s="331"/>
      <c r="BN218" s="329"/>
      <c r="BO218" s="329"/>
      <c r="BQ218" s="327"/>
    </row>
    <row r="219" spans="1:69" x14ac:dyDescent="0.25">
      <c r="A219" s="5" t="s">
        <v>542</v>
      </c>
      <c r="B219" s="316">
        <v>1</v>
      </c>
      <c r="C219" s="18" t="s">
        <v>552</v>
      </c>
      <c r="D219" s="18" t="s">
        <v>248</v>
      </c>
      <c r="F219" s="142">
        <v>3</v>
      </c>
      <c r="G219" s="142">
        <v>2</v>
      </c>
      <c r="H219" s="142">
        <v>1</v>
      </c>
      <c r="I219" s="315">
        <v>1.3</v>
      </c>
      <c r="J219" s="317">
        <v>18.8</v>
      </c>
      <c r="K219" s="315">
        <v>-1E-4</v>
      </c>
      <c r="L219" s="317">
        <v>20.100000000000001</v>
      </c>
      <c r="M219" s="316">
        <v>1</v>
      </c>
      <c r="O219" s="142">
        <v>3</v>
      </c>
      <c r="P219" s="142">
        <v>2</v>
      </c>
      <c r="Q219" s="142">
        <v>2</v>
      </c>
      <c r="R219" s="315">
        <v>1.2</v>
      </c>
      <c r="S219" s="317">
        <v>18.600000000000001</v>
      </c>
      <c r="T219" s="315">
        <v>-1E-4</v>
      </c>
      <c r="U219" s="317">
        <v>19.8</v>
      </c>
      <c r="W219" s="318">
        <v>39.9</v>
      </c>
      <c r="X219" s="316">
        <v>3</v>
      </c>
      <c r="Z219" s="142">
        <v>2</v>
      </c>
      <c r="AA219" s="142">
        <v>3</v>
      </c>
      <c r="AB219" s="142">
        <v>1</v>
      </c>
      <c r="AC219" s="315">
        <v>1.7</v>
      </c>
      <c r="AD219" s="317">
        <v>18.8</v>
      </c>
      <c r="AE219" s="315">
        <v>-1E-4</v>
      </c>
      <c r="AF219" s="317">
        <v>20.5</v>
      </c>
      <c r="AH219" s="142">
        <v>2</v>
      </c>
      <c r="AI219" s="142">
        <v>3</v>
      </c>
      <c r="AJ219" s="142">
        <v>1</v>
      </c>
      <c r="AK219" s="315">
        <v>1.6</v>
      </c>
      <c r="AL219" s="315">
        <v>19</v>
      </c>
      <c r="AM219" s="315">
        <v>0.2</v>
      </c>
      <c r="AN219" s="317">
        <v>20.399999999999999</v>
      </c>
      <c r="AP219" s="317">
        <v>80.8</v>
      </c>
      <c r="AQ219" s="317">
        <v>80.8</v>
      </c>
      <c r="AR219" s="316">
        <v>1</v>
      </c>
      <c r="AT219" s="316" t="s">
        <v>594</v>
      </c>
      <c r="AV219" s="316">
        <v>-1</v>
      </c>
      <c r="AW219" s="48">
        <v>0</v>
      </c>
      <c r="AX219" s="316">
        <v>-1</v>
      </c>
      <c r="AY219" s="48">
        <v>0</v>
      </c>
      <c r="AZ219" s="316">
        <v>-1</v>
      </c>
      <c r="BA219" s="48">
        <v>0</v>
      </c>
      <c r="BB219" s="316">
        <v>-1</v>
      </c>
      <c r="BH219" s="1" t="s">
        <v>248</v>
      </c>
      <c r="BJ219" s="1" t="s">
        <v>570</v>
      </c>
      <c r="BK219" s="1" t="s">
        <v>588</v>
      </c>
      <c r="BL219" s="8" t="s">
        <v>505</v>
      </c>
      <c r="BM219" s="58" t="s">
        <v>599</v>
      </c>
      <c r="BN219" s="8" t="s">
        <v>505</v>
      </c>
      <c r="BO219" s="8" t="s">
        <v>503</v>
      </c>
    </row>
    <row r="220" spans="1:69" x14ac:dyDescent="0.25">
      <c r="B220" s="316">
        <v>-1</v>
      </c>
      <c r="F220" s="142">
        <v>2</v>
      </c>
      <c r="G220" s="142">
        <v>2</v>
      </c>
      <c r="H220" s="142">
        <v>1</v>
      </c>
      <c r="I220" s="315">
        <v>-1E-4</v>
      </c>
      <c r="J220" s="317">
        <v>-1E-4</v>
      </c>
      <c r="K220" s="315">
        <v>-1E-4</v>
      </c>
      <c r="L220" s="317">
        <v>-1E-4</v>
      </c>
      <c r="M220" s="316">
        <v>-1E-4</v>
      </c>
      <c r="O220" s="142">
        <v>3</v>
      </c>
      <c r="P220" s="142">
        <v>3</v>
      </c>
      <c r="Q220" s="142">
        <v>2</v>
      </c>
      <c r="R220" s="315">
        <v>-1E-4</v>
      </c>
      <c r="S220" s="317">
        <v>-1E-4</v>
      </c>
      <c r="T220" s="315">
        <v>-1E-4</v>
      </c>
      <c r="U220" s="317">
        <v>-1E-4</v>
      </c>
      <c r="W220" s="318">
        <v>-1</v>
      </c>
      <c r="X220" s="316">
        <v>-1</v>
      </c>
      <c r="Z220" s="142">
        <v>2</v>
      </c>
      <c r="AA220" s="142">
        <v>3</v>
      </c>
      <c r="AB220" s="142">
        <v>1</v>
      </c>
      <c r="AC220" s="315">
        <v>-1E-4</v>
      </c>
      <c r="AD220" s="317">
        <v>-1E-4</v>
      </c>
      <c r="AE220" s="315">
        <v>-1E-4</v>
      </c>
      <c r="AF220" s="317">
        <v>-1E-4</v>
      </c>
      <c r="AH220" s="142">
        <v>2</v>
      </c>
      <c r="AI220" s="142">
        <v>2</v>
      </c>
      <c r="AJ220" s="142">
        <v>1</v>
      </c>
      <c r="AK220" s="315">
        <v>-1E-4</v>
      </c>
      <c r="AL220" s="315">
        <v>-1E-4</v>
      </c>
      <c r="AM220" s="315">
        <v>-1E-4</v>
      </c>
      <c r="AN220" s="317">
        <v>-1E-4</v>
      </c>
      <c r="AP220" s="317">
        <v>-1</v>
      </c>
      <c r="AQ220" s="317">
        <v>-1</v>
      </c>
      <c r="AR220" s="316">
        <v>-1</v>
      </c>
      <c r="AT220" s="316" t="s">
        <v>594</v>
      </c>
      <c r="AV220" s="316">
        <v>-1</v>
      </c>
      <c r="AX220" s="316">
        <v>-1</v>
      </c>
      <c r="AZ220" s="316">
        <v>-1</v>
      </c>
      <c r="BB220" s="316">
        <v>-1</v>
      </c>
    </row>
    <row r="221" spans="1:69" x14ac:dyDescent="0.25">
      <c r="B221" s="316">
        <v>-1</v>
      </c>
      <c r="F221" s="142">
        <v>3</v>
      </c>
      <c r="G221" s="142">
        <v>2</v>
      </c>
      <c r="H221" s="142">
        <v>2</v>
      </c>
      <c r="I221" s="315">
        <v>-1E-4</v>
      </c>
      <c r="J221" s="317">
        <v>-1E-4</v>
      </c>
      <c r="K221" s="315">
        <v>-1E-4</v>
      </c>
      <c r="L221" s="317">
        <v>-1E-4</v>
      </c>
      <c r="M221" s="316">
        <v>-1E-4</v>
      </c>
      <c r="O221" s="142">
        <v>2</v>
      </c>
      <c r="P221" s="142">
        <v>2</v>
      </c>
      <c r="Q221" s="142">
        <v>3</v>
      </c>
      <c r="R221" s="315">
        <v>-1E-4</v>
      </c>
      <c r="S221" s="317">
        <v>-1E-4</v>
      </c>
      <c r="T221" s="315">
        <v>-1E-4</v>
      </c>
      <c r="U221" s="317">
        <v>-1E-4</v>
      </c>
      <c r="W221" s="318">
        <v>-1</v>
      </c>
      <c r="X221" s="316">
        <v>-1</v>
      </c>
      <c r="Z221" s="142">
        <v>3</v>
      </c>
      <c r="AA221" s="142">
        <v>2</v>
      </c>
      <c r="AB221" s="142">
        <v>1</v>
      </c>
      <c r="AC221" s="315">
        <v>-1E-4</v>
      </c>
      <c r="AD221" s="317">
        <v>-1E-4</v>
      </c>
      <c r="AE221" s="315">
        <v>-1E-4</v>
      </c>
      <c r="AF221" s="317">
        <v>-1E-4</v>
      </c>
      <c r="AH221" s="142">
        <v>2</v>
      </c>
      <c r="AI221" s="142">
        <v>2</v>
      </c>
      <c r="AJ221" s="142">
        <v>1</v>
      </c>
      <c r="AK221" s="315">
        <v>-1E-4</v>
      </c>
      <c r="AL221" s="315">
        <v>-1E-4</v>
      </c>
      <c r="AM221" s="315">
        <v>-1E-4</v>
      </c>
      <c r="AN221" s="317">
        <v>-1E-4</v>
      </c>
      <c r="AP221" s="317">
        <v>-1</v>
      </c>
      <c r="AQ221" s="317">
        <v>-1</v>
      </c>
      <c r="AR221" s="316">
        <v>-1</v>
      </c>
      <c r="AT221" s="316" t="s">
        <v>594</v>
      </c>
      <c r="AV221" s="316">
        <v>-1</v>
      </c>
      <c r="AX221" s="316">
        <v>-1</v>
      </c>
      <c r="AZ221" s="316">
        <v>-1</v>
      </c>
      <c r="BB221" s="316">
        <v>-1</v>
      </c>
    </row>
    <row r="222" spans="1:69" x14ac:dyDescent="0.25">
      <c r="B222" s="316">
        <v>-1</v>
      </c>
      <c r="F222" s="142">
        <v>2</v>
      </c>
      <c r="G222" s="142">
        <v>2</v>
      </c>
      <c r="H222" s="142">
        <v>2</v>
      </c>
      <c r="I222" s="315">
        <v>-1E-4</v>
      </c>
      <c r="J222" s="317">
        <v>-1E-4</v>
      </c>
      <c r="K222" s="315">
        <v>-1E-4</v>
      </c>
      <c r="L222" s="317">
        <v>-1E-4</v>
      </c>
      <c r="M222" s="316">
        <v>-1E-4</v>
      </c>
      <c r="O222" s="142">
        <v>2</v>
      </c>
      <c r="P222" s="142">
        <v>1</v>
      </c>
      <c r="Q222" s="142">
        <v>3</v>
      </c>
      <c r="R222" s="315">
        <v>-1E-4</v>
      </c>
      <c r="S222" s="317">
        <v>-1E-4</v>
      </c>
      <c r="T222" s="315">
        <v>-1E-4</v>
      </c>
      <c r="U222" s="317">
        <v>-1E-4</v>
      </c>
      <c r="W222" s="318">
        <v>-1</v>
      </c>
      <c r="X222" s="316">
        <v>-1</v>
      </c>
      <c r="Z222" s="142">
        <v>2</v>
      </c>
      <c r="AA222" s="142">
        <v>2</v>
      </c>
      <c r="AB222" s="142">
        <v>1</v>
      </c>
      <c r="AC222" s="315">
        <v>-1E-4</v>
      </c>
      <c r="AD222" s="317">
        <v>-1E-4</v>
      </c>
      <c r="AE222" s="315">
        <v>-1E-4</v>
      </c>
      <c r="AF222" s="317">
        <v>-1E-4</v>
      </c>
      <c r="AH222" s="142">
        <v>2</v>
      </c>
      <c r="AI222" s="142">
        <v>2</v>
      </c>
      <c r="AJ222" s="142">
        <v>1</v>
      </c>
      <c r="AK222" s="315">
        <v>-1E-4</v>
      </c>
      <c r="AL222" s="315">
        <v>-1E-4</v>
      </c>
      <c r="AM222" s="315">
        <v>-1E-4</v>
      </c>
      <c r="AN222" s="317">
        <v>-1E-4</v>
      </c>
      <c r="AP222" s="317">
        <v>-1</v>
      </c>
      <c r="AQ222" s="317">
        <v>-1</v>
      </c>
      <c r="AR222" s="316">
        <v>-1</v>
      </c>
      <c r="AT222" s="316" t="s">
        <v>594</v>
      </c>
      <c r="AV222" s="316">
        <v>-1</v>
      </c>
      <c r="AX222" s="316">
        <v>-1</v>
      </c>
      <c r="AZ222" s="316">
        <v>-1</v>
      </c>
      <c r="BB222" s="316">
        <v>-1</v>
      </c>
    </row>
    <row r="223" spans="1:69" x14ac:dyDescent="0.25">
      <c r="B223" s="316"/>
      <c r="I223" s="315"/>
      <c r="J223" s="317"/>
      <c r="K223" s="315"/>
      <c r="L223" s="317"/>
      <c r="M223" s="316"/>
      <c r="R223" s="315"/>
      <c r="S223" s="317"/>
      <c r="T223" s="315"/>
      <c r="U223" s="317"/>
      <c r="W223" s="318"/>
      <c r="X223" s="316"/>
      <c r="AC223" s="315"/>
      <c r="AD223" s="317"/>
      <c r="AE223" s="315"/>
      <c r="AF223" s="317"/>
      <c r="AK223" s="315"/>
      <c r="AL223" s="315"/>
      <c r="AM223" s="315"/>
      <c r="AN223" s="317"/>
      <c r="AP223" s="317"/>
      <c r="AQ223" s="317"/>
      <c r="AR223" s="316"/>
      <c r="AT223" s="316"/>
      <c r="AV223" s="316"/>
      <c r="AX223" s="316"/>
      <c r="AZ223" s="316"/>
      <c r="BB223" s="316"/>
    </row>
    <row r="224" spans="1:69" x14ac:dyDescent="0.25">
      <c r="A224" s="5" t="s">
        <v>542</v>
      </c>
      <c r="B224" s="316">
        <v>2</v>
      </c>
      <c r="C224" s="18" t="s">
        <v>352</v>
      </c>
      <c r="D224" s="18" t="s">
        <v>248</v>
      </c>
      <c r="F224" s="142">
        <v>4</v>
      </c>
      <c r="G224" s="142">
        <v>3</v>
      </c>
      <c r="H224" s="142">
        <v>0</v>
      </c>
      <c r="I224" s="315">
        <v>1.3</v>
      </c>
      <c r="J224" s="317">
        <v>18.8</v>
      </c>
      <c r="K224" s="315">
        <v>-1E-4</v>
      </c>
      <c r="L224" s="317">
        <v>20.100000000000001</v>
      </c>
      <c r="M224" s="316">
        <v>1</v>
      </c>
      <c r="O224" s="142">
        <v>3</v>
      </c>
      <c r="P224" s="142">
        <v>2</v>
      </c>
      <c r="Q224" s="142">
        <v>0</v>
      </c>
      <c r="R224" s="315">
        <v>1.2</v>
      </c>
      <c r="S224" s="317">
        <v>18.899999999999999</v>
      </c>
      <c r="T224" s="315">
        <v>-1E-4</v>
      </c>
      <c r="U224" s="317">
        <v>20.100000000000001</v>
      </c>
      <c r="W224" s="318">
        <v>40.200000000000003</v>
      </c>
      <c r="X224" s="316">
        <v>2</v>
      </c>
      <c r="Z224" s="142">
        <v>3</v>
      </c>
      <c r="AA224" s="142">
        <v>3</v>
      </c>
      <c r="AB224" s="142">
        <v>2</v>
      </c>
      <c r="AC224" s="315">
        <v>1.8</v>
      </c>
      <c r="AD224" s="317">
        <v>18.2</v>
      </c>
      <c r="AE224" s="315">
        <v>-1E-4</v>
      </c>
      <c r="AF224" s="317">
        <v>20</v>
      </c>
      <c r="AH224" s="142">
        <v>3</v>
      </c>
      <c r="AI224" s="142">
        <v>2</v>
      </c>
      <c r="AJ224" s="142">
        <v>0</v>
      </c>
      <c r="AK224" s="315">
        <v>1.3</v>
      </c>
      <c r="AL224" s="315">
        <v>18.899999999999999</v>
      </c>
      <c r="AM224" s="315">
        <v>-1E-4</v>
      </c>
      <c r="AN224" s="317">
        <v>20.2</v>
      </c>
      <c r="AP224" s="317">
        <v>80.400000000000006</v>
      </c>
      <c r="AQ224" s="317">
        <v>80.400000000000006</v>
      </c>
      <c r="AR224" s="316">
        <v>2</v>
      </c>
      <c r="AT224" s="316" t="s">
        <v>594</v>
      </c>
      <c r="AV224" s="316">
        <v>-1</v>
      </c>
      <c r="AW224" s="48">
        <v>0</v>
      </c>
      <c r="AX224" s="316">
        <v>-1</v>
      </c>
      <c r="AY224" s="48">
        <v>0</v>
      </c>
      <c r="AZ224" s="316">
        <v>-1</v>
      </c>
      <c r="BA224" s="48">
        <v>0</v>
      </c>
      <c r="BB224" s="316">
        <v>-1</v>
      </c>
      <c r="BH224" s="1" t="s">
        <v>248</v>
      </c>
      <c r="BJ224" s="1" t="s">
        <v>570</v>
      </c>
      <c r="BK224" s="1" t="s">
        <v>588</v>
      </c>
      <c r="BL224" s="8" t="s">
        <v>505</v>
      </c>
      <c r="BM224" s="58" t="s">
        <v>599</v>
      </c>
      <c r="BN224" s="8" t="s">
        <v>504</v>
      </c>
      <c r="BO224" s="8" t="s">
        <v>503</v>
      </c>
    </row>
    <row r="225" spans="1:69" x14ac:dyDescent="0.25">
      <c r="B225" s="316">
        <v>-1</v>
      </c>
      <c r="F225" s="142">
        <v>3</v>
      </c>
      <c r="G225" s="142">
        <v>3</v>
      </c>
      <c r="H225" s="142">
        <v>0</v>
      </c>
      <c r="I225" s="315">
        <v>-1E-4</v>
      </c>
      <c r="J225" s="317">
        <v>-1E-4</v>
      </c>
      <c r="K225" s="315">
        <v>-1E-4</v>
      </c>
      <c r="L225" s="317">
        <v>-1E-4</v>
      </c>
      <c r="M225" s="316">
        <v>-1E-4</v>
      </c>
      <c r="O225" s="142">
        <v>3</v>
      </c>
      <c r="P225" s="142">
        <v>2</v>
      </c>
      <c r="Q225" s="142">
        <v>0</v>
      </c>
      <c r="R225" s="315">
        <v>-1E-4</v>
      </c>
      <c r="S225" s="317">
        <v>-1E-4</v>
      </c>
      <c r="T225" s="315">
        <v>-1E-4</v>
      </c>
      <c r="U225" s="317">
        <v>-1E-4</v>
      </c>
      <c r="W225" s="318">
        <v>-1</v>
      </c>
      <c r="X225" s="316">
        <v>-1</v>
      </c>
      <c r="Z225" s="142">
        <v>4</v>
      </c>
      <c r="AA225" s="142">
        <v>3</v>
      </c>
      <c r="AB225" s="142">
        <v>3</v>
      </c>
      <c r="AC225" s="315">
        <v>-1E-4</v>
      </c>
      <c r="AD225" s="317">
        <v>-1E-4</v>
      </c>
      <c r="AE225" s="315">
        <v>-1E-4</v>
      </c>
      <c r="AF225" s="317">
        <v>-1E-4</v>
      </c>
      <c r="AH225" s="142">
        <v>2</v>
      </c>
      <c r="AI225" s="142">
        <v>2</v>
      </c>
      <c r="AJ225" s="142">
        <v>0</v>
      </c>
      <c r="AK225" s="315">
        <v>-1E-4</v>
      </c>
      <c r="AL225" s="315">
        <v>-1E-4</v>
      </c>
      <c r="AM225" s="315">
        <v>-1E-4</v>
      </c>
      <c r="AN225" s="317">
        <v>-1E-4</v>
      </c>
      <c r="AP225" s="317">
        <v>-1</v>
      </c>
      <c r="AQ225" s="317">
        <v>-1</v>
      </c>
      <c r="AR225" s="316">
        <v>-1</v>
      </c>
      <c r="AT225" s="316" t="s">
        <v>594</v>
      </c>
      <c r="AV225" s="316">
        <v>-1</v>
      </c>
      <c r="AX225" s="316">
        <v>-1</v>
      </c>
      <c r="AZ225" s="316">
        <v>-1</v>
      </c>
      <c r="BB225" s="316">
        <v>-1</v>
      </c>
    </row>
    <row r="226" spans="1:69" x14ac:dyDescent="0.25">
      <c r="B226" s="316">
        <v>-1</v>
      </c>
      <c r="F226" s="142">
        <v>3</v>
      </c>
      <c r="G226" s="142">
        <v>3</v>
      </c>
      <c r="H226" s="142">
        <v>0</v>
      </c>
      <c r="I226" s="315">
        <v>-1E-4</v>
      </c>
      <c r="J226" s="317">
        <v>-1E-4</v>
      </c>
      <c r="K226" s="315">
        <v>-1E-4</v>
      </c>
      <c r="L226" s="317">
        <v>-1E-4</v>
      </c>
      <c r="M226" s="316">
        <v>-1E-4</v>
      </c>
      <c r="O226" s="142">
        <v>3</v>
      </c>
      <c r="P226" s="142">
        <v>3</v>
      </c>
      <c r="Q226" s="142">
        <v>0</v>
      </c>
      <c r="R226" s="315">
        <v>-1E-4</v>
      </c>
      <c r="S226" s="317">
        <v>-1E-4</v>
      </c>
      <c r="T226" s="315">
        <v>-1E-4</v>
      </c>
      <c r="U226" s="317">
        <v>-1E-4</v>
      </c>
      <c r="W226" s="318">
        <v>-1</v>
      </c>
      <c r="X226" s="316">
        <v>-1</v>
      </c>
      <c r="Z226" s="142">
        <v>3</v>
      </c>
      <c r="AA226" s="142">
        <v>3</v>
      </c>
      <c r="AB226" s="142">
        <v>3</v>
      </c>
      <c r="AC226" s="315">
        <v>-1E-4</v>
      </c>
      <c r="AD226" s="317">
        <v>-1E-4</v>
      </c>
      <c r="AE226" s="315">
        <v>-1E-4</v>
      </c>
      <c r="AF226" s="317">
        <v>-1E-4</v>
      </c>
      <c r="AH226" s="142">
        <v>3</v>
      </c>
      <c r="AI226" s="142">
        <v>3</v>
      </c>
      <c r="AJ226" s="142">
        <v>0</v>
      </c>
      <c r="AK226" s="315">
        <v>-1E-4</v>
      </c>
      <c r="AL226" s="315">
        <v>-1E-4</v>
      </c>
      <c r="AM226" s="315">
        <v>-1E-4</v>
      </c>
      <c r="AN226" s="317">
        <v>-1E-4</v>
      </c>
      <c r="AP226" s="317">
        <v>-1</v>
      </c>
      <c r="AQ226" s="317">
        <v>-1</v>
      </c>
      <c r="AR226" s="316">
        <v>-1</v>
      </c>
      <c r="AT226" s="316" t="s">
        <v>594</v>
      </c>
      <c r="AV226" s="316">
        <v>-1</v>
      </c>
      <c r="AX226" s="316">
        <v>-1</v>
      </c>
      <c r="AZ226" s="316">
        <v>-1</v>
      </c>
      <c r="BB226" s="316">
        <v>-1</v>
      </c>
    </row>
    <row r="227" spans="1:69" x14ac:dyDescent="0.25">
      <c r="B227" s="316">
        <v>-1</v>
      </c>
      <c r="F227" s="142">
        <v>3</v>
      </c>
      <c r="G227" s="142">
        <v>3</v>
      </c>
      <c r="H227" s="142">
        <v>0</v>
      </c>
      <c r="I227" s="315">
        <v>-1E-4</v>
      </c>
      <c r="J227" s="317">
        <v>-1E-4</v>
      </c>
      <c r="K227" s="315">
        <v>-1E-4</v>
      </c>
      <c r="L227" s="317">
        <v>-1E-4</v>
      </c>
      <c r="M227" s="316">
        <v>-1E-4</v>
      </c>
      <c r="O227" s="142">
        <v>3</v>
      </c>
      <c r="P227" s="142">
        <v>3</v>
      </c>
      <c r="Q227" s="142">
        <v>0</v>
      </c>
      <c r="R227" s="315">
        <v>-1E-4</v>
      </c>
      <c r="S227" s="317">
        <v>-1E-4</v>
      </c>
      <c r="T227" s="315">
        <v>-1E-4</v>
      </c>
      <c r="U227" s="317">
        <v>-1E-4</v>
      </c>
      <c r="W227" s="318">
        <v>-1</v>
      </c>
      <c r="X227" s="316">
        <v>-1</v>
      </c>
      <c r="Z227" s="142">
        <v>3</v>
      </c>
      <c r="AA227" s="142">
        <v>3</v>
      </c>
      <c r="AB227" s="142">
        <v>3</v>
      </c>
      <c r="AC227" s="315">
        <v>-1E-4</v>
      </c>
      <c r="AD227" s="317">
        <v>-1E-4</v>
      </c>
      <c r="AE227" s="315">
        <v>-1E-4</v>
      </c>
      <c r="AF227" s="317">
        <v>-1E-4</v>
      </c>
      <c r="AH227" s="142">
        <v>4</v>
      </c>
      <c r="AI227" s="142">
        <v>3</v>
      </c>
      <c r="AJ227" s="142">
        <v>0</v>
      </c>
      <c r="AK227" s="315">
        <v>-1E-4</v>
      </c>
      <c r="AL227" s="315">
        <v>-1E-4</v>
      </c>
      <c r="AM227" s="315">
        <v>-1E-4</v>
      </c>
      <c r="AN227" s="317">
        <v>-1E-4</v>
      </c>
      <c r="AP227" s="317">
        <v>-1</v>
      </c>
      <c r="AQ227" s="317">
        <v>-1</v>
      </c>
      <c r="AR227" s="316">
        <v>-1</v>
      </c>
      <c r="AT227" s="316" t="s">
        <v>594</v>
      </c>
      <c r="AV227" s="316">
        <v>-1</v>
      </c>
      <c r="AX227" s="316">
        <v>-1</v>
      </c>
      <c r="AZ227" s="316">
        <v>-1</v>
      </c>
      <c r="BB227" s="316">
        <v>-1</v>
      </c>
    </row>
    <row r="228" spans="1:69" x14ac:dyDescent="0.25">
      <c r="B228" s="316"/>
      <c r="I228" s="315"/>
      <c r="J228" s="317"/>
      <c r="K228" s="315"/>
      <c r="L228" s="317"/>
      <c r="M228" s="316"/>
      <c r="R228" s="315"/>
      <c r="S228" s="317"/>
      <c r="T228" s="315"/>
      <c r="U228" s="317"/>
      <c r="W228" s="318"/>
      <c r="X228" s="316"/>
      <c r="AC228" s="315"/>
      <c r="AD228" s="317"/>
      <c r="AE228" s="315"/>
      <c r="AF228" s="317"/>
      <c r="AK228" s="315"/>
      <c r="AL228" s="315"/>
      <c r="AM228" s="315"/>
      <c r="AN228" s="317"/>
      <c r="AP228" s="317"/>
      <c r="AQ228" s="317"/>
      <c r="AR228" s="316"/>
      <c r="AT228" s="316"/>
      <c r="AV228" s="316"/>
      <c r="AX228" s="316"/>
      <c r="AZ228" s="316"/>
      <c r="BB228" s="316"/>
    </row>
    <row r="229" spans="1:69" x14ac:dyDescent="0.25">
      <c r="A229" s="5" t="s">
        <v>542</v>
      </c>
      <c r="B229" s="316">
        <v>3</v>
      </c>
      <c r="C229" s="18" t="s">
        <v>324</v>
      </c>
      <c r="D229" s="18" t="s">
        <v>203</v>
      </c>
      <c r="F229" s="142">
        <v>3</v>
      </c>
      <c r="G229" s="142">
        <v>2</v>
      </c>
      <c r="H229" s="142">
        <v>2</v>
      </c>
      <c r="I229" s="315">
        <v>1.3</v>
      </c>
      <c r="J229" s="317">
        <v>18.8</v>
      </c>
      <c r="K229" s="315">
        <v>-1E-4</v>
      </c>
      <c r="L229" s="317">
        <v>20.100000000000001</v>
      </c>
      <c r="M229" s="316">
        <v>1</v>
      </c>
      <c r="O229" s="142">
        <v>3</v>
      </c>
      <c r="P229" s="142">
        <v>3</v>
      </c>
      <c r="Q229" s="142">
        <v>0</v>
      </c>
      <c r="R229" s="315">
        <v>1.2</v>
      </c>
      <c r="S229" s="317">
        <v>19</v>
      </c>
      <c r="T229" s="315">
        <v>-1E-4</v>
      </c>
      <c r="U229" s="317">
        <v>20.2</v>
      </c>
      <c r="W229" s="318">
        <v>40.299999999999997</v>
      </c>
      <c r="X229" s="316">
        <v>1</v>
      </c>
      <c r="Z229" s="142">
        <v>3</v>
      </c>
      <c r="AA229" s="142">
        <v>4</v>
      </c>
      <c r="AB229" s="142">
        <v>2</v>
      </c>
      <c r="AC229" s="315">
        <v>1.7</v>
      </c>
      <c r="AD229" s="317">
        <v>18.3</v>
      </c>
      <c r="AE229" s="315">
        <v>-1E-4</v>
      </c>
      <c r="AF229" s="317">
        <v>20</v>
      </c>
      <c r="AH229" s="142">
        <v>4</v>
      </c>
      <c r="AI229" s="142">
        <v>4</v>
      </c>
      <c r="AJ229" s="142">
        <v>3</v>
      </c>
      <c r="AK229" s="315">
        <v>1.6</v>
      </c>
      <c r="AL229" s="315">
        <v>18.2</v>
      </c>
      <c r="AM229" s="315">
        <v>0.8</v>
      </c>
      <c r="AN229" s="317">
        <v>19</v>
      </c>
      <c r="AP229" s="317">
        <v>79.3</v>
      </c>
      <c r="AQ229" s="317">
        <v>79.3</v>
      </c>
      <c r="AR229" s="316">
        <v>3</v>
      </c>
      <c r="AT229" s="316" t="s">
        <v>594</v>
      </c>
      <c r="AV229" s="316">
        <v>-1</v>
      </c>
      <c r="AW229" s="48">
        <v>0</v>
      </c>
      <c r="AX229" s="316">
        <v>-1</v>
      </c>
      <c r="AY229" s="48">
        <v>0</v>
      </c>
      <c r="AZ229" s="316">
        <v>-1</v>
      </c>
      <c r="BA229" s="48">
        <v>0</v>
      </c>
      <c r="BB229" s="316">
        <v>-1</v>
      </c>
      <c r="BH229" s="1" t="s">
        <v>203</v>
      </c>
      <c r="BJ229" s="1" t="s">
        <v>570</v>
      </c>
      <c r="BK229" s="1" t="s">
        <v>588</v>
      </c>
      <c r="BL229" s="8" t="s">
        <v>505</v>
      </c>
      <c r="BM229" s="58" t="s">
        <v>599</v>
      </c>
      <c r="BN229" s="8" t="s">
        <v>503</v>
      </c>
      <c r="BO229" s="8" t="s">
        <v>503</v>
      </c>
    </row>
    <row r="230" spans="1:69" x14ac:dyDescent="0.25">
      <c r="B230" s="316">
        <v>-1</v>
      </c>
      <c r="F230" s="142">
        <v>2</v>
      </c>
      <c r="G230" s="142">
        <v>2</v>
      </c>
      <c r="H230" s="142">
        <v>2</v>
      </c>
      <c r="I230" s="315">
        <v>-1E-4</v>
      </c>
      <c r="J230" s="317">
        <v>-1E-4</v>
      </c>
      <c r="K230" s="315">
        <v>-1E-4</v>
      </c>
      <c r="L230" s="317">
        <v>-1E-4</v>
      </c>
      <c r="M230" s="316">
        <v>-1E-4</v>
      </c>
      <c r="O230" s="142">
        <v>3</v>
      </c>
      <c r="P230" s="142">
        <v>2</v>
      </c>
      <c r="Q230" s="142">
        <v>0</v>
      </c>
      <c r="R230" s="315">
        <v>-1E-4</v>
      </c>
      <c r="S230" s="317">
        <v>-1E-4</v>
      </c>
      <c r="T230" s="315">
        <v>-1E-4</v>
      </c>
      <c r="U230" s="317">
        <v>-1E-4</v>
      </c>
      <c r="W230" s="318">
        <v>-1</v>
      </c>
      <c r="X230" s="316">
        <v>-1</v>
      </c>
      <c r="Z230" s="142">
        <v>3</v>
      </c>
      <c r="AA230" s="142">
        <v>3</v>
      </c>
      <c r="AB230" s="142">
        <v>3</v>
      </c>
      <c r="AC230" s="315">
        <v>-1E-4</v>
      </c>
      <c r="AD230" s="317">
        <v>-1E-4</v>
      </c>
      <c r="AE230" s="315">
        <v>-1E-4</v>
      </c>
      <c r="AF230" s="317">
        <v>-1E-4</v>
      </c>
      <c r="AH230" s="142">
        <v>3</v>
      </c>
      <c r="AI230" s="142">
        <v>3</v>
      </c>
      <c r="AJ230" s="142">
        <v>3</v>
      </c>
      <c r="AK230" s="315">
        <v>-1E-4</v>
      </c>
      <c r="AL230" s="315">
        <v>-1E-4</v>
      </c>
      <c r="AM230" s="315">
        <v>-1E-4</v>
      </c>
      <c r="AN230" s="317">
        <v>-1E-4</v>
      </c>
      <c r="AP230" s="317">
        <v>-1</v>
      </c>
      <c r="AQ230" s="317">
        <v>-1</v>
      </c>
      <c r="AR230" s="316">
        <v>-1</v>
      </c>
      <c r="AT230" s="316" t="s">
        <v>594</v>
      </c>
      <c r="AV230" s="316">
        <v>-1</v>
      </c>
      <c r="AX230" s="316">
        <v>-1</v>
      </c>
      <c r="AZ230" s="316">
        <v>-1</v>
      </c>
      <c r="BB230" s="316">
        <v>-1</v>
      </c>
    </row>
    <row r="231" spans="1:69" x14ac:dyDescent="0.25">
      <c r="B231" s="316">
        <v>-1</v>
      </c>
      <c r="F231" s="142">
        <v>3</v>
      </c>
      <c r="G231" s="142">
        <v>2</v>
      </c>
      <c r="H231" s="142">
        <v>1</v>
      </c>
      <c r="I231" s="315">
        <v>-1E-4</v>
      </c>
      <c r="J231" s="317">
        <v>-1E-4</v>
      </c>
      <c r="K231" s="315">
        <v>-1E-4</v>
      </c>
      <c r="L231" s="317">
        <v>-1E-4</v>
      </c>
      <c r="M231" s="316">
        <v>-1E-4</v>
      </c>
      <c r="O231" s="142">
        <v>2</v>
      </c>
      <c r="P231" s="142">
        <v>2</v>
      </c>
      <c r="Q231" s="142">
        <v>0</v>
      </c>
      <c r="R231" s="315">
        <v>-1E-4</v>
      </c>
      <c r="S231" s="317">
        <v>-1E-4</v>
      </c>
      <c r="T231" s="315">
        <v>-1E-4</v>
      </c>
      <c r="U231" s="317">
        <v>-1E-4</v>
      </c>
      <c r="W231" s="318">
        <v>-1</v>
      </c>
      <c r="X231" s="316">
        <v>-1</v>
      </c>
      <c r="Z231" s="142">
        <v>3</v>
      </c>
      <c r="AA231" s="142">
        <v>3</v>
      </c>
      <c r="AB231" s="142">
        <v>2</v>
      </c>
      <c r="AC231" s="315">
        <v>-1E-4</v>
      </c>
      <c r="AD231" s="317">
        <v>-1E-4</v>
      </c>
      <c r="AE231" s="315">
        <v>-1E-4</v>
      </c>
      <c r="AF231" s="317">
        <v>-1E-4</v>
      </c>
      <c r="AH231" s="142">
        <v>2</v>
      </c>
      <c r="AI231" s="142">
        <v>3</v>
      </c>
      <c r="AJ231" s="142">
        <v>3</v>
      </c>
      <c r="AK231" s="315">
        <v>-1E-4</v>
      </c>
      <c r="AL231" s="315">
        <v>-1E-4</v>
      </c>
      <c r="AM231" s="315">
        <v>-1E-4</v>
      </c>
      <c r="AN231" s="317">
        <v>-1E-4</v>
      </c>
      <c r="AP231" s="317">
        <v>-1</v>
      </c>
      <c r="AQ231" s="317">
        <v>-1</v>
      </c>
      <c r="AR231" s="316">
        <v>-1</v>
      </c>
      <c r="AT231" s="316" t="s">
        <v>594</v>
      </c>
      <c r="AV231" s="316">
        <v>-1</v>
      </c>
      <c r="AX231" s="316">
        <v>-1</v>
      </c>
      <c r="AZ231" s="316">
        <v>-1</v>
      </c>
      <c r="BB231" s="316">
        <v>-1</v>
      </c>
    </row>
    <row r="232" spans="1:69" x14ac:dyDescent="0.25">
      <c r="B232" s="316">
        <v>-1</v>
      </c>
      <c r="F232" s="142">
        <v>3</v>
      </c>
      <c r="G232" s="142">
        <v>2</v>
      </c>
      <c r="H232" s="142">
        <v>1</v>
      </c>
      <c r="I232" s="315">
        <v>-1E-4</v>
      </c>
      <c r="J232" s="317">
        <v>-1E-4</v>
      </c>
      <c r="K232" s="315">
        <v>-1E-4</v>
      </c>
      <c r="L232" s="317">
        <v>-1E-4</v>
      </c>
      <c r="M232" s="316">
        <v>-1E-4</v>
      </c>
      <c r="O232" s="142">
        <v>3</v>
      </c>
      <c r="P232" s="142">
        <v>2</v>
      </c>
      <c r="Q232" s="142">
        <v>0</v>
      </c>
      <c r="R232" s="315">
        <v>-1E-4</v>
      </c>
      <c r="S232" s="317">
        <v>-1E-4</v>
      </c>
      <c r="T232" s="315">
        <v>-1E-4</v>
      </c>
      <c r="U232" s="317">
        <v>-1E-4</v>
      </c>
      <c r="W232" s="318">
        <v>-1</v>
      </c>
      <c r="X232" s="316">
        <v>-1</v>
      </c>
      <c r="Z232" s="142">
        <v>3</v>
      </c>
      <c r="AA232" s="142">
        <v>3</v>
      </c>
      <c r="AB232" s="142">
        <v>2</v>
      </c>
      <c r="AC232" s="315">
        <v>-1E-4</v>
      </c>
      <c r="AD232" s="317">
        <v>-1E-4</v>
      </c>
      <c r="AE232" s="315">
        <v>-1E-4</v>
      </c>
      <c r="AF232" s="317">
        <v>-1E-4</v>
      </c>
      <c r="AH232" s="142">
        <v>3</v>
      </c>
      <c r="AI232" s="142">
        <v>3</v>
      </c>
      <c r="AJ232" s="142">
        <v>3</v>
      </c>
      <c r="AK232" s="315">
        <v>-1E-4</v>
      </c>
      <c r="AL232" s="315">
        <v>-1E-4</v>
      </c>
      <c r="AM232" s="315">
        <v>-1E-4</v>
      </c>
      <c r="AN232" s="317">
        <v>-1E-4</v>
      </c>
      <c r="AP232" s="317">
        <v>-1</v>
      </c>
      <c r="AQ232" s="317">
        <v>-1</v>
      </c>
      <c r="AR232" s="316">
        <v>-1</v>
      </c>
      <c r="AT232" s="316" t="s">
        <v>594</v>
      </c>
      <c r="AV232" s="316">
        <v>-1</v>
      </c>
      <c r="AX232" s="316">
        <v>-1</v>
      </c>
      <c r="AZ232" s="316">
        <v>-1</v>
      </c>
      <c r="BB232" s="316">
        <v>-1</v>
      </c>
    </row>
    <row r="233" spans="1:69" x14ac:dyDescent="0.25">
      <c r="B233" s="316"/>
      <c r="I233" s="315"/>
      <c r="J233" s="317"/>
      <c r="K233" s="315"/>
      <c r="L233" s="317"/>
      <c r="M233" s="316"/>
      <c r="R233" s="315"/>
      <c r="S233" s="317"/>
      <c r="T233" s="315"/>
      <c r="U233" s="317"/>
      <c r="W233" s="318"/>
      <c r="X233" s="316"/>
      <c r="AC233" s="315"/>
      <c r="AD233" s="317"/>
      <c r="AE233" s="315"/>
      <c r="AF233" s="317"/>
      <c r="AK233" s="315"/>
      <c r="AL233" s="315"/>
      <c r="AM233" s="315"/>
      <c r="AN233" s="317"/>
      <c r="AP233" s="317"/>
      <c r="AQ233" s="317"/>
      <c r="AR233" s="316"/>
      <c r="AT233" s="316"/>
      <c r="AV233" s="316"/>
      <c r="AX233" s="316"/>
      <c r="AZ233" s="316"/>
      <c r="BB233" s="316"/>
    </row>
    <row r="234" spans="1:69" x14ac:dyDescent="0.25">
      <c r="A234" s="5" t="s">
        <v>542</v>
      </c>
      <c r="B234" s="316">
        <v>4</v>
      </c>
      <c r="C234" s="18" t="s">
        <v>325</v>
      </c>
      <c r="D234" s="18" t="s">
        <v>245</v>
      </c>
      <c r="F234" s="142">
        <v>4</v>
      </c>
      <c r="G234" s="142">
        <v>3</v>
      </c>
      <c r="H234" s="142">
        <v>2</v>
      </c>
      <c r="I234" s="315">
        <v>1.3</v>
      </c>
      <c r="J234" s="317">
        <v>18.3</v>
      </c>
      <c r="K234" s="315">
        <v>0.2</v>
      </c>
      <c r="L234" s="317">
        <v>19.399999999999999</v>
      </c>
      <c r="M234" s="316">
        <v>4</v>
      </c>
      <c r="O234" s="142">
        <v>4</v>
      </c>
      <c r="P234" s="142">
        <v>-1</v>
      </c>
      <c r="Q234" s="142">
        <v>0</v>
      </c>
      <c r="R234" s="315">
        <v>0.7</v>
      </c>
      <c r="S234" s="317">
        <v>15.3</v>
      </c>
      <c r="T234" s="315">
        <v>-1E-4</v>
      </c>
      <c r="U234" s="317">
        <v>16</v>
      </c>
      <c r="W234" s="318">
        <v>35.4</v>
      </c>
      <c r="X234" s="316">
        <v>4</v>
      </c>
      <c r="Z234" s="142">
        <v>5</v>
      </c>
      <c r="AA234" s="142">
        <v>3</v>
      </c>
      <c r="AB234" s="142">
        <v>2</v>
      </c>
      <c r="AC234" s="315">
        <v>1.2</v>
      </c>
      <c r="AD234" s="317">
        <v>18.100000000000001</v>
      </c>
      <c r="AE234" s="315">
        <v>-1E-4</v>
      </c>
      <c r="AF234" s="317">
        <v>19.3</v>
      </c>
      <c r="AH234" s="142">
        <v>4</v>
      </c>
      <c r="AI234" s="142">
        <v>4</v>
      </c>
      <c r="AJ234" s="142">
        <v>2</v>
      </c>
      <c r="AK234" s="315">
        <v>1.3</v>
      </c>
      <c r="AL234" s="315">
        <v>18.2</v>
      </c>
      <c r="AM234" s="315">
        <v>-1E-4</v>
      </c>
      <c r="AN234" s="317">
        <v>19.5</v>
      </c>
      <c r="AP234" s="317">
        <v>74.2</v>
      </c>
      <c r="AQ234" s="317">
        <v>74.2</v>
      </c>
      <c r="AR234" s="316">
        <v>4</v>
      </c>
      <c r="AT234" s="316" t="s">
        <v>594</v>
      </c>
      <c r="AV234" s="316">
        <v>-1</v>
      </c>
      <c r="AW234" s="48">
        <v>0</v>
      </c>
      <c r="AX234" s="316">
        <v>1</v>
      </c>
      <c r="AY234" s="48">
        <v>0</v>
      </c>
      <c r="AZ234" s="316">
        <v>-1</v>
      </c>
      <c r="BA234" s="48">
        <v>0</v>
      </c>
      <c r="BB234" s="316">
        <v>-1</v>
      </c>
      <c r="BH234" s="1" t="s">
        <v>245</v>
      </c>
      <c r="BJ234" s="1" t="s">
        <v>570</v>
      </c>
      <c r="BK234" s="1" t="s">
        <v>588</v>
      </c>
      <c r="BL234" s="8" t="s">
        <v>505</v>
      </c>
      <c r="BM234" s="58" t="s">
        <v>599</v>
      </c>
      <c r="BN234" s="8" t="s">
        <v>119</v>
      </c>
      <c r="BO234" s="8" t="s">
        <v>503</v>
      </c>
    </row>
    <row r="235" spans="1:69" x14ac:dyDescent="0.25">
      <c r="B235" s="316">
        <v>-1</v>
      </c>
      <c r="F235" s="142">
        <v>4</v>
      </c>
      <c r="G235" s="142">
        <v>3</v>
      </c>
      <c r="H235" s="142">
        <v>2</v>
      </c>
      <c r="I235" s="315">
        <v>-1E-4</v>
      </c>
      <c r="J235" s="317">
        <v>-1E-4</v>
      </c>
      <c r="K235" s="315">
        <v>-1E-4</v>
      </c>
      <c r="L235" s="317">
        <v>-1E-4</v>
      </c>
      <c r="M235" s="316">
        <v>-1E-4</v>
      </c>
      <c r="O235" s="142">
        <v>4</v>
      </c>
      <c r="P235" s="142">
        <v>-1</v>
      </c>
      <c r="Q235" s="142">
        <v>0</v>
      </c>
      <c r="R235" s="315">
        <v>-1E-4</v>
      </c>
      <c r="S235" s="317">
        <v>-1E-4</v>
      </c>
      <c r="T235" s="315">
        <v>-1E-4</v>
      </c>
      <c r="U235" s="317">
        <v>-1E-4</v>
      </c>
      <c r="W235" s="318">
        <v>-1</v>
      </c>
      <c r="X235" s="316">
        <v>-1</v>
      </c>
      <c r="Z235" s="142">
        <v>4</v>
      </c>
      <c r="AA235" s="142">
        <v>3</v>
      </c>
      <c r="AB235" s="142">
        <v>3</v>
      </c>
      <c r="AC235" s="315">
        <v>-1E-4</v>
      </c>
      <c r="AD235" s="317">
        <v>-1E-4</v>
      </c>
      <c r="AE235" s="315">
        <v>-1E-4</v>
      </c>
      <c r="AF235" s="317">
        <v>-1E-4</v>
      </c>
      <c r="AH235" s="142">
        <v>3</v>
      </c>
      <c r="AI235" s="142">
        <v>3</v>
      </c>
      <c r="AJ235" s="142">
        <v>3</v>
      </c>
      <c r="AK235" s="315">
        <v>-1E-4</v>
      </c>
      <c r="AL235" s="315">
        <v>-1E-4</v>
      </c>
      <c r="AM235" s="315">
        <v>-1E-4</v>
      </c>
      <c r="AN235" s="317">
        <v>-1E-4</v>
      </c>
      <c r="AP235" s="317">
        <v>-1</v>
      </c>
      <c r="AQ235" s="317">
        <v>-1</v>
      </c>
      <c r="AR235" s="316">
        <v>-1</v>
      </c>
      <c r="AT235" s="316" t="s">
        <v>594</v>
      </c>
      <c r="AV235" s="316">
        <v>-1</v>
      </c>
      <c r="AX235" s="316">
        <v>-1</v>
      </c>
      <c r="AZ235" s="316">
        <v>-1</v>
      </c>
      <c r="BB235" s="316">
        <v>-1</v>
      </c>
    </row>
    <row r="236" spans="1:69" x14ac:dyDescent="0.25">
      <c r="B236" s="316">
        <v>-1</v>
      </c>
      <c r="F236" s="142">
        <v>4</v>
      </c>
      <c r="G236" s="142">
        <v>3</v>
      </c>
      <c r="H236" s="142">
        <v>1</v>
      </c>
      <c r="I236" s="315">
        <v>-1E-4</v>
      </c>
      <c r="J236" s="317">
        <v>-1E-4</v>
      </c>
      <c r="K236" s="315">
        <v>-1E-4</v>
      </c>
      <c r="L236" s="317">
        <v>-1E-4</v>
      </c>
      <c r="M236" s="316">
        <v>-1E-4</v>
      </c>
      <c r="O236" s="142">
        <v>3</v>
      </c>
      <c r="P236" s="142">
        <v>3</v>
      </c>
      <c r="Q236" s="142">
        <v>2</v>
      </c>
      <c r="R236" s="315">
        <v>-1E-4</v>
      </c>
      <c r="S236" s="317">
        <v>-1E-4</v>
      </c>
      <c r="T236" s="315">
        <v>-1E-4</v>
      </c>
      <c r="U236" s="317">
        <v>-1E-4</v>
      </c>
      <c r="W236" s="318">
        <v>-1</v>
      </c>
      <c r="X236" s="316">
        <v>-1</v>
      </c>
      <c r="Z236" s="142">
        <v>3</v>
      </c>
      <c r="AA236" s="142">
        <v>3</v>
      </c>
      <c r="AB236" s="142">
        <v>3</v>
      </c>
      <c r="AC236" s="315">
        <v>-1E-4</v>
      </c>
      <c r="AD236" s="317">
        <v>-1E-4</v>
      </c>
      <c r="AE236" s="315">
        <v>-1E-4</v>
      </c>
      <c r="AF236" s="317">
        <v>-1E-4</v>
      </c>
      <c r="AH236" s="142">
        <v>3</v>
      </c>
      <c r="AI236" s="142">
        <v>3</v>
      </c>
      <c r="AJ236" s="142">
        <v>3</v>
      </c>
      <c r="AK236" s="315">
        <v>-1E-4</v>
      </c>
      <c r="AL236" s="315">
        <v>-1E-4</v>
      </c>
      <c r="AM236" s="315">
        <v>-1E-4</v>
      </c>
      <c r="AN236" s="317">
        <v>-1E-4</v>
      </c>
      <c r="AP236" s="317">
        <v>-1</v>
      </c>
      <c r="AQ236" s="317">
        <v>-1</v>
      </c>
      <c r="AR236" s="316">
        <v>-1</v>
      </c>
      <c r="AT236" s="316" t="s">
        <v>594</v>
      </c>
      <c r="AV236" s="316">
        <v>-1</v>
      </c>
      <c r="AX236" s="316">
        <v>-1</v>
      </c>
      <c r="AZ236" s="316">
        <v>-1</v>
      </c>
      <c r="BB236" s="316">
        <v>-1</v>
      </c>
    </row>
    <row r="237" spans="1:69" x14ac:dyDescent="0.25">
      <c r="B237" s="316">
        <v>-1</v>
      </c>
      <c r="F237" s="142">
        <v>4</v>
      </c>
      <c r="G237" s="142">
        <v>3</v>
      </c>
      <c r="H237" s="142">
        <v>1</v>
      </c>
      <c r="I237" s="315">
        <v>-1E-4</v>
      </c>
      <c r="J237" s="317">
        <v>-1E-4</v>
      </c>
      <c r="K237" s="315">
        <v>-1E-4</v>
      </c>
      <c r="L237" s="317">
        <v>-1E-4</v>
      </c>
      <c r="M237" s="316">
        <v>-1E-4</v>
      </c>
      <c r="O237" s="142">
        <v>3</v>
      </c>
      <c r="P237" s="142">
        <v>3</v>
      </c>
      <c r="Q237" s="142">
        <v>2</v>
      </c>
      <c r="R237" s="315">
        <v>-1E-4</v>
      </c>
      <c r="S237" s="317">
        <v>-1E-4</v>
      </c>
      <c r="T237" s="315">
        <v>-1E-4</v>
      </c>
      <c r="U237" s="317">
        <v>-1E-4</v>
      </c>
      <c r="W237" s="318">
        <v>-1</v>
      </c>
      <c r="X237" s="316">
        <v>-1</v>
      </c>
      <c r="Z237" s="142">
        <v>3</v>
      </c>
      <c r="AA237" s="142">
        <v>3</v>
      </c>
      <c r="AB237" s="142">
        <v>3</v>
      </c>
      <c r="AC237" s="315">
        <v>-1E-4</v>
      </c>
      <c r="AD237" s="317">
        <v>-1E-4</v>
      </c>
      <c r="AE237" s="315">
        <v>-1E-4</v>
      </c>
      <c r="AF237" s="317">
        <v>-1E-4</v>
      </c>
      <c r="AH237" s="142">
        <v>3</v>
      </c>
      <c r="AI237" s="142">
        <v>3</v>
      </c>
      <c r="AJ237" s="142">
        <v>3</v>
      </c>
      <c r="AK237" s="315">
        <v>-1E-4</v>
      </c>
      <c r="AL237" s="315">
        <v>-1E-4</v>
      </c>
      <c r="AM237" s="315">
        <v>-1E-4</v>
      </c>
      <c r="AN237" s="317">
        <v>-1E-4</v>
      </c>
      <c r="AP237" s="317">
        <v>-1</v>
      </c>
      <c r="AQ237" s="317">
        <v>-1</v>
      </c>
      <c r="AR237" s="316">
        <v>-1</v>
      </c>
      <c r="AT237" s="316" t="s">
        <v>594</v>
      </c>
      <c r="AV237" s="316">
        <v>-1</v>
      </c>
      <c r="AX237" s="316">
        <v>-1</v>
      </c>
      <c r="AZ237" s="316">
        <v>-1</v>
      </c>
      <c r="BB237" s="316">
        <v>-1</v>
      </c>
    </row>
    <row r="238" spans="1:69" x14ac:dyDescent="0.25">
      <c r="B238" s="316"/>
      <c r="I238" s="315"/>
      <c r="J238" s="317"/>
      <c r="K238" s="315"/>
      <c r="L238" s="317"/>
      <c r="M238" s="316"/>
      <c r="R238" s="315"/>
      <c r="S238" s="317"/>
      <c r="T238" s="315"/>
      <c r="U238" s="317"/>
      <c r="W238" s="318"/>
      <c r="X238" s="316"/>
      <c r="AC238" s="315"/>
      <c r="AD238" s="317"/>
      <c r="AE238" s="315"/>
      <c r="AF238" s="317"/>
      <c r="AK238" s="315"/>
      <c r="AL238" s="315"/>
      <c r="AM238" s="315"/>
      <c r="AN238" s="317"/>
      <c r="AP238" s="317"/>
      <c r="AQ238" s="317"/>
      <c r="AR238" s="316"/>
      <c r="AT238" s="316"/>
      <c r="AV238" s="316"/>
      <c r="AX238" s="316"/>
      <c r="AZ238" s="316"/>
      <c r="BB238" s="316"/>
    </row>
    <row r="239" spans="1:69" s="313" customFormat="1" x14ac:dyDescent="0.25">
      <c r="A239" s="319"/>
      <c r="B239" s="320"/>
      <c r="C239" s="321"/>
      <c r="D239" s="321"/>
      <c r="E239" s="322"/>
      <c r="F239" s="301"/>
      <c r="G239" s="301"/>
      <c r="H239" s="301"/>
      <c r="I239" s="323"/>
      <c r="J239" s="324"/>
      <c r="K239" s="323"/>
      <c r="L239" s="324"/>
      <c r="M239" s="320"/>
      <c r="N239" s="325"/>
      <c r="O239" s="301"/>
      <c r="P239" s="301"/>
      <c r="Q239" s="301"/>
      <c r="R239" s="323"/>
      <c r="S239" s="324"/>
      <c r="T239" s="323"/>
      <c r="U239" s="324"/>
      <c r="V239" s="325"/>
      <c r="W239" s="326"/>
      <c r="X239" s="320"/>
      <c r="Y239" s="327"/>
      <c r="Z239" s="301"/>
      <c r="AA239" s="301"/>
      <c r="AB239" s="301"/>
      <c r="AC239" s="323"/>
      <c r="AD239" s="324"/>
      <c r="AE239" s="323"/>
      <c r="AF239" s="324"/>
      <c r="AG239" s="328"/>
      <c r="AH239" s="301"/>
      <c r="AI239" s="301"/>
      <c r="AJ239" s="301"/>
      <c r="AK239" s="323"/>
      <c r="AL239" s="323"/>
      <c r="AM239" s="323"/>
      <c r="AN239" s="324"/>
      <c r="AO239" s="328"/>
      <c r="AP239" s="324"/>
      <c r="AQ239" s="324"/>
      <c r="AR239" s="320"/>
      <c r="AS239" s="328"/>
      <c r="AT239" s="320"/>
      <c r="AU239" s="329"/>
      <c r="AV239" s="320"/>
      <c r="AW239" s="330"/>
      <c r="AX239" s="320"/>
      <c r="AY239" s="330"/>
      <c r="AZ239" s="320"/>
      <c r="BA239" s="330"/>
      <c r="BB239" s="320"/>
      <c r="BC239" s="328"/>
      <c r="BI239" s="327"/>
      <c r="BL239" s="329"/>
      <c r="BM239" s="331"/>
      <c r="BN239" s="329"/>
      <c r="BO239" s="329"/>
      <c r="BQ239" s="327"/>
    </row>
    <row r="240" spans="1:69" x14ac:dyDescent="0.25">
      <c r="A240" s="5" t="s">
        <v>543</v>
      </c>
      <c r="B240" s="316">
        <v>1</v>
      </c>
      <c r="C240" s="18" t="s">
        <v>355</v>
      </c>
      <c r="D240" s="18" t="s">
        <v>208</v>
      </c>
      <c r="F240" s="142">
        <v>2</v>
      </c>
      <c r="G240" s="142">
        <v>2</v>
      </c>
      <c r="H240" s="142">
        <v>1</v>
      </c>
      <c r="I240" s="315">
        <v>1.3</v>
      </c>
      <c r="J240" s="317">
        <v>18.8</v>
      </c>
      <c r="K240" s="315">
        <v>-1E-4</v>
      </c>
      <c r="L240" s="317">
        <v>20.100000000000001</v>
      </c>
      <c r="M240" s="316">
        <v>1</v>
      </c>
      <c r="O240" s="142">
        <v>3</v>
      </c>
      <c r="P240" s="142">
        <v>3</v>
      </c>
      <c r="Q240" s="142">
        <v>1</v>
      </c>
      <c r="R240" s="315">
        <v>1.6</v>
      </c>
      <c r="S240" s="317">
        <v>18.600000000000001</v>
      </c>
      <c r="T240" s="315">
        <v>-1E-4</v>
      </c>
      <c r="U240" s="317">
        <v>20.2</v>
      </c>
      <c r="W240" s="318">
        <v>40.299999999999997</v>
      </c>
      <c r="X240" s="316">
        <v>1</v>
      </c>
      <c r="Z240" s="142">
        <v>3</v>
      </c>
      <c r="AA240" s="142">
        <v>3</v>
      </c>
      <c r="AB240" s="142">
        <v>1</v>
      </c>
      <c r="AC240" s="315">
        <v>1.5</v>
      </c>
      <c r="AD240" s="317">
        <v>18.600000000000001</v>
      </c>
      <c r="AE240" s="315">
        <v>-1E-4</v>
      </c>
      <c r="AF240" s="317">
        <v>20.100000000000001</v>
      </c>
      <c r="AH240" s="142">
        <v>4</v>
      </c>
      <c r="AI240" s="142">
        <v>3</v>
      </c>
      <c r="AJ240" s="142">
        <v>1</v>
      </c>
      <c r="AK240" s="315">
        <v>0.5</v>
      </c>
      <c r="AL240" s="315">
        <v>18.600000000000001</v>
      </c>
      <c r="AM240" s="315">
        <v>-1E-4</v>
      </c>
      <c r="AN240" s="317">
        <v>19.100000000000001</v>
      </c>
      <c r="AP240" s="317">
        <v>79.5</v>
      </c>
      <c r="AQ240" s="317">
        <v>79.5</v>
      </c>
      <c r="AR240" s="316">
        <v>1</v>
      </c>
      <c r="AT240" s="316" t="s">
        <v>594</v>
      </c>
      <c r="AV240" s="316">
        <v>-1</v>
      </c>
      <c r="AW240" s="48">
        <v>0</v>
      </c>
      <c r="AX240" s="316">
        <v>-1</v>
      </c>
      <c r="AY240" s="48">
        <v>0</v>
      </c>
      <c r="AZ240" s="316">
        <v>-1</v>
      </c>
      <c r="BA240" s="48">
        <v>0</v>
      </c>
      <c r="BB240" s="316">
        <v>-1</v>
      </c>
      <c r="BH240" s="1" t="s">
        <v>208</v>
      </c>
      <c r="BJ240" s="1" t="s">
        <v>571</v>
      </c>
      <c r="BK240" s="1" t="s">
        <v>589</v>
      </c>
      <c r="BL240" s="8" t="s">
        <v>505</v>
      </c>
      <c r="BM240" s="58" t="s">
        <v>513</v>
      </c>
      <c r="BN240" s="8" t="s">
        <v>503</v>
      </c>
      <c r="BO240" s="8" t="s">
        <v>503</v>
      </c>
    </row>
    <row r="241" spans="1:69" x14ac:dyDescent="0.25">
      <c r="B241" s="316">
        <v>-1</v>
      </c>
      <c r="F241" s="142">
        <v>2</v>
      </c>
      <c r="G241" s="142">
        <v>3</v>
      </c>
      <c r="H241" s="142">
        <v>2</v>
      </c>
      <c r="I241" s="315">
        <v>-1E-4</v>
      </c>
      <c r="J241" s="317">
        <v>-1E-4</v>
      </c>
      <c r="K241" s="315">
        <v>-1E-4</v>
      </c>
      <c r="L241" s="317">
        <v>-1E-4</v>
      </c>
      <c r="M241" s="316">
        <v>-1E-4</v>
      </c>
      <c r="O241" s="142">
        <v>3</v>
      </c>
      <c r="P241" s="142">
        <v>2</v>
      </c>
      <c r="Q241" s="142">
        <v>2</v>
      </c>
      <c r="R241" s="315">
        <v>-1E-4</v>
      </c>
      <c r="S241" s="317">
        <v>-1E-4</v>
      </c>
      <c r="T241" s="315">
        <v>-1E-4</v>
      </c>
      <c r="U241" s="317">
        <v>-1E-4</v>
      </c>
      <c r="W241" s="318">
        <v>-1</v>
      </c>
      <c r="X241" s="316">
        <v>-1</v>
      </c>
      <c r="Z241" s="142">
        <v>3</v>
      </c>
      <c r="AA241" s="142">
        <v>2</v>
      </c>
      <c r="AB241" s="142">
        <v>1</v>
      </c>
      <c r="AC241" s="315">
        <v>-1E-4</v>
      </c>
      <c r="AD241" s="317">
        <v>-1E-4</v>
      </c>
      <c r="AE241" s="315">
        <v>-1E-4</v>
      </c>
      <c r="AF241" s="317">
        <v>-1E-4</v>
      </c>
      <c r="AH241" s="142">
        <v>3</v>
      </c>
      <c r="AI241" s="142">
        <v>3</v>
      </c>
      <c r="AJ241" s="142">
        <v>1</v>
      </c>
      <c r="AK241" s="315">
        <v>-1E-4</v>
      </c>
      <c r="AL241" s="315">
        <v>-1E-4</v>
      </c>
      <c r="AM241" s="315">
        <v>-1E-4</v>
      </c>
      <c r="AN241" s="317">
        <v>-1E-4</v>
      </c>
      <c r="AP241" s="317">
        <v>-1</v>
      </c>
      <c r="AQ241" s="317">
        <v>-1</v>
      </c>
      <c r="AR241" s="316">
        <v>-1</v>
      </c>
      <c r="AT241" s="316" t="s">
        <v>594</v>
      </c>
      <c r="AV241" s="316">
        <v>-1</v>
      </c>
      <c r="AX241" s="316">
        <v>-1</v>
      </c>
      <c r="AZ241" s="316">
        <v>-1</v>
      </c>
      <c r="BB241" s="316">
        <v>-1</v>
      </c>
    </row>
    <row r="242" spans="1:69" x14ac:dyDescent="0.25">
      <c r="B242" s="316">
        <v>-1</v>
      </c>
      <c r="F242" s="142">
        <v>2</v>
      </c>
      <c r="G242" s="142">
        <v>3</v>
      </c>
      <c r="H242" s="142">
        <v>2</v>
      </c>
      <c r="I242" s="315">
        <v>-1E-4</v>
      </c>
      <c r="J242" s="317">
        <v>-1E-4</v>
      </c>
      <c r="K242" s="315">
        <v>-1E-4</v>
      </c>
      <c r="L242" s="317">
        <v>-1E-4</v>
      </c>
      <c r="M242" s="316">
        <v>-1E-4</v>
      </c>
      <c r="O242" s="142">
        <v>2</v>
      </c>
      <c r="P242" s="142">
        <v>2</v>
      </c>
      <c r="Q242" s="142">
        <v>3</v>
      </c>
      <c r="R242" s="315">
        <v>-1E-4</v>
      </c>
      <c r="S242" s="317">
        <v>-1E-4</v>
      </c>
      <c r="T242" s="315">
        <v>-1E-4</v>
      </c>
      <c r="U242" s="317">
        <v>-1E-4</v>
      </c>
      <c r="W242" s="318">
        <v>-1</v>
      </c>
      <c r="X242" s="316">
        <v>-1</v>
      </c>
      <c r="Z242" s="142">
        <v>3</v>
      </c>
      <c r="AA242" s="142">
        <v>3</v>
      </c>
      <c r="AB242" s="142">
        <v>1</v>
      </c>
      <c r="AC242" s="315">
        <v>-1E-4</v>
      </c>
      <c r="AD242" s="317">
        <v>-1E-4</v>
      </c>
      <c r="AE242" s="315">
        <v>-1E-4</v>
      </c>
      <c r="AF242" s="317">
        <v>-1E-4</v>
      </c>
      <c r="AH242" s="142">
        <v>3</v>
      </c>
      <c r="AI242" s="142">
        <v>3</v>
      </c>
      <c r="AJ242" s="142">
        <v>1</v>
      </c>
      <c r="AK242" s="315">
        <v>-1E-4</v>
      </c>
      <c r="AL242" s="315">
        <v>-1E-4</v>
      </c>
      <c r="AM242" s="315">
        <v>-1E-4</v>
      </c>
      <c r="AN242" s="317">
        <v>-1E-4</v>
      </c>
      <c r="AP242" s="317">
        <v>-1</v>
      </c>
      <c r="AQ242" s="317">
        <v>-1</v>
      </c>
      <c r="AR242" s="316">
        <v>-1</v>
      </c>
      <c r="AT242" s="316" t="s">
        <v>594</v>
      </c>
      <c r="AV242" s="316">
        <v>-1</v>
      </c>
      <c r="AX242" s="316">
        <v>-1</v>
      </c>
      <c r="AZ242" s="316">
        <v>-1</v>
      </c>
      <c r="BB242" s="316">
        <v>-1</v>
      </c>
    </row>
    <row r="243" spans="1:69" x14ac:dyDescent="0.25">
      <c r="B243" s="316">
        <v>-1</v>
      </c>
      <c r="F243" s="142">
        <v>2</v>
      </c>
      <c r="G243" s="142">
        <v>2</v>
      </c>
      <c r="H243" s="142">
        <v>1</v>
      </c>
      <c r="I243" s="315">
        <v>-1E-4</v>
      </c>
      <c r="J243" s="317">
        <v>-1E-4</v>
      </c>
      <c r="K243" s="315">
        <v>-1E-4</v>
      </c>
      <c r="L243" s="317">
        <v>-1E-4</v>
      </c>
      <c r="M243" s="316">
        <v>-1E-4</v>
      </c>
      <c r="O243" s="142">
        <v>2</v>
      </c>
      <c r="P243" s="142">
        <v>3</v>
      </c>
      <c r="Q243" s="142">
        <v>3</v>
      </c>
      <c r="R243" s="315">
        <v>-1E-4</v>
      </c>
      <c r="S243" s="317">
        <v>-1E-4</v>
      </c>
      <c r="T243" s="315">
        <v>-1E-4</v>
      </c>
      <c r="U243" s="317">
        <v>-1E-4</v>
      </c>
      <c r="W243" s="318">
        <v>-1</v>
      </c>
      <c r="X243" s="316">
        <v>-1</v>
      </c>
      <c r="Z243" s="142">
        <v>3</v>
      </c>
      <c r="AA243" s="142">
        <v>3</v>
      </c>
      <c r="AB243" s="142">
        <v>1</v>
      </c>
      <c r="AC243" s="315">
        <v>-1E-4</v>
      </c>
      <c r="AD243" s="317">
        <v>-1E-4</v>
      </c>
      <c r="AE243" s="315">
        <v>-1E-4</v>
      </c>
      <c r="AF243" s="317">
        <v>-1E-4</v>
      </c>
      <c r="AH243" s="142">
        <v>3</v>
      </c>
      <c r="AI243" s="142">
        <v>3</v>
      </c>
      <c r="AJ243" s="142">
        <v>1</v>
      </c>
      <c r="AK243" s="315">
        <v>-1E-4</v>
      </c>
      <c r="AL243" s="315">
        <v>-1E-4</v>
      </c>
      <c r="AM243" s="315">
        <v>-1E-4</v>
      </c>
      <c r="AN243" s="317">
        <v>-1E-4</v>
      </c>
      <c r="AP243" s="317">
        <v>-1</v>
      </c>
      <c r="AQ243" s="317">
        <v>-1</v>
      </c>
      <c r="AR243" s="316">
        <v>-1</v>
      </c>
      <c r="AT243" s="316" t="s">
        <v>594</v>
      </c>
      <c r="AV243" s="316">
        <v>-1</v>
      </c>
      <c r="AX243" s="316">
        <v>-1</v>
      </c>
      <c r="AZ243" s="316">
        <v>-1</v>
      </c>
      <c r="BB243" s="316">
        <v>-1</v>
      </c>
    </row>
    <row r="244" spans="1:69" x14ac:dyDescent="0.25">
      <c r="B244" s="316"/>
      <c r="I244" s="315"/>
      <c r="J244" s="317"/>
      <c r="K244" s="315"/>
      <c r="L244" s="317"/>
      <c r="M244" s="316"/>
      <c r="R244" s="315"/>
      <c r="S244" s="317"/>
      <c r="T244" s="315"/>
      <c r="U244" s="317"/>
      <c r="W244" s="318"/>
      <c r="X244" s="316"/>
      <c r="AC244" s="315"/>
      <c r="AD244" s="317"/>
      <c r="AE244" s="315"/>
      <c r="AF244" s="317"/>
      <c r="AK244" s="315"/>
      <c r="AL244" s="315"/>
      <c r="AM244" s="315"/>
      <c r="AN244" s="317"/>
      <c r="AP244" s="317"/>
      <c r="AQ244" s="317"/>
      <c r="AR244" s="316"/>
      <c r="AT244" s="316"/>
      <c r="AV244" s="316"/>
      <c r="AX244" s="316"/>
      <c r="AZ244" s="316"/>
      <c r="BB244" s="316"/>
    </row>
    <row r="245" spans="1:69" s="313" customFormat="1" x14ac:dyDescent="0.25">
      <c r="A245" s="319"/>
      <c r="B245" s="320"/>
      <c r="C245" s="321"/>
      <c r="D245" s="321"/>
      <c r="E245" s="322"/>
      <c r="F245" s="301"/>
      <c r="G245" s="301"/>
      <c r="H245" s="301"/>
      <c r="I245" s="323"/>
      <c r="J245" s="324"/>
      <c r="K245" s="323"/>
      <c r="L245" s="324"/>
      <c r="M245" s="320"/>
      <c r="N245" s="325"/>
      <c r="O245" s="301"/>
      <c r="P245" s="301"/>
      <c r="Q245" s="301"/>
      <c r="R245" s="323"/>
      <c r="S245" s="324"/>
      <c r="T245" s="323"/>
      <c r="U245" s="324"/>
      <c r="V245" s="325"/>
      <c r="W245" s="326"/>
      <c r="X245" s="320"/>
      <c r="Y245" s="327"/>
      <c r="Z245" s="301"/>
      <c r="AA245" s="301"/>
      <c r="AB245" s="301"/>
      <c r="AC245" s="323"/>
      <c r="AD245" s="324"/>
      <c r="AE245" s="323"/>
      <c r="AF245" s="324"/>
      <c r="AG245" s="328"/>
      <c r="AH245" s="301"/>
      <c r="AI245" s="301"/>
      <c r="AJ245" s="301"/>
      <c r="AK245" s="323"/>
      <c r="AL245" s="323"/>
      <c r="AM245" s="323"/>
      <c r="AN245" s="324"/>
      <c r="AO245" s="328"/>
      <c r="AP245" s="324"/>
      <c r="AQ245" s="324"/>
      <c r="AR245" s="320"/>
      <c r="AS245" s="328"/>
      <c r="AT245" s="320"/>
      <c r="AU245" s="329"/>
      <c r="AV245" s="320"/>
      <c r="AW245" s="330"/>
      <c r="AX245" s="320"/>
      <c r="AY245" s="330"/>
      <c r="AZ245" s="320"/>
      <c r="BA245" s="330"/>
      <c r="BB245" s="320"/>
      <c r="BC245" s="328"/>
      <c r="BI245" s="327"/>
      <c r="BL245" s="329"/>
      <c r="BM245" s="331"/>
      <c r="BN245" s="329"/>
      <c r="BO245" s="329"/>
      <c r="BQ245" s="327"/>
    </row>
    <row r="246" spans="1:69" x14ac:dyDescent="0.25">
      <c r="A246" s="5" t="s">
        <v>544</v>
      </c>
      <c r="B246" s="316">
        <v>1</v>
      </c>
      <c r="C246" s="18" t="s">
        <v>553</v>
      </c>
      <c r="D246" s="18" t="s">
        <v>248</v>
      </c>
      <c r="F246" s="142">
        <v>1</v>
      </c>
      <c r="G246" s="142">
        <v>2</v>
      </c>
      <c r="H246" s="142">
        <v>2</v>
      </c>
      <c r="I246" s="315">
        <v>3.1</v>
      </c>
      <c r="J246" s="317">
        <v>18.7</v>
      </c>
      <c r="K246" s="315">
        <v>-1E-4</v>
      </c>
      <c r="L246" s="317">
        <v>21.8</v>
      </c>
      <c r="M246" s="316">
        <v>1</v>
      </c>
      <c r="O246" s="142">
        <v>2</v>
      </c>
      <c r="P246" s="142">
        <v>2</v>
      </c>
      <c r="Q246" s="142">
        <v>0</v>
      </c>
      <c r="R246" s="315">
        <v>2.1</v>
      </c>
      <c r="S246" s="317">
        <v>19.100000000000001</v>
      </c>
      <c r="T246" s="315">
        <v>-1E-4</v>
      </c>
      <c r="U246" s="317">
        <v>21.2</v>
      </c>
      <c r="W246" s="318">
        <v>43</v>
      </c>
      <c r="X246" s="316">
        <v>1</v>
      </c>
      <c r="AC246" s="315">
        <v>-1E-4</v>
      </c>
      <c r="AD246" s="317">
        <v>0</v>
      </c>
      <c r="AE246" s="315">
        <v>-1E-4</v>
      </c>
      <c r="AF246" s="317">
        <v>0</v>
      </c>
      <c r="AH246" s="142">
        <v>3</v>
      </c>
      <c r="AI246" s="142">
        <v>3</v>
      </c>
      <c r="AJ246" s="142">
        <v>0</v>
      </c>
      <c r="AK246" s="315">
        <v>2.9</v>
      </c>
      <c r="AL246" s="315">
        <v>18.8</v>
      </c>
      <c r="AM246" s="315">
        <v>-1E-4</v>
      </c>
      <c r="AN246" s="317">
        <v>21.7</v>
      </c>
      <c r="AP246" s="317">
        <v>64.7</v>
      </c>
      <c r="AQ246" s="317">
        <v>64.7</v>
      </c>
      <c r="AR246" s="316">
        <v>1</v>
      </c>
      <c r="AT246" s="316" t="s">
        <v>594</v>
      </c>
      <c r="AV246" s="316">
        <v>-1</v>
      </c>
      <c r="AW246" s="48">
        <v>0</v>
      </c>
      <c r="AX246" s="316">
        <v>-1</v>
      </c>
      <c r="AY246" s="48">
        <v>0</v>
      </c>
      <c r="AZ246" s="316">
        <v>0</v>
      </c>
      <c r="BA246" s="48">
        <v>0</v>
      </c>
      <c r="BB246" s="316">
        <v>-1</v>
      </c>
      <c r="BH246" s="1" t="s">
        <v>248</v>
      </c>
      <c r="BJ246" s="1" t="s">
        <v>572</v>
      </c>
      <c r="BK246" s="1" t="s">
        <v>590</v>
      </c>
      <c r="BL246" s="8" t="s">
        <v>505</v>
      </c>
      <c r="BM246" s="58" t="s">
        <v>513</v>
      </c>
      <c r="BN246" s="8" t="s">
        <v>503</v>
      </c>
      <c r="BO246" s="8" t="s">
        <v>503</v>
      </c>
    </row>
    <row r="247" spans="1:69" x14ac:dyDescent="0.25">
      <c r="B247" s="316">
        <v>-1</v>
      </c>
      <c r="F247" s="142">
        <v>1</v>
      </c>
      <c r="G247" s="142">
        <v>3</v>
      </c>
      <c r="H247" s="142">
        <v>2</v>
      </c>
      <c r="I247" s="315">
        <v>-1E-4</v>
      </c>
      <c r="J247" s="317">
        <v>-1E-4</v>
      </c>
      <c r="K247" s="315">
        <v>-1E-4</v>
      </c>
      <c r="L247" s="317">
        <v>-1E-4</v>
      </c>
      <c r="M247" s="316">
        <v>-1E-4</v>
      </c>
      <c r="O247" s="142">
        <v>3</v>
      </c>
      <c r="P247" s="142">
        <v>2</v>
      </c>
      <c r="Q247" s="142">
        <v>0</v>
      </c>
      <c r="R247" s="315">
        <v>-1E-4</v>
      </c>
      <c r="S247" s="317">
        <v>-1E-4</v>
      </c>
      <c r="T247" s="315">
        <v>-1E-4</v>
      </c>
      <c r="U247" s="317">
        <v>-1E-4</v>
      </c>
      <c r="W247" s="318">
        <v>-1</v>
      </c>
      <c r="X247" s="316">
        <v>-1</v>
      </c>
      <c r="AC247" s="315">
        <v>-1E-4</v>
      </c>
      <c r="AD247" s="317">
        <v>-1E-4</v>
      </c>
      <c r="AE247" s="315">
        <v>-1E-4</v>
      </c>
      <c r="AF247" s="317">
        <v>-1E-4</v>
      </c>
      <c r="AH247" s="142">
        <v>3</v>
      </c>
      <c r="AI247" s="142">
        <v>3</v>
      </c>
      <c r="AJ247" s="142">
        <v>0</v>
      </c>
      <c r="AK247" s="315">
        <v>-1E-4</v>
      </c>
      <c r="AL247" s="315">
        <v>-1E-4</v>
      </c>
      <c r="AM247" s="315">
        <v>-1E-4</v>
      </c>
      <c r="AN247" s="317">
        <v>-1E-4</v>
      </c>
      <c r="AP247" s="317">
        <v>-1</v>
      </c>
      <c r="AQ247" s="317">
        <v>-1</v>
      </c>
      <c r="AR247" s="316">
        <v>-1</v>
      </c>
      <c r="AT247" s="316" t="s">
        <v>594</v>
      </c>
      <c r="AV247" s="316">
        <v>-1</v>
      </c>
      <c r="AX247" s="316">
        <v>-1</v>
      </c>
      <c r="AZ247" s="316">
        <v>-1</v>
      </c>
      <c r="BB247" s="316">
        <v>-1</v>
      </c>
    </row>
    <row r="248" spans="1:69" x14ac:dyDescent="0.25">
      <c r="B248" s="316">
        <v>-1</v>
      </c>
      <c r="F248" s="142">
        <v>2</v>
      </c>
      <c r="G248" s="142">
        <v>2</v>
      </c>
      <c r="H248" s="142">
        <v>3</v>
      </c>
      <c r="I248" s="315">
        <v>-1E-4</v>
      </c>
      <c r="J248" s="317">
        <v>-1E-4</v>
      </c>
      <c r="K248" s="315">
        <v>-1E-4</v>
      </c>
      <c r="L248" s="317">
        <v>-1E-4</v>
      </c>
      <c r="M248" s="316">
        <v>-1E-4</v>
      </c>
      <c r="O248" s="142">
        <v>2</v>
      </c>
      <c r="P248" s="142">
        <v>2</v>
      </c>
      <c r="Q248" s="142">
        <v>0</v>
      </c>
      <c r="R248" s="315">
        <v>-1E-4</v>
      </c>
      <c r="S248" s="317">
        <v>-1E-4</v>
      </c>
      <c r="T248" s="315">
        <v>-1E-4</v>
      </c>
      <c r="U248" s="317">
        <v>-1E-4</v>
      </c>
      <c r="W248" s="318">
        <v>-1</v>
      </c>
      <c r="X248" s="316">
        <v>-1</v>
      </c>
      <c r="AC248" s="315">
        <v>-1E-4</v>
      </c>
      <c r="AD248" s="317">
        <v>-1E-4</v>
      </c>
      <c r="AE248" s="315">
        <v>-1E-4</v>
      </c>
      <c r="AF248" s="317">
        <v>-1E-4</v>
      </c>
      <c r="AH248" s="142">
        <v>3</v>
      </c>
      <c r="AI248" s="142">
        <v>3</v>
      </c>
      <c r="AJ248" s="142">
        <v>0</v>
      </c>
      <c r="AK248" s="315">
        <v>-1E-4</v>
      </c>
      <c r="AL248" s="315">
        <v>-1E-4</v>
      </c>
      <c r="AM248" s="315">
        <v>-1E-4</v>
      </c>
      <c r="AN248" s="317">
        <v>-1E-4</v>
      </c>
      <c r="AP248" s="317">
        <v>-1</v>
      </c>
      <c r="AQ248" s="317">
        <v>-1</v>
      </c>
      <c r="AR248" s="316">
        <v>-1</v>
      </c>
      <c r="AT248" s="316" t="s">
        <v>594</v>
      </c>
      <c r="AV248" s="316">
        <v>-1</v>
      </c>
      <c r="AX248" s="316">
        <v>-1</v>
      </c>
      <c r="AZ248" s="316">
        <v>-1</v>
      </c>
      <c r="BB248" s="316">
        <v>-1</v>
      </c>
    </row>
    <row r="249" spans="1:69" x14ac:dyDescent="0.25">
      <c r="B249" s="316">
        <v>-1</v>
      </c>
      <c r="F249" s="142">
        <v>2</v>
      </c>
      <c r="G249" s="142">
        <v>3</v>
      </c>
      <c r="H249" s="142">
        <v>3</v>
      </c>
      <c r="I249" s="315">
        <v>-1E-4</v>
      </c>
      <c r="J249" s="317">
        <v>-1E-4</v>
      </c>
      <c r="K249" s="315">
        <v>-1E-4</v>
      </c>
      <c r="L249" s="317">
        <v>-1E-4</v>
      </c>
      <c r="M249" s="316">
        <v>-1E-4</v>
      </c>
      <c r="O249" s="142">
        <v>3</v>
      </c>
      <c r="P249" s="142">
        <v>2</v>
      </c>
      <c r="Q249" s="142">
        <v>0</v>
      </c>
      <c r="R249" s="315">
        <v>-1E-4</v>
      </c>
      <c r="S249" s="317">
        <v>-1E-4</v>
      </c>
      <c r="T249" s="315">
        <v>-1E-4</v>
      </c>
      <c r="U249" s="317">
        <v>-1E-4</v>
      </c>
      <c r="W249" s="318">
        <v>-1</v>
      </c>
      <c r="X249" s="316">
        <v>-1</v>
      </c>
      <c r="Z249" s="142">
        <v>3</v>
      </c>
      <c r="AA249" s="142">
        <v>5</v>
      </c>
      <c r="AB249" s="142">
        <v>3</v>
      </c>
      <c r="AC249" s="315">
        <v>-1E-4</v>
      </c>
      <c r="AD249" s="317">
        <v>-1E-4</v>
      </c>
      <c r="AE249" s="315">
        <v>-1E-4</v>
      </c>
      <c r="AF249" s="317">
        <v>-1E-4</v>
      </c>
      <c r="AH249" s="142">
        <v>3</v>
      </c>
      <c r="AI249" s="142">
        <v>3</v>
      </c>
      <c r="AJ249" s="142">
        <v>0</v>
      </c>
      <c r="AK249" s="315">
        <v>-1E-4</v>
      </c>
      <c r="AL249" s="315">
        <v>-1E-4</v>
      </c>
      <c r="AM249" s="315">
        <v>-1E-4</v>
      </c>
      <c r="AN249" s="317">
        <v>-1E-4</v>
      </c>
      <c r="AP249" s="317">
        <v>-1</v>
      </c>
      <c r="AQ249" s="317">
        <v>-1</v>
      </c>
      <c r="AR249" s="316">
        <v>-1</v>
      </c>
      <c r="AT249" s="316" t="s">
        <v>594</v>
      </c>
      <c r="AV249" s="316">
        <v>-1</v>
      </c>
      <c r="AX249" s="316">
        <v>-1</v>
      </c>
      <c r="AZ249" s="316">
        <v>-1</v>
      </c>
      <c r="BB249" s="316">
        <v>-1</v>
      </c>
    </row>
    <row r="250" spans="1:69" x14ac:dyDescent="0.25">
      <c r="B250" s="316"/>
      <c r="I250" s="315"/>
      <c r="J250" s="317"/>
      <c r="K250" s="315"/>
      <c r="L250" s="317"/>
      <c r="M250" s="316"/>
      <c r="R250" s="315"/>
      <c r="S250" s="317"/>
      <c r="T250" s="315"/>
      <c r="U250" s="317"/>
      <c r="W250" s="318"/>
      <c r="X250" s="316"/>
      <c r="AC250" s="315"/>
      <c r="AD250" s="317"/>
      <c r="AE250" s="315"/>
      <c r="AF250" s="317"/>
      <c r="AK250" s="315"/>
      <c r="AL250" s="315"/>
      <c r="AM250" s="315"/>
      <c r="AN250" s="317"/>
      <c r="AP250" s="317"/>
      <c r="AQ250" s="317"/>
      <c r="AR250" s="316"/>
      <c r="AT250" s="316"/>
      <c r="AV250" s="316"/>
      <c r="AX250" s="316"/>
      <c r="AZ250" s="316"/>
      <c r="BB250" s="316"/>
    </row>
  </sheetData>
  <mergeCells count="14">
    <mergeCell ref="AP1:AR1"/>
    <mergeCell ref="Z3:AF3"/>
    <mergeCell ref="AH3:AN3"/>
    <mergeCell ref="BD2:BO2"/>
    <mergeCell ref="W3:X3"/>
    <mergeCell ref="AP3:AR3"/>
    <mergeCell ref="BL3:BO3"/>
    <mergeCell ref="AV2:BB2"/>
    <mergeCell ref="A2:B2"/>
    <mergeCell ref="I2:V2"/>
    <mergeCell ref="B1:D1"/>
    <mergeCell ref="F3:M3"/>
    <mergeCell ref="O3:U3"/>
    <mergeCell ref="C2:H2"/>
  </mergeCells>
  <conditionalFormatting sqref="W5:X517 AP5:AQ517 A5:D517">
    <cfRule type="expression" dxfId="106" priority="3" stopIfTrue="1">
      <formula>(INDIRECT("BM"&amp;ROW())="*")</formula>
    </cfRule>
    <cfRule type="expression" dxfId="105" priority="4" stopIfTrue="1">
      <formula>INDIRECT("BM"&amp;ROW())="A"</formula>
    </cfRule>
    <cfRule type="expression" dxfId="104" priority="5" stopIfTrue="1">
      <formula>INDIRECT("BM"&amp;ROW())="B"</formula>
    </cfRule>
    <cfRule type="expression" dxfId="103" priority="6" stopIfTrue="1">
      <formula>(INDIRECT("BN"&amp;ROW())="X")</formula>
    </cfRule>
    <cfRule type="expression" dxfId="102" priority="7" stopIfTrue="1">
      <formula>(INDIRECT("BO"&amp;ROW())="X")</formula>
    </cfRule>
  </conditionalFormatting>
  <conditionalFormatting sqref="AT5:AT1217">
    <cfRule type="cellIs" dxfId="101" priority="1" stopIfTrue="1" operator="lessThan">
      <formula>$AT$1</formula>
    </cfRule>
    <cfRule type="cellIs" dxfId="100" priority="2" stopIfTrue="1" operator="greaterThanOrEqual">
      <formula>$AT$1</formula>
    </cfRule>
  </conditionalFormatting>
  <pageMargins left="0.75" right="0.75" top="1" bottom="1" header="0.5" footer="0.5"/>
  <pageSetup paperSize="9" scale="24" fitToHeight="10" orientation="landscape" horizontalDpi="4294967294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11"/>
  <sheetViews>
    <sheetView zoomScale="80" zoomScaleNormal="80" workbookViewId="0">
      <selection activeCell="B1" sqref="B1:I1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4.109375" style="1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49" t="s">
        <v>601</v>
      </c>
      <c r="C1" s="249"/>
      <c r="D1" s="249"/>
      <c r="E1" s="249"/>
      <c r="F1" s="249"/>
      <c r="G1" s="249"/>
      <c r="H1" s="249"/>
      <c r="I1" s="249"/>
      <c r="J1" s="252"/>
      <c r="K1" s="252"/>
      <c r="L1" s="252"/>
      <c r="M1" s="2"/>
      <c r="N1" s="2"/>
      <c r="O1" s="2"/>
      <c r="P1" s="2"/>
      <c r="Q1" s="3"/>
      <c r="R1" s="3"/>
      <c r="S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258" t="s">
        <v>152</v>
      </c>
      <c r="B2" s="258"/>
      <c r="C2" s="256" t="s">
        <v>153</v>
      </c>
      <c r="D2" s="256"/>
      <c r="E2" s="256"/>
      <c r="F2" s="256"/>
      <c r="G2" s="256"/>
      <c r="H2" s="250" t="s">
        <v>154</v>
      </c>
      <c r="I2" s="250"/>
      <c r="J2" s="250"/>
      <c r="K2" s="250"/>
      <c r="L2" s="250"/>
      <c r="T2" s="37"/>
      <c r="U2" s="29"/>
      <c r="W2" s="38"/>
      <c r="X2" s="38"/>
      <c r="Y2" s="38"/>
      <c r="Z2" s="38"/>
      <c r="AA2" s="38"/>
      <c r="AB2" s="38"/>
      <c r="AC2" s="39"/>
      <c r="AD2" s="39"/>
      <c r="AF2" s="39"/>
      <c r="AG2" s="36"/>
    </row>
    <row r="3" spans="1:33" s="36" customFormat="1" ht="20.25" customHeight="1" thickBot="1" x14ac:dyDescent="0.3">
      <c r="A3" s="40" t="s">
        <v>3</v>
      </c>
      <c r="B3" s="40" t="s">
        <v>4</v>
      </c>
      <c r="C3" s="40" t="s">
        <v>10</v>
      </c>
      <c r="D3" s="41" t="s">
        <v>46</v>
      </c>
      <c r="E3" s="41" t="s">
        <v>47</v>
      </c>
      <c r="F3" s="41" t="s">
        <v>2</v>
      </c>
      <c r="G3" s="41" t="s">
        <v>0</v>
      </c>
      <c r="H3" s="42" t="s">
        <v>4</v>
      </c>
      <c r="I3" s="43"/>
      <c r="J3" s="40"/>
      <c r="K3" s="43"/>
      <c r="L3" s="43"/>
      <c r="M3" s="44"/>
      <c r="N3" s="44"/>
      <c r="O3" s="44"/>
      <c r="P3" s="44"/>
      <c r="Q3" s="44"/>
      <c r="R3" s="44"/>
      <c r="S3" s="44"/>
      <c r="T3" s="246"/>
      <c r="U3" s="246"/>
      <c r="W3" s="246"/>
      <c r="X3" s="246"/>
      <c r="Y3" s="246"/>
      <c r="Z3" s="246"/>
      <c r="AA3" s="246"/>
      <c r="AB3" s="246"/>
      <c r="AC3" s="246"/>
      <c r="AD3" s="246"/>
      <c r="AF3" s="247"/>
      <c r="AG3" s="247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2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95" t="s">
        <v>538</v>
      </c>
      <c r="B5" s="8" t="s">
        <v>503</v>
      </c>
      <c r="C5" s="1" t="s">
        <v>366</v>
      </c>
      <c r="D5" s="294">
        <v>59.2</v>
      </c>
      <c r="E5" s="294">
        <v>58.4</v>
      </c>
      <c r="F5" s="294">
        <v>-1E-4</v>
      </c>
      <c r="G5" s="294">
        <v>117.6</v>
      </c>
      <c r="H5" s="15">
        <v>1</v>
      </c>
      <c r="K5" s="2"/>
      <c r="L5" s="2"/>
      <c r="M5" s="2" t="s">
        <v>321</v>
      </c>
      <c r="N5" s="2" t="s">
        <v>328</v>
      </c>
      <c r="O5" s="2" t="s">
        <v>550</v>
      </c>
      <c r="P5" s="2"/>
      <c r="Q5" s="3"/>
      <c r="R5" s="3"/>
      <c r="S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96" t="s">
        <v>538</v>
      </c>
      <c r="B6" s="8" t="s">
        <v>504</v>
      </c>
      <c r="C6" s="1" t="s">
        <v>554</v>
      </c>
      <c r="D6" s="294">
        <v>58.3</v>
      </c>
      <c r="E6" s="294">
        <v>59.2</v>
      </c>
      <c r="F6" s="294">
        <v>-1E-4</v>
      </c>
      <c r="G6" s="294">
        <v>117.5</v>
      </c>
      <c r="H6" s="15">
        <v>2</v>
      </c>
      <c r="M6" s="1" t="s">
        <v>356</v>
      </c>
      <c r="N6" s="1" t="s">
        <v>353</v>
      </c>
      <c r="O6" s="1" t="s">
        <v>334</v>
      </c>
    </row>
    <row r="7" spans="1:33" x14ac:dyDescent="0.25">
      <c r="A7" s="296"/>
      <c r="D7" s="294"/>
      <c r="E7" s="294"/>
      <c r="F7" s="294"/>
      <c r="G7" s="294"/>
    </row>
    <row r="8" spans="1:33" x14ac:dyDescent="0.25">
      <c r="A8" s="296"/>
    </row>
    <row r="9" spans="1:33" x14ac:dyDescent="0.25">
      <c r="A9" s="296"/>
    </row>
    <row r="10" spans="1:33" x14ac:dyDescent="0.25">
      <c r="A10" s="296"/>
    </row>
    <row r="11" spans="1:33" x14ac:dyDescent="0.25">
      <c r="A11" s="296"/>
    </row>
  </sheetData>
  <mergeCells count="8">
    <mergeCell ref="W3:AD3"/>
    <mergeCell ref="AF3:AG3"/>
    <mergeCell ref="B1:I1"/>
    <mergeCell ref="J1:L1"/>
    <mergeCell ref="A2:B2"/>
    <mergeCell ref="C2:G2"/>
    <mergeCell ref="H2:L2"/>
    <mergeCell ref="T3:U3"/>
  </mergeCells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89" customWidth="1"/>
    <col min="2" max="2" width="10.88671875" style="188" customWidth="1"/>
    <col min="3" max="3" width="10.109375" style="188" customWidth="1"/>
    <col min="4" max="4" width="10.109375" style="189" customWidth="1"/>
    <col min="5" max="5" width="11.109375" style="188" customWidth="1"/>
    <col min="6" max="6" width="9.109375" style="189"/>
    <col min="7" max="7" width="28.6640625" style="189" bestFit="1" customWidth="1"/>
    <col min="8" max="18" width="8.6640625" style="188" customWidth="1"/>
    <col min="19" max="43" width="8.6640625" style="189" customWidth="1"/>
    <col min="44" max="16384" width="9.109375" style="189"/>
  </cols>
  <sheetData>
    <row r="1" spans="2:52" ht="13.8" thickBot="1" x14ac:dyDescent="0.3"/>
    <row r="2" spans="2:52" s="191" customFormat="1" ht="24.6" x14ac:dyDescent="0.25">
      <c r="B2" s="190"/>
      <c r="C2" s="190"/>
      <c r="E2" s="190"/>
      <c r="G2" s="262" t="s">
        <v>148</v>
      </c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4"/>
    </row>
    <row r="3" spans="2:52" x14ac:dyDescent="0.25">
      <c r="G3" s="192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5"/>
    </row>
    <row r="4" spans="2:52" s="197" customFormat="1" ht="18.75" customHeight="1" thickBot="1" x14ac:dyDescent="0.3">
      <c r="B4" s="196"/>
      <c r="C4" s="196"/>
      <c r="E4" s="196"/>
      <c r="G4" s="198"/>
      <c r="H4" s="265" t="s">
        <v>9</v>
      </c>
      <c r="I4" s="266"/>
      <c r="J4" s="267"/>
      <c r="K4" s="259" t="str">
        <f>$B$8</f>
        <v>REG4</v>
      </c>
      <c r="L4" s="260"/>
      <c r="M4" s="268"/>
      <c r="N4" s="259" t="str">
        <f>$B$9</f>
        <v>REG3</v>
      </c>
      <c r="O4" s="260"/>
      <c r="P4" s="268"/>
      <c r="Q4" s="260" t="str">
        <f>$B$10</f>
        <v>REG2</v>
      </c>
      <c r="R4" s="260"/>
      <c r="S4" s="260"/>
      <c r="T4" s="259" t="str">
        <f>$B$11</f>
        <v>REG1</v>
      </c>
      <c r="U4" s="260"/>
      <c r="V4" s="268"/>
      <c r="W4" s="260" t="str">
        <f>$B$12</f>
        <v>CLB4</v>
      </c>
      <c r="X4" s="260"/>
      <c r="Y4" s="260"/>
      <c r="Z4" s="259" t="str">
        <f>$B$13</f>
        <v>CLB3</v>
      </c>
      <c r="AA4" s="260"/>
      <c r="AB4" s="268"/>
      <c r="AC4" s="260" t="str">
        <f>$B$14</f>
        <v>CLB2</v>
      </c>
      <c r="AD4" s="260"/>
      <c r="AE4" s="260"/>
      <c r="AF4" s="259" t="str">
        <f>$B$15</f>
        <v>CLB1</v>
      </c>
      <c r="AG4" s="260"/>
      <c r="AH4" s="268"/>
      <c r="AI4" s="260" t="str">
        <f>$B$16</f>
        <v>DisR2Cat1</v>
      </c>
      <c r="AJ4" s="260"/>
      <c r="AK4" s="260"/>
      <c r="AL4" s="259" t="str">
        <f>$B$17</f>
        <v>DisR1Cat2</v>
      </c>
      <c r="AM4" s="260"/>
      <c r="AN4" s="268"/>
      <c r="AO4" s="260" t="str">
        <f>$B$18</f>
        <v>DisR1Cat1</v>
      </c>
      <c r="AP4" s="260"/>
      <c r="AQ4" s="260"/>
      <c r="AR4" s="259" t="str">
        <f>$B$19</f>
        <v>DisC2Cat1</v>
      </c>
      <c r="AS4" s="260"/>
      <c r="AT4" s="268"/>
      <c r="AU4" s="260" t="str">
        <f>$B$20</f>
        <v>DisC1Cat1</v>
      </c>
      <c r="AV4" s="260"/>
      <c r="AW4" s="260"/>
      <c r="AX4" s="259" t="str">
        <f>$B$21</f>
        <v/>
      </c>
      <c r="AY4" s="260"/>
      <c r="AZ4" s="261"/>
    </row>
    <row r="5" spans="2:52" s="199" customFormat="1" ht="15.6" x14ac:dyDescent="0.25">
      <c r="B5" s="217" t="s">
        <v>27</v>
      </c>
      <c r="C5" s="224" t="s">
        <v>25</v>
      </c>
      <c r="D5" s="220" t="s">
        <v>4</v>
      </c>
      <c r="E5" s="213" t="s">
        <v>145</v>
      </c>
      <c r="G5" s="200" t="s">
        <v>137</v>
      </c>
      <c r="H5" s="201" t="s">
        <v>146</v>
      </c>
      <c r="I5" s="202" t="s">
        <v>59</v>
      </c>
      <c r="J5" s="203" t="s">
        <v>147</v>
      </c>
      <c r="K5" s="201" t="s">
        <v>146</v>
      </c>
      <c r="L5" s="202" t="s">
        <v>59</v>
      </c>
      <c r="M5" s="203" t="s">
        <v>147</v>
      </c>
      <c r="N5" s="201" t="s">
        <v>146</v>
      </c>
      <c r="O5" s="202" t="s">
        <v>59</v>
      </c>
      <c r="P5" s="203" t="s">
        <v>147</v>
      </c>
      <c r="Q5" s="202" t="s">
        <v>146</v>
      </c>
      <c r="R5" s="202" t="s">
        <v>59</v>
      </c>
      <c r="S5" s="202" t="s">
        <v>147</v>
      </c>
      <c r="T5" s="201" t="s">
        <v>146</v>
      </c>
      <c r="U5" s="202" t="s">
        <v>59</v>
      </c>
      <c r="V5" s="203" t="s">
        <v>147</v>
      </c>
      <c r="W5" s="202" t="s">
        <v>146</v>
      </c>
      <c r="X5" s="202" t="s">
        <v>59</v>
      </c>
      <c r="Y5" s="202" t="s">
        <v>147</v>
      </c>
      <c r="Z5" s="201" t="s">
        <v>146</v>
      </c>
      <c r="AA5" s="202" t="s">
        <v>59</v>
      </c>
      <c r="AB5" s="203" t="s">
        <v>147</v>
      </c>
      <c r="AC5" s="202" t="s">
        <v>146</v>
      </c>
      <c r="AD5" s="202" t="s">
        <v>59</v>
      </c>
      <c r="AE5" s="202" t="s">
        <v>147</v>
      </c>
      <c r="AF5" s="201" t="s">
        <v>146</v>
      </c>
      <c r="AG5" s="202" t="s">
        <v>59</v>
      </c>
      <c r="AH5" s="203" t="s">
        <v>147</v>
      </c>
      <c r="AI5" s="202" t="s">
        <v>146</v>
      </c>
      <c r="AJ5" s="202" t="s">
        <v>59</v>
      </c>
      <c r="AK5" s="202" t="s">
        <v>147</v>
      </c>
      <c r="AL5" s="201" t="s">
        <v>146</v>
      </c>
      <c r="AM5" s="202" t="s">
        <v>59</v>
      </c>
      <c r="AN5" s="203" t="s">
        <v>147</v>
      </c>
      <c r="AO5" s="202" t="s">
        <v>146</v>
      </c>
      <c r="AP5" s="202" t="s">
        <v>59</v>
      </c>
      <c r="AQ5" s="202" t="s">
        <v>147</v>
      </c>
      <c r="AR5" s="201" t="s">
        <v>146</v>
      </c>
      <c r="AS5" s="202" t="s">
        <v>59</v>
      </c>
      <c r="AT5" s="203" t="s">
        <v>147</v>
      </c>
      <c r="AU5" s="202" t="s">
        <v>146</v>
      </c>
      <c r="AV5" s="202" t="s">
        <v>59</v>
      </c>
      <c r="AW5" s="202" t="s">
        <v>147</v>
      </c>
      <c r="AX5" s="201" t="s">
        <v>146</v>
      </c>
      <c r="AY5" s="202" t="s">
        <v>59</v>
      </c>
      <c r="AZ5" s="204" t="s">
        <v>147</v>
      </c>
    </row>
    <row r="6" spans="2:52" ht="12.75" hidden="1" customHeight="1" x14ac:dyDescent="0.25">
      <c r="B6" s="218"/>
      <c r="C6" s="225"/>
      <c r="D6" s="221"/>
      <c r="E6" s="214"/>
      <c r="G6" s="192"/>
      <c r="H6" s="205"/>
      <c r="I6" s="193"/>
      <c r="J6" s="206"/>
      <c r="K6" s="205"/>
      <c r="L6" s="193"/>
      <c r="M6" s="206"/>
      <c r="N6" s="205"/>
      <c r="O6" s="193"/>
      <c r="P6" s="206"/>
      <c r="Q6" s="193"/>
      <c r="R6" s="193"/>
      <c r="S6" s="193"/>
      <c r="T6" s="207"/>
      <c r="U6" s="194"/>
      <c r="V6" s="208"/>
      <c r="W6" s="194"/>
      <c r="X6" s="194"/>
      <c r="Y6" s="194"/>
      <c r="Z6" s="207"/>
      <c r="AA6" s="194"/>
      <c r="AB6" s="208"/>
      <c r="AC6" s="194"/>
      <c r="AD6" s="194"/>
      <c r="AE6" s="194"/>
      <c r="AF6" s="207"/>
      <c r="AG6" s="194"/>
      <c r="AH6" s="208"/>
      <c r="AI6" s="194"/>
      <c r="AJ6" s="194"/>
      <c r="AK6" s="194"/>
      <c r="AL6" s="207"/>
      <c r="AM6" s="194"/>
      <c r="AN6" s="208"/>
      <c r="AO6" s="194"/>
      <c r="AP6" s="194"/>
      <c r="AQ6" s="194"/>
      <c r="AR6" s="207"/>
      <c r="AS6" s="194"/>
      <c r="AT6" s="208"/>
      <c r="AU6" s="194"/>
      <c r="AV6" s="194"/>
      <c r="AW6" s="194"/>
      <c r="AX6" s="207"/>
      <c r="AY6" s="194"/>
      <c r="AZ6" s="195"/>
    </row>
    <row r="7" spans="2:52" ht="18" hidden="1" customHeight="1" x14ac:dyDescent="0.25">
      <c r="B7" s="218" cm="1">
        <f t="array" ref="B7">IFERROR(LOOKUP(2,1/(COUNTIF(B$6:$B6,GradesTRA)=0),GradesTRA),"")</f>
        <v>0</v>
      </c>
      <c r="C7" s="225" cm="1">
        <f t="array" ref="C7">IFERROR(LOOKUP(2,1/(COUNTIF(C$6:$C6,AgesTRA)=0),AgesTRA),"")</f>
        <v>0</v>
      </c>
      <c r="D7" s="221"/>
      <c r="E7" s="214"/>
      <c r="G7" s="192" cm="1">
        <f t="array" ref="G7">IFERROR(LOOKUP(2,1/(COUNTIF($G$6:G6,RegionsTRA)=0),RegionsTRA),"")</f>
        <v>0</v>
      </c>
      <c r="H7" s="205"/>
      <c r="I7" s="193"/>
      <c r="J7" s="203"/>
      <c r="K7" s="205"/>
      <c r="L7" s="193"/>
      <c r="M7" s="203"/>
      <c r="N7" s="205"/>
      <c r="O7" s="193"/>
      <c r="P7" s="203"/>
      <c r="Q7" s="193"/>
      <c r="R7" s="193"/>
      <c r="S7" s="202"/>
      <c r="T7" s="207"/>
      <c r="U7" s="194"/>
      <c r="V7" s="208"/>
      <c r="W7" s="194"/>
      <c r="X7" s="194"/>
      <c r="Y7" s="194"/>
      <c r="Z7" s="207"/>
      <c r="AA7" s="194"/>
      <c r="AB7" s="208"/>
      <c r="AC7" s="194"/>
      <c r="AD7" s="194"/>
      <c r="AE7" s="194"/>
      <c r="AF7" s="207"/>
      <c r="AG7" s="194"/>
      <c r="AH7" s="208"/>
      <c r="AI7" s="194"/>
      <c r="AJ7" s="194"/>
      <c r="AK7" s="194"/>
      <c r="AL7" s="207"/>
      <c r="AM7" s="194"/>
      <c r="AN7" s="208"/>
      <c r="AO7" s="194"/>
      <c r="AP7" s="194"/>
      <c r="AQ7" s="194"/>
      <c r="AR7" s="207"/>
      <c r="AS7" s="194"/>
      <c r="AT7" s="208"/>
      <c r="AU7" s="194"/>
      <c r="AV7" s="194"/>
      <c r="AW7" s="194"/>
      <c r="AX7" s="207"/>
      <c r="AY7" s="194"/>
      <c r="AZ7" s="195"/>
    </row>
    <row r="8" spans="2:52" ht="18" customHeight="1" x14ac:dyDescent="0.25">
      <c r="B8" s="218" t="str" cm="1">
        <f t="array" ref="B8">IFERROR(LOOKUP(2,1/(COUNTIF(B$6:$B7,GradesTRA)=0),GradesTRA),"")</f>
        <v>REG4</v>
      </c>
      <c r="C8" s="225" t="str" cm="1">
        <f t="array" ref="C8">IFERROR(LOOKUP(2,1/(COUNTIF(C$6:$C7,AgesTRA)=0),AgesTRA),"")</f>
        <v>17+</v>
      </c>
      <c r="D8" s="222">
        <v>1</v>
      </c>
      <c r="E8" s="215">
        <v>8</v>
      </c>
      <c r="G8" s="192" t="str" cm="1">
        <f t="array" ref="G8">IFERROR(LOOKUP(2,1/(COUNTIF($G$6:G7,RegionsTRA)=0),RegionsTRA),"")</f>
        <v/>
      </c>
      <c r="H8" s="205" t="str">
        <f t="shared" ref="H8:H40" si="0">IFERROR(IF($G8="","",COUNTIF(RegionsTRA,$G8)),0)</f>
        <v/>
      </c>
      <c r="I8" s="193" t="str" cm="1">
        <f t="array" ref="I8">IFERROR(IF($G8="","",SUMIF(RegionsTRA,$G8,PointsTRA)),0)</f>
        <v/>
      </c>
      <c r="J8" s="203" t="str">
        <f>IFERROR(IF(I8&lt;1,"",RANK(I8,I$7:I$40)),"")</f>
        <v/>
      </c>
      <c r="K8" s="205" t="str">
        <f t="shared" ref="K8:K40" si="1">IFERROR(IF($G8="","",COUNTIF(GradesRegionsTRA,(K$4 &amp; ":" &amp; $G8))),0)</f>
        <v/>
      </c>
      <c r="L8" s="193" t="str">
        <f t="shared" ref="L8:L40" si="2">IFERROR(IF($G8="","",SUMIF(GradesRegionsTRA,(K$4 &amp; ":" &amp; $G8),PointsTRA)),0)</f>
        <v/>
      </c>
      <c r="M8" s="203" t="str">
        <f>IFERROR(IF(L8&lt;1,"",RANK(L8,L$7:L$40)),"")</f>
        <v/>
      </c>
      <c r="N8" s="205" t="str">
        <f t="shared" ref="N8:N40" si="3">IFERROR(IF($G8="","",COUNTIF(GradesRegionsTRA,(N$4 &amp; ":" &amp; $G8))),0)</f>
        <v/>
      </c>
      <c r="O8" s="193" t="str">
        <f t="shared" ref="O8:O40" si="4">IFERROR(IF($G8="","",SUMIF(GradesRegionsTRA,(N$4 &amp; ":" &amp; $G8),PointsTRA)),0)</f>
        <v/>
      </c>
      <c r="P8" s="203" t="str">
        <f>IFERROR(IF(O8&lt;1,"",RANK(O8,O$7:O$40)),"")</f>
        <v/>
      </c>
      <c r="Q8" s="205" t="str">
        <f t="shared" ref="Q8:Q40" si="5">IFERROR(IF($G8="","",COUNTIF(GradesRegionsTRA,(Q$4 &amp; ":" &amp; $G8))),0)</f>
        <v/>
      </c>
      <c r="R8" s="193" t="str">
        <f t="shared" ref="R8:R40" si="6">IFERROR(IF($G8="","",SUMIF(GradesRegionsTRA,(Q$4 &amp; ":" &amp; $G8),PointsTRA)),0)</f>
        <v/>
      </c>
      <c r="S8" s="203" t="str">
        <f>IFERROR(IF(R8&lt;1,"",RANK(R8,R$7:R$40)),"")</f>
        <v/>
      </c>
      <c r="T8" s="205" t="str">
        <f t="shared" ref="T8:T40" si="7">IFERROR(IF($G8="","",COUNTIF(GradesRegionsTRA,(T$4 &amp; ":" &amp; $G8))),0)</f>
        <v/>
      </c>
      <c r="U8" s="193" t="str">
        <f t="shared" ref="U8:U40" si="8">IFERROR(IF($G8="","",SUMIF(GradesRegionsTRA,(T$4 &amp; ":" &amp; $G8),PointsTRA)),0)</f>
        <v/>
      </c>
      <c r="V8" s="203" t="str">
        <f>IFERROR(IF(U8&lt;1,"",RANK(U8,U$7:U$40)),"")</f>
        <v/>
      </c>
      <c r="W8" s="205" t="str">
        <f t="shared" ref="W8:W40" si="9">IFERROR(IF($G8="","",COUNTIF(GradesRegionsTRA,(W$4 &amp; ":" &amp; $G8))),0)</f>
        <v/>
      </c>
      <c r="X8" s="193" t="str">
        <f t="shared" ref="X8:X40" si="10">IFERROR(IF($G8="","",SUMIF(GradesRegionsTRA,(W$4 &amp; ":" &amp; $G8),PointsTRA)),0)</f>
        <v/>
      </c>
      <c r="Y8" s="203" t="str">
        <f>IFERROR(IF(X8&lt;1,"",RANK(X8,X$7:X$40)),"")</f>
        <v/>
      </c>
      <c r="Z8" s="205" t="str">
        <f t="shared" ref="Z8:Z40" si="11">IFERROR(IF($G8="","",COUNTIF(GradesRegionsTRA,(Z$4 &amp; ":" &amp; $G8))),0)</f>
        <v/>
      </c>
      <c r="AA8" s="193" t="str">
        <f t="shared" ref="AA8:AA40" si="12">IFERROR(IF($G8="","",SUMIF(GradesRegionsTRA,(Z$4 &amp; ":" &amp; $G8),PointsTRA)),0)</f>
        <v/>
      </c>
      <c r="AB8" s="203" t="str">
        <f>IFERROR(IF(AA8&lt;1,"",RANK(AA8,AA$7:AA$40)),"")</f>
        <v/>
      </c>
      <c r="AC8" s="205" t="str">
        <f t="shared" ref="AC8:AC40" si="13">IFERROR(IF($G8="","",COUNTIF(GradesRegionsTRA,(AC$4 &amp; ":" &amp; $G8))),0)</f>
        <v/>
      </c>
      <c r="AD8" s="193" t="str">
        <f t="shared" ref="AD8:AD40" si="14">IFERROR(IF($G8="","",SUMIF(GradesRegionsTRA,(AC$4 &amp; ":" &amp; $G8),PointsTRA)),0)</f>
        <v/>
      </c>
      <c r="AE8" s="203" t="str">
        <f>IFERROR(IF(AD8&lt;1,"",RANK(AD8,AD$7:AD$40)),"")</f>
        <v/>
      </c>
      <c r="AF8" s="205" t="str">
        <f t="shared" ref="AF8:AF40" si="15">IFERROR(IF($G8="","",COUNTIF(GradesRegionsTRA,(AF$4 &amp; ":" &amp; $G8))),0)</f>
        <v/>
      </c>
      <c r="AG8" s="193" t="str">
        <f t="shared" ref="AG8:AG40" si="16">IFERROR(IF($G8="","",SUMIF(GradesRegionsTRA,(AF$4 &amp; ":" &amp; $G8),PointsTRA)),0)</f>
        <v/>
      </c>
      <c r="AH8" s="203" t="str">
        <f>IFERROR(IF(AG8&lt;1,"",RANK(AG8,AG$7:AG$40)),"")</f>
        <v/>
      </c>
      <c r="AI8" s="205" t="str">
        <f t="shared" ref="AI8:AI40" si="17">IFERROR(IF($G8="","",COUNTIF(GradesRegionsTRA,(AI$4 &amp; ":" &amp; $G8))),0)</f>
        <v/>
      </c>
      <c r="AJ8" s="193" t="str">
        <f t="shared" ref="AJ8:AJ40" si="18">IFERROR(IF($G8="","",SUMIF(GradesRegionsTRA,(AI$4 &amp; ":" &amp; $G8),PointsTRA)),0)</f>
        <v/>
      </c>
      <c r="AK8" s="203" t="str">
        <f>IFERROR(IF(AJ8&lt;1,"",RANK(AJ8,AJ$7:AJ$40)),"")</f>
        <v/>
      </c>
      <c r="AL8" s="205" t="str">
        <f t="shared" ref="AL8:AL40" si="19">IFERROR(IF($G8="","",COUNTIF(GradesRegionsTRA,(AL$4 &amp; ":" &amp; $G8))),0)</f>
        <v/>
      </c>
      <c r="AM8" s="193" t="str">
        <f t="shared" ref="AM8:AM40" si="20">IFERROR(IF($G8="","",SUMIF(GradesRegionsTRA,(AL$4 &amp; ":" &amp; $G8),PointsTRA)),0)</f>
        <v/>
      </c>
      <c r="AN8" s="203" t="str">
        <f>IFERROR(IF(AM8&lt;1,"",RANK(AM8,AM$7:AM$40)),"")</f>
        <v/>
      </c>
      <c r="AO8" s="205" t="str">
        <f t="shared" ref="AO8:AO40" si="21">IFERROR(IF($G8="","",COUNTIF(GradesRegionsTRA,(AO$4 &amp; ":" &amp; $G8))),0)</f>
        <v/>
      </c>
      <c r="AP8" s="193" t="str">
        <f t="shared" ref="AP8:AP40" si="22">IFERROR(IF($G8="","",SUMIF(GradesRegionsTRA,(AO$4 &amp; ":" &amp; $G8),PointsTRA)),0)</f>
        <v/>
      </c>
      <c r="AQ8" s="203" t="str">
        <f>IFERROR(IF(AP8&lt;1,"",RANK(AP8,AP$7:AP$40)),"")</f>
        <v/>
      </c>
      <c r="AR8" s="205" t="str">
        <f t="shared" ref="AR8:AR40" si="23">IFERROR(IF($G8="","",COUNTIF(GradesRegionsTRA,(AR$4 &amp; ":" &amp; $G8))),0)</f>
        <v/>
      </c>
      <c r="AS8" s="193" t="str">
        <f t="shared" ref="AS8:AS40" si="24">IFERROR(IF($G8="","",SUMIF(GradesRegionsTRA,(AR$4 &amp; ":" &amp; $G8),PointsTRA)),0)</f>
        <v/>
      </c>
      <c r="AT8" s="203" t="str">
        <f>IFERROR(IF(AS8&lt;1,"",RANK(AS8,AS$7:AS$40)),"")</f>
        <v/>
      </c>
      <c r="AU8" s="205" t="str">
        <f t="shared" ref="AU8:AU40" si="25">IFERROR(IF($G8="","",COUNTIF(GradesRegionsTRA,(AU$4 &amp; ":" &amp; $G8))),0)</f>
        <v/>
      </c>
      <c r="AV8" s="193" t="str">
        <f t="shared" ref="AV8:AV40" si="26">IFERROR(IF($G8="","",SUMIF(GradesRegionsTRA,(AU$4 &amp; ":" &amp; $G8),PointsTRA)),0)</f>
        <v/>
      </c>
      <c r="AW8" s="203" t="str">
        <f>IFERROR(IF(AV8&lt;1,"",RANK(AV8,AV$7:AV$40)),"")</f>
        <v/>
      </c>
      <c r="AX8" s="205" t="str">
        <f t="shared" ref="AX8:AX40" si="27">IFERROR(IF($G8="","",COUNTIF(GradesRegionsTRA,(AX$4 &amp; ":" &amp; $G8))),0)</f>
        <v/>
      </c>
      <c r="AY8" s="193" t="str">
        <f t="shared" ref="AY8:AY40" si="28">IFERROR(IF($G8="","",SUMIF(GradesRegionsTRA,(AX$4 &amp; ":" &amp; $G8),PointsTRA)),0)</f>
        <v/>
      </c>
      <c r="AZ8" s="204" t="str">
        <f>IFERROR(IF(AY8&lt;1,"",RANK(AY8,AY$7:AY$40)),"")</f>
        <v/>
      </c>
    </row>
    <row r="9" spans="2:52" ht="18" customHeight="1" x14ac:dyDescent="0.25">
      <c r="B9" s="218" t="str" cm="1">
        <f t="array" ref="B9">IFERROR(LOOKUP(2,1/(COUNTIF(B$6:$B8,GradesTRA)=0),GradesTRA),"")</f>
        <v>REG3</v>
      </c>
      <c r="C9" s="225" t="str" cm="1">
        <f t="array" ref="C9">IFERROR(LOOKUP(2,1/(COUNTIF(C$6:$C8,AgesTRA)=0),AgesTRA),"")</f>
        <v>15-16</v>
      </c>
      <c r="D9" s="222">
        <v>2</v>
      </c>
      <c r="E9" s="215">
        <v>7</v>
      </c>
      <c r="G9" s="192" t="str" cm="1">
        <f t="array" ref="G9">IFERROR(LOOKUP(2,1/(COUNTIF($G$6:G8,RegionsTRA)=0),RegionsTRA),"")</f>
        <v/>
      </c>
      <c r="H9" s="205" t="str">
        <f t="shared" si="0"/>
        <v/>
      </c>
      <c r="I9" s="193" t="str" cm="1">
        <f t="array" ref="I9">IFERROR(IF($G9="","",SUMIF(RegionsTRA,$G9,PointsTRA)),0)</f>
        <v/>
      </c>
      <c r="J9" s="203" t="str">
        <f t="shared" ref="J9:J40" si="29">IFERROR(IF(I9&lt;1,"",RANK(I9,I$7:I$40)),"")</f>
        <v/>
      </c>
      <c r="K9" s="205" t="str">
        <f t="shared" si="1"/>
        <v/>
      </c>
      <c r="L9" s="193" t="str">
        <f t="shared" si="2"/>
        <v/>
      </c>
      <c r="M9" s="203" t="str">
        <f t="shared" ref="M9:M40" si="30">IFERROR(IF(L9&lt;1,"",RANK(L9,L$7:L$40)),"")</f>
        <v/>
      </c>
      <c r="N9" s="205" t="str">
        <f t="shared" si="3"/>
        <v/>
      </c>
      <c r="O9" s="193" t="str">
        <f t="shared" si="4"/>
        <v/>
      </c>
      <c r="P9" s="203" t="str">
        <f t="shared" ref="P9:P40" si="31">IFERROR(IF(O9&lt;1,"",RANK(O9,O$7:O$40)),"")</f>
        <v/>
      </c>
      <c r="Q9" s="205" t="str">
        <f t="shared" si="5"/>
        <v/>
      </c>
      <c r="R9" s="193" t="str">
        <f t="shared" si="6"/>
        <v/>
      </c>
      <c r="S9" s="203" t="str">
        <f t="shared" ref="S9:S40" si="32">IFERROR(IF(R9&lt;1,"",RANK(R9,R$7:R$40)),"")</f>
        <v/>
      </c>
      <c r="T9" s="205" t="str">
        <f t="shared" si="7"/>
        <v/>
      </c>
      <c r="U9" s="193" t="str">
        <f t="shared" si="8"/>
        <v/>
      </c>
      <c r="V9" s="203" t="str">
        <f t="shared" ref="V9:V40" si="33">IFERROR(IF(U9&lt;1,"",RANK(U9,U$7:U$40)),"")</f>
        <v/>
      </c>
      <c r="W9" s="205" t="str">
        <f t="shared" si="9"/>
        <v/>
      </c>
      <c r="X9" s="193" t="str">
        <f t="shared" si="10"/>
        <v/>
      </c>
      <c r="Y9" s="203" t="str">
        <f t="shared" ref="Y9:Y40" si="34">IFERROR(IF(X9&lt;1,"",RANK(X9,X$7:X$40)),"")</f>
        <v/>
      </c>
      <c r="Z9" s="205" t="str">
        <f t="shared" si="11"/>
        <v/>
      </c>
      <c r="AA9" s="193" t="str">
        <f t="shared" si="12"/>
        <v/>
      </c>
      <c r="AB9" s="203" t="str">
        <f t="shared" ref="AB9:AB40" si="35">IFERROR(IF(AA9&lt;1,"",RANK(AA9,AA$7:AA$40)),"")</f>
        <v/>
      </c>
      <c r="AC9" s="205" t="str">
        <f t="shared" si="13"/>
        <v/>
      </c>
      <c r="AD9" s="193" t="str">
        <f t="shared" si="14"/>
        <v/>
      </c>
      <c r="AE9" s="203" t="str">
        <f t="shared" ref="AE9:AE40" si="36">IFERROR(IF(AD9&lt;1,"",RANK(AD9,AD$7:AD$40)),"")</f>
        <v/>
      </c>
      <c r="AF9" s="205" t="str">
        <f t="shared" si="15"/>
        <v/>
      </c>
      <c r="AG9" s="193" t="str">
        <f t="shared" si="16"/>
        <v/>
      </c>
      <c r="AH9" s="203" t="str">
        <f t="shared" ref="AH9:AH40" si="37">IFERROR(IF(AG9&lt;1,"",RANK(AG9,AG$7:AG$40)),"")</f>
        <v/>
      </c>
      <c r="AI9" s="205" t="str">
        <f t="shared" si="17"/>
        <v/>
      </c>
      <c r="AJ9" s="193" t="str">
        <f t="shared" si="18"/>
        <v/>
      </c>
      <c r="AK9" s="203" t="str">
        <f t="shared" ref="AK9:AK40" si="38">IFERROR(IF(AJ9&lt;1,"",RANK(AJ9,AJ$7:AJ$40)),"")</f>
        <v/>
      </c>
      <c r="AL9" s="205" t="str">
        <f t="shared" si="19"/>
        <v/>
      </c>
      <c r="AM9" s="193" t="str">
        <f t="shared" si="20"/>
        <v/>
      </c>
      <c r="AN9" s="203" t="str">
        <f t="shared" ref="AN9:AN40" si="39">IFERROR(IF(AM9&lt;1,"",RANK(AM9,AM$7:AM$40)),"")</f>
        <v/>
      </c>
      <c r="AO9" s="205" t="str">
        <f t="shared" si="21"/>
        <v/>
      </c>
      <c r="AP9" s="193" t="str">
        <f t="shared" si="22"/>
        <v/>
      </c>
      <c r="AQ9" s="203" t="str">
        <f t="shared" ref="AQ9:AQ40" si="40">IFERROR(IF(AP9&lt;1,"",RANK(AP9,AP$7:AP$40)),"")</f>
        <v/>
      </c>
      <c r="AR9" s="205" t="str">
        <f t="shared" si="23"/>
        <v/>
      </c>
      <c r="AS9" s="193" t="str">
        <f t="shared" si="24"/>
        <v/>
      </c>
      <c r="AT9" s="203" t="str">
        <f t="shared" ref="AT9:AT40" si="41">IFERROR(IF(AS9&lt;1,"",RANK(AS9,AS$7:AS$40)),"")</f>
        <v/>
      </c>
      <c r="AU9" s="205" t="str">
        <f t="shared" si="25"/>
        <v/>
      </c>
      <c r="AV9" s="193" t="str">
        <f t="shared" si="26"/>
        <v/>
      </c>
      <c r="AW9" s="203" t="str">
        <f t="shared" ref="AW9:AW40" si="42">IFERROR(IF(AV9&lt;1,"",RANK(AV9,AV$7:AV$40)),"")</f>
        <v/>
      </c>
      <c r="AX9" s="205" t="str">
        <f t="shared" si="27"/>
        <v/>
      </c>
      <c r="AY9" s="193" t="str">
        <f t="shared" si="28"/>
        <v/>
      </c>
      <c r="AZ9" s="204" t="str">
        <f t="shared" ref="AZ9:AZ40" si="43">IFERROR(IF(AY9&lt;1,"",RANK(AY9,AY$7:AY$40)),"")</f>
        <v/>
      </c>
    </row>
    <row r="10" spans="2:52" ht="18" customHeight="1" x14ac:dyDescent="0.25">
      <c r="B10" s="218" t="str" cm="1">
        <f t="array" ref="B10">IFERROR(LOOKUP(2,1/(COUNTIF(B$6:$B9,GradesTRA)=0),GradesTRA),"")</f>
        <v>REG2</v>
      </c>
      <c r="C10" s="225" t="str" cm="1">
        <f t="array" ref="C10">IFERROR(LOOKUP(2,1/(COUNTIF(C$6:$C9,AgesTRA)=0),AgesTRA),"")</f>
        <v>13-14</v>
      </c>
      <c r="D10" s="222">
        <v>3</v>
      </c>
      <c r="E10" s="215">
        <v>6</v>
      </c>
      <c r="G10" s="192" t="str" cm="1">
        <f t="array" ref="G10">IFERROR(LOOKUP(2,1/(COUNTIF($G$6:G9,RegionsTRA)=0),RegionsTRA),"")</f>
        <v/>
      </c>
      <c r="H10" s="205" t="str">
        <f t="shared" si="0"/>
        <v/>
      </c>
      <c r="I10" s="193" t="str" cm="1">
        <f t="array" ref="I10">IFERROR(IF($G10="","",SUMIF(RegionsTRA,$G10,PointsTRA)),0)</f>
        <v/>
      </c>
      <c r="J10" s="203" t="str">
        <f t="shared" si="29"/>
        <v/>
      </c>
      <c r="K10" s="205" t="str">
        <f t="shared" si="1"/>
        <v/>
      </c>
      <c r="L10" s="193" t="str">
        <f t="shared" si="2"/>
        <v/>
      </c>
      <c r="M10" s="203" t="str">
        <f t="shared" si="30"/>
        <v/>
      </c>
      <c r="N10" s="205" t="str">
        <f t="shared" si="3"/>
        <v/>
      </c>
      <c r="O10" s="193" t="str">
        <f t="shared" si="4"/>
        <v/>
      </c>
      <c r="P10" s="203" t="str">
        <f t="shared" si="31"/>
        <v/>
      </c>
      <c r="Q10" s="205" t="str">
        <f t="shared" si="5"/>
        <v/>
      </c>
      <c r="R10" s="193" t="str">
        <f t="shared" si="6"/>
        <v/>
      </c>
      <c r="S10" s="203" t="str">
        <f t="shared" si="32"/>
        <v/>
      </c>
      <c r="T10" s="205" t="str">
        <f t="shared" si="7"/>
        <v/>
      </c>
      <c r="U10" s="193" t="str">
        <f t="shared" si="8"/>
        <v/>
      </c>
      <c r="V10" s="203" t="str">
        <f t="shared" si="33"/>
        <v/>
      </c>
      <c r="W10" s="205" t="str">
        <f t="shared" si="9"/>
        <v/>
      </c>
      <c r="X10" s="193" t="str">
        <f t="shared" si="10"/>
        <v/>
      </c>
      <c r="Y10" s="203" t="str">
        <f t="shared" si="34"/>
        <v/>
      </c>
      <c r="Z10" s="205" t="str">
        <f t="shared" si="11"/>
        <v/>
      </c>
      <c r="AA10" s="193" t="str">
        <f t="shared" si="12"/>
        <v/>
      </c>
      <c r="AB10" s="203" t="str">
        <f t="shared" si="35"/>
        <v/>
      </c>
      <c r="AC10" s="205" t="str">
        <f t="shared" si="13"/>
        <v/>
      </c>
      <c r="AD10" s="193" t="str">
        <f t="shared" si="14"/>
        <v/>
      </c>
      <c r="AE10" s="203" t="str">
        <f t="shared" si="36"/>
        <v/>
      </c>
      <c r="AF10" s="205" t="str">
        <f t="shared" si="15"/>
        <v/>
      </c>
      <c r="AG10" s="193" t="str">
        <f t="shared" si="16"/>
        <v/>
      </c>
      <c r="AH10" s="203" t="str">
        <f t="shared" si="37"/>
        <v/>
      </c>
      <c r="AI10" s="205" t="str">
        <f t="shared" si="17"/>
        <v/>
      </c>
      <c r="AJ10" s="193" t="str">
        <f t="shared" si="18"/>
        <v/>
      </c>
      <c r="AK10" s="203" t="str">
        <f t="shared" si="38"/>
        <v/>
      </c>
      <c r="AL10" s="205" t="str">
        <f t="shared" si="19"/>
        <v/>
      </c>
      <c r="AM10" s="193" t="str">
        <f t="shared" si="20"/>
        <v/>
      </c>
      <c r="AN10" s="203" t="str">
        <f t="shared" si="39"/>
        <v/>
      </c>
      <c r="AO10" s="205" t="str">
        <f t="shared" si="21"/>
        <v/>
      </c>
      <c r="AP10" s="193" t="str">
        <f t="shared" si="22"/>
        <v/>
      </c>
      <c r="AQ10" s="203" t="str">
        <f t="shared" si="40"/>
        <v/>
      </c>
      <c r="AR10" s="205" t="str">
        <f t="shared" si="23"/>
        <v/>
      </c>
      <c r="AS10" s="193" t="str">
        <f t="shared" si="24"/>
        <v/>
      </c>
      <c r="AT10" s="203" t="str">
        <f t="shared" si="41"/>
        <v/>
      </c>
      <c r="AU10" s="205" t="str">
        <f t="shared" si="25"/>
        <v/>
      </c>
      <c r="AV10" s="193" t="str">
        <f t="shared" si="26"/>
        <v/>
      </c>
      <c r="AW10" s="203" t="str">
        <f t="shared" si="42"/>
        <v/>
      </c>
      <c r="AX10" s="205" t="str">
        <f t="shared" si="27"/>
        <v/>
      </c>
      <c r="AY10" s="193" t="str">
        <f t="shared" si="28"/>
        <v/>
      </c>
      <c r="AZ10" s="204" t="str">
        <f t="shared" si="43"/>
        <v/>
      </c>
    </row>
    <row r="11" spans="2:52" ht="18" customHeight="1" x14ac:dyDescent="0.25">
      <c r="B11" s="218" t="str" cm="1">
        <f t="array" ref="B11">IFERROR(LOOKUP(2,1/(COUNTIF(B$6:$B10,GradesTRA)=0),GradesTRA),"")</f>
        <v>REG1</v>
      </c>
      <c r="C11" s="225" t="str" cm="1">
        <f t="array" ref="C11">IFERROR(LOOKUP(2,1/(COUNTIF(C$6:$C10,AgesTRA)=0),AgesTRA),"")</f>
        <v>11-12</v>
      </c>
      <c r="D11" s="222">
        <v>4</v>
      </c>
      <c r="E11" s="215">
        <v>5</v>
      </c>
      <c r="G11" s="192" t="str" cm="1">
        <f t="array" ref="G11">IFERROR(LOOKUP(2,1/(COUNTIF($G$6:G10,RegionsTRA)=0),RegionsTRA),"")</f>
        <v/>
      </c>
      <c r="H11" s="205" t="str">
        <f t="shared" si="0"/>
        <v/>
      </c>
      <c r="I11" s="193" t="str" cm="1">
        <f t="array" ref="I11">IFERROR(IF($G11="","",SUMIF(RegionsTRA,$G11,PointsTRA)),0)</f>
        <v/>
      </c>
      <c r="J11" s="203" t="str">
        <f t="shared" si="29"/>
        <v/>
      </c>
      <c r="K11" s="205" t="str">
        <f t="shared" si="1"/>
        <v/>
      </c>
      <c r="L11" s="193" t="str">
        <f t="shared" si="2"/>
        <v/>
      </c>
      <c r="M11" s="203" t="str">
        <f t="shared" si="30"/>
        <v/>
      </c>
      <c r="N11" s="205" t="str">
        <f t="shared" si="3"/>
        <v/>
      </c>
      <c r="O11" s="193" t="str">
        <f t="shared" si="4"/>
        <v/>
      </c>
      <c r="P11" s="203" t="str">
        <f t="shared" si="31"/>
        <v/>
      </c>
      <c r="Q11" s="205" t="str">
        <f t="shared" si="5"/>
        <v/>
      </c>
      <c r="R11" s="193" t="str">
        <f t="shared" si="6"/>
        <v/>
      </c>
      <c r="S11" s="203" t="str">
        <f t="shared" si="32"/>
        <v/>
      </c>
      <c r="T11" s="205" t="str">
        <f t="shared" si="7"/>
        <v/>
      </c>
      <c r="U11" s="193" t="str">
        <f t="shared" si="8"/>
        <v/>
      </c>
      <c r="V11" s="203" t="str">
        <f t="shared" si="33"/>
        <v/>
      </c>
      <c r="W11" s="205" t="str">
        <f t="shared" si="9"/>
        <v/>
      </c>
      <c r="X11" s="193" t="str">
        <f t="shared" si="10"/>
        <v/>
      </c>
      <c r="Y11" s="203" t="str">
        <f t="shared" si="34"/>
        <v/>
      </c>
      <c r="Z11" s="205" t="str">
        <f t="shared" si="11"/>
        <v/>
      </c>
      <c r="AA11" s="193" t="str">
        <f t="shared" si="12"/>
        <v/>
      </c>
      <c r="AB11" s="203" t="str">
        <f t="shared" si="35"/>
        <v/>
      </c>
      <c r="AC11" s="205" t="str">
        <f t="shared" si="13"/>
        <v/>
      </c>
      <c r="AD11" s="193" t="str">
        <f t="shared" si="14"/>
        <v/>
      </c>
      <c r="AE11" s="203" t="str">
        <f t="shared" si="36"/>
        <v/>
      </c>
      <c r="AF11" s="205" t="str">
        <f t="shared" si="15"/>
        <v/>
      </c>
      <c r="AG11" s="193" t="str">
        <f t="shared" si="16"/>
        <v/>
      </c>
      <c r="AH11" s="203" t="str">
        <f t="shared" si="37"/>
        <v/>
      </c>
      <c r="AI11" s="205" t="str">
        <f t="shared" si="17"/>
        <v/>
      </c>
      <c r="AJ11" s="193" t="str">
        <f t="shared" si="18"/>
        <v/>
      </c>
      <c r="AK11" s="203" t="str">
        <f t="shared" si="38"/>
        <v/>
      </c>
      <c r="AL11" s="205" t="str">
        <f t="shared" si="19"/>
        <v/>
      </c>
      <c r="AM11" s="193" t="str">
        <f t="shared" si="20"/>
        <v/>
      </c>
      <c r="AN11" s="203" t="str">
        <f t="shared" si="39"/>
        <v/>
      </c>
      <c r="AO11" s="205" t="str">
        <f t="shared" si="21"/>
        <v/>
      </c>
      <c r="AP11" s="193" t="str">
        <f t="shared" si="22"/>
        <v/>
      </c>
      <c r="AQ11" s="203" t="str">
        <f t="shared" si="40"/>
        <v/>
      </c>
      <c r="AR11" s="205" t="str">
        <f t="shared" si="23"/>
        <v/>
      </c>
      <c r="AS11" s="193" t="str">
        <f t="shared" si="24"/>
        <v/>
      </c>
      <c r="AT11" s="203" t="str">
        <f t="shared" si="41"/>
        <v/>
      </c>
      <c r="AU11" s="205" t="str">
        <f t="shared" si="25"/>
        <v/>
      </c>
      <c r="AV11" s="193" t="str">
        <f t="shared" si="26"/>
        <v/>
      </c>
      <c r="AW11" s="203" t="str">
        <f t="shared" si="42"/>
        <v/>
      </c>
      <c r="AX11" s="205" t="str">
        <f t="shared" si="27"/>
        <v/>
      </c>
      <c r="AY11" s="193" t="str">
        <f t="shared" si="28"/>
        <v/>
      </c>
      <c r="AZ11" s="204" t="str">
        <f t="shared" si="43"/>
        <v/>
      </c>
    </row>
    <row r="12" spans="2:52" ht="18" customHeight="1" x14ac:dyDescent="0.25">
      <c r="B12" s="218" t="str" cm="1">
        <f t="array" ref="B12">IFERROR(LOOKUP(2,1/(COUNTIF(B$6:$B11,GradesTRA)=0),GradesTRA),"")</f>
        <v>CLB4</v>
      </c>
      <c r="C12" s="225" t="str" cm="1">
        <f t="array" ref="C12">IFERROR(LOOKUP(2,1/(COUNTIF(C$6:$C11,AgesTRA)=0),AgesTRA),"")</f>
        <v>10</v>
      </c>
      <c r="D12" s="222">
        <v>5</v>
      </c>
      <c r="E12" s="215">
        <v>4</v>
      </c>
      <c r="G12" s="192" t="str" cm="1">
        <f t="array" ref="G12">IFERROR(LOOKUP(2,1/(COUNTIF($G$6:G11,RegionsTRA)=0),RegionsTRA),"")</f>
        <v/>
      </c>
      <c r="H12" s="205" t="str">
        <f t="shared" si="0"/>
        <v/>
      </c>
      <c r="I12" s="193" t="str" cm="1">
        <f t="array" ref="I12">IFERROR(IF($G12="","",SUMIF(RegionsTRA,$G12,PointsTRA)),0)</f>
        <v/>
      </c>
      <c r="J12" s="203" t="str">
        <f t="shared" si="29"/>
        <v/>
      </c>
      <c r="K12" s="205" t="str">
        <f t="shared" si="1"/>
        <v/>
      </c>
      <c r="L12" s="193" t="str">
        <f t="shared" si="2"/>
        <v/>
      </c>
      <c r="M12" s="203" t="str">
        <f t="shared" si="30"/>
        <v/>
      </c>
      <c r="N12" s="205" t="str">
        <f t="shared" si="3"/>
        <v/>
      </c>
      <c r="O12" s="193" t="str">
        <f t="shared" si="4"/>
        <v/>
      </c>
      <c r="P12" s="203" t="str">
        <f t="shared" si="31"/>
        <v/>
      </c>
      <c r="Q12" s="205" t="str">
        <f t="shared" si="5"/>
        <v/>
      </c>
      <c r="R12" s="193" t="str">
        <f t="shared" si="6"/>
        <v/>
      </c>
      <c r="S12" s="203" t="str">
        <f t="shared" si="32"/>
        <v/>
      </c>
      <c r="T12" s="205" t="str">
        <f t="shared" si="7"/>
        <v/>
      </c>
      <c r="U12" s="193" t="str">
        <f t="shared" si="8"/>
        <v/>
      </c>
      <c r="V12" s="203" t="str">
        <f t="shared" si="33"/>
        <v/>
      </c>
      <c r="W12" s="205" t="str">
        <f t="shared" si="9"/>
        <v/>
      </c>
      <c r="X12" s="193" t="str">
        <f t="shared" si="10"/>
        <v/>
      </c>
      <c r="Y12" s="203" t="str">
        <f t="shared" si="34"/>
        <v/>
      </c>
      <c r="Z12" s="205" t="str">
        <f t="shared" si="11"/>
        <v/>
      </c>
      <c r="AA12" s="193" t="str">
        <f t="shared" si="12"/>
        <v/>
      </c>
      <c r="AB12" s="203" t="str">
        <f t="shared" si="35"/>
        <v/>
      </c>
      <c r="AC12" s="205" t="str">
        <f t="shared" si="13"/>
        <v/>
      </c>
      <c r="AD12" s="193" t="str">
        <f t="shared" si="14"/>
        <v/>
      </c>
      <c r="AE12" s="203" t="str">
        <f t="shared" si="36"/>
        <v/>
      </c>
      <c r="AF12" s="205" t="str">
        <f t="shared" si="15"/>
        <v/>
      </c>
      <c r="AG12" s="193" t="str">
        <f t="shared" si="16"/>
        <v/>
      </c>
      <c r="AH12" s="203" t="str">
        <f t="shared" si="37"/>
        <v/>
      </c>
      <c r="AI12" s="205" t="str">
        <f t="shared" si="17"/>
        <v/>
      </c>
      <c r="AJ12" s="193" t="str">
        <f t="shared" si="18"/>
        <v/>
      </c>
      <c r="AK12" s="203" t="str">
        <f t="shared" si="38"/>
        <v/>
      </c>
      <c r="AL12" s="205" t="str">
        <f t="shared" si="19"/>
        <v/>
      </c>
      <c r="AM12" s="193" t="str">
        <f t="shared" si="20"/>
        <v/>
      </c>
      <c r="AN12" s="203" t="str">
        <f t="shared" si="39"/>
        <v/>
      </c>
      <c r="AO12" s="205" t="str">
        <f t="shared" si="21"/>
        <v/>
      </c>
      <c r="AP12" s="193" t="str">
        <f t="shared" si="22"/>
        <v/>
      </c>
      <c r="AQ12" s="203" t="str">
        <f t="shared" si="40"/>
        <v/>
      </c>
      <c r="AR12" s="205" t="str">
        <f t="shared" si="23"/>
        <v/>
      </c>
      <c r="AS12" s="193" t="str">
        <f t="shared" si="24"/>
        <v/>
      </c>
      <c r="AT12" s="203" t="str">
        <f t="shared" si="41"/>
        <v/>
      </c>
      <c r="AU12" s="205" t="str">
        <f t="shared" si="25"/>
        <v/>
      </c>
      <c r="AV12" s="193" t="str">
        <f t="shared" si="26"/>
        <v/>
      </c>
      <c r="AW12" s="203" t="str">
        <f t="shared" si="42"/>
        <v/>
      </c>
      <c r="AX12" s="205" t="str">
        <f t="shared" si="27"/>
        <v/>
      </c>
      <c r="AY12" s="193" t="str">
        <f t="shared" si="28"/>
        <v/>
      </c>
      <c r="AZ12" s="204" t="str">
        <f t="shared" si="43"/>
        <v/>
      </c>
    </row>
    <row r="13" spans="2:52" ht="18" customHeight="1" x14ac:dyDescent="0.25">
      <c r="B13" s="218" t="str" cm="1">
        <f t="array" ref="B13">IFERROR(LOOKUP(2,1/(COUNTIF(B$6:$B12,GradesTRA)=0),GradesTRA),"")</f>
        <v>CLB3</v>
      </c>
      <c r="C13" s="225" t="str" cm="1">
        <f t="array" ref="C13">IFERROR(LOOKUP(2,1/(COUNTIF(C$6:$C12,AgesTRA)=0),AgesTRA),"")</f>
        <v>9-10</v>
      </c>
      <c r="D13" s="222">
        <v>6</v>
      </c>
      <c r="E13" s="215">
        <v>3</v>
      </c>
      <c r="G13" s="192" t="str" cm="1">
        <f t="array" ref="G13">IFERROR(LOOKUP(2,1/(COUNTIF($G$6:G12,RegionsTRA)=0),RegionsTRA),"")</f>
        <v/>
      </c>
      <c r="H13" s="205" t="str">
        <f t="shared" si="0"/>
        <v/>
      </c>
      <c r="I13" s="193" t="str" cm="1">
        <f t="array" ref="I13">IFERROR(IF($G13="","",SUMIF(RegionsTRA,$G13,PointsTRA)),0)</f>
        <v/>
      </c>
      <c r="J13" s="203" t="str">
        <f t="shared" si="29"/>
        <v/>
      </c>
      <c r="K13" s="205" t="str">
        <f t="shared" si="1"/>
        <v/>
      </c>
      <c r="L13" s="193" t="str">
        <f t="shared" si="2"/>
        <v/>
      </c>
      <c r="M13" s="203" t="str">
        <f t="shared" si="30"/>
        <v/>
      </c>
      <c r="N13" s="205" t="str">
        <f t="shared" si="3"/>
        <v/>
      </c>
      <c r="O13" s="193" t="str">
        <f t="shared" si="4"/>
        <v/>
      </c>
      <c r="P13" s="203" t="str">
        <f t="shared" si="31"/>
        <v/>
      </c>
      <c r="Q13" s="205" t="str">
        <f t="shared" si="5"/>
        <v/>
      </c>
      <c r="R13" s="193" t="str">
        <f t="shared" si="6"/>
        <v/>
      </c>
      <c r="S13" s="203" t="str">
        <f t="shared" si="32"/>
        <v/>
      </c>
      <c r="T13" s="205" t="str">
        <f t="shared" si="7"/>
        <v/>
      </c>
      <c r="U13" s="193" t="str">
        <f t="shared" si="8"/>
        <v/>
      </c>
      <c r="V13" s="203" t="str">
        <f t="shared" si="33"/>
        <v/>
      </c>
      <c r="W13" s="205" t="str">
        <f t="shared" si="9"/>
        <v/>
      </c>
      <c r="X13" s="193" t="str">
        <f t="shared" si="10"/>
        <v/>
      </c>
      <c r="Y13" s="203" t="str">
        <f t="shared" si="34"/>
        <v/>
      </c>
      <c r="Z13" s="205" t="str">
        <f t="shared" si="11"/>
        <v/>
      </c>
      <c r="AA13" s="193" t="str">
        <f t="shared" si="12"/>
        <v/>
      </c>
      <c r="AB13" s="203" t="str">
        <f t="shared" si="35"/>
        <v/>
      </c>
      <c r="AC13" s="205" t="str">
        <f t="shared" si="13"/>
        <v/>
      </c>
      <c r="AD13" s="193" t="str">
        <f t="shared" si="14"/>
        <v/>
      </c>
      <c r="AE13" s="203" t="str">
        <f t="shared" si="36"/>
        <v/>
      </c>
      <c r="AF13" s="205" t="str">
        <f t="shared" si="15"/>
        <v/>
      </c>
      <c r="AG13" s="193" t="str">
        <f t="shared" si="16"/>
        <v/>
      </c>
      <c r="AH13" s="203" t="str">
        <f t="shared" si="37"/>
        <v/>
      </c>
      <c r="AI13" s="205" t="str">
        <f t="shared" si="17"/>
        <v/>
      </c>
      <c r="AJ13" s="193" t="str">
        <f t="shared" si="18"/>
        <v/>
      </c>
      <c r="AK13" s="203" t="str">
        <f t="shared" si="38"/>
        <v/>
      </c>
      <c r="AL13" s="205" t="str">
        <f t="shared" si="19"/>
        <v/>
      </c>
      <c r="AM13" s="193" t="str">
        <f t="shared" si="20"/>
        <v/>
      </c>
      <c r="AN13" s="203" t="str">
        <f t="shared" si="39"/>
        <v/>
      </c>
      <c r="AO13" s="205" t="str">
        <f t="shared" si="21"/>
        <v/>
      </c>
      <c r="AP13" s="193" t="str">
        <f t="shared" si="22"/>
        <v/>
      </c>
      <c r="AQ13" s="203" t="str">
        <f t="shared" si="40"/>
        <v/>
      </c>
      <c r="AR13" s="205" t="str">
        <f t="shared" si="23"/>
        <v/>
      </c>
      <c r="AS13" s="193" t="str">
        <f t="shared" si="24"/>
        <v/>
      </c>
      <c r="AT13" s="203" t="str">
        <f t="shared" si="41"/>
        <v/>
      </c>
      <c r="AU13" s="205" t="str">
        <f t="shared" si="25"/>
        <v/>
      </c>
      <c r="AV13" s="193" t="str">
        <f t="shared" si="26"/>
        <v/>
      </c>
      <c r="AW13" s="203" t="str">
        <f t="shared" si="42"/>
        <v/>
      </c>
      <c r="AX13" s="205" t="str">
        <f t="shared" si="27"/>
        <v/>
      </c>
      <c r="AY13" s="193" t="str">
        <f t="shared" si="28"/>
        <v/>
      </c>
      <c r="AZ13" s="204" t="str">
        <f t="shared" si="43"/>
        <v/>
      </c>
    </row>
    <row r="14" spans="2:52" ht="18" customHeight="1" x14ac:dyDescent="0.25">
      <c r="B14" s="218" t="str" cm="1">
        <f t="array" ref="B14">IFERROR(LOOKUP(2,1/(COUNTIF(B$6:$B13,GradesTRA)=0),GradesTRA),"")</f>
        <v>CLB2</v>
      </c>
      <c r="C14" s="225" t="str" cm="1">
        <f t="array" ref="C14">IFERROR(LOOKUP(2,1/(COUNTIF(C$6:$C13,AgesTRA)=0),AgesTRA),"")</f>
        <v>15+</v>
      </c>
      <c r="D14" s="222">
        <v>7</v>
      </c>
      <c r="E14" s="215">
        <v>2</v>
      </c>
      <c r="G14" s="192" t="str" cm="1">
        <f t="array" ref="G14">IFERROR(LOOKUP(2,1/(COUNTIF($G$6:G13,RegionsTRA)=0),RegionsTRA),"")</f>
        <v/>
      </c>
      <c r="H14" s="205" t="str">
        <f t="shared" si="0"/>
        <v/>
      </c>
      <c r="I14" s="193" t="str" cm="1">
        <f t="array" ref="I14">IFERROR(IF($G14="","",SUMIF(RegionsTRA,$G14,PointsTRA)),0)</f>
        <v/>
      </c>
      <c r="J14" s="203" t="str">
        <f t="shared" si="29"/>
        <v/>
      </c>
      <c r="K14" s="205" t="str">
        <f t="shared" si="1"/>
        <v/>
      </c>
      <c r="L14" s="193" t="str">
        <f t="shared" si="2"/>
        <v/>
      </c>
      <c r="M14" s="203" t="str">
        <f t="shared" si="30"/>
        <v/>
      </c>
      <c r="N14" s="205" t="str">
        <f t="shared" si="3"/>
        <v/>
      </c>
      <c r="O14" s="193" t="str">
        <f t="shared" si="4"/>
        <v/>
      </c>
      <c r="P14" s="203" t="str">
        <f t="shared" si="31"/>
        <v/>
      </c>
      <c r="Q14" s="205" t="str">
        <f t="shared" si="5"/>
        <v/>
      </c>
      <c r="R14" s="193" t="str">
        <f t="shared" si="6"/>
        <v/>
      </c>
      <c r="S14" s="203" t="str">
        <f t="shared" si="32"/>
        <v/>
      </c>
      <c r="T14" s="205" t="str">
        <f t="shared" si="7"/>
        <v/>
      </c>
      <c r="U14" s="193" t="str">
        <f t="shared" si="8"/>
        <v/>
      </c>
      <c r="V14" s="203" t="str">
        <f t="shared" si="33"/>
        <v/>
      </c>
      <c r="W14" s="205" t="str">
        <f t="shared" si="9"/>
        <v/>
      </c>
      <c r="X14" s="193" t="str">
        <f t="shared" si="10"/>
        <v/>
      </c>
      <c r="Y14" s="203" t="str">
        <f t="shared" si="34"/>
        <v/>
      </c>
      <c r="Z14" s="205" t="str">
        <f t="shared" si="11"/>
        <v/>
      </c>
      <c r="AA14" s="193" t="str">
        <f t="shared" si="12"/>
        <v/>
      </c>
      <c r="AB14" s="203" t="str">
        <f t="shared" si="35"/>
        <v/>
      </c>
      <c r="AC14" s="205" t="str">
        <f t="shared" si="13"/>
        <v/>
      </c>
      <c r="AD14" s="193" t="str">
        <f t="shared" si="14"/>
        <v/>
      </c>
      <c r="AE14" s="203" t="str">
        <f t="shared" si="36"/>
        <v/>
      </c>
      <c r="AF14" s="205" t="str">
        <f t="shared" si="15"/>
        <v/>
      </c>
      <c r="AG14" s="193" t="str">
        <f t="shared" si="16"/>
        <v/>
      </c>
      <c r="AH14" s="203" t="str">
        <f t="shared" si="37"/>
        <v/>
      </c>
      <c r="AI14" s="205" t="str">
        <f t="shared" si="17"/>
        <v/>
      </c>
      <c r="AJ14" s="193" t="str">
        <f t="shared" si="18"/>
        <v/>
      </c>
      <c r="AK14" s="203" t="str">
        <f t="shared" si="38"/>
        <v/>
      </c>
      <c r="AL14" s="205" t="str">
        <f t="shared" si="19"/>
        <v/>
      </c>
      <c r="AM14" s="193" t="str">
        <f t="shared" si="20"/>
        <v/>
      </c>
      <c r="AN14" s="203" t="str">
        <f t="shared" si="39"/>
        <v/>
      </c>
      <c r="AO14" s="205" t="str">
        <f t="shared" si="21"/>
        <v/>
      </c>
      <c r="AP14" s="193" t="str">
        <f t="shared" si="22"/>
        <v/>
      </c>
      <c r="AQ14" s="203" t="str">
        <f t="shared" si="40"/>
        <v/>
      </c>
      <c r="AR14" s="205" t="str">
        <f t="shared" si="23"/>
        <v/>
      </c>
      <c r="AS14" s="193" t="str">
        <f t="shared" si="24"/>
        <v/>
      </c>
      <c r="AT14" s="203" t="str">
        <f t="shared" si="41"/>
        <v/>
      </c>
      <c r="AU14" s="205" t="str">
        <f t="shared" si="25"/>
        <v/>
      </c>
      <c r="AV14" s="193" t="str">
        <f t="shared" si="26"/>
        <v/>
      </c>
      <c r="AW14" s="203" t="str">
        <f t="shared" si="42"/>
        <v/>
      </c>
      <c r="AX14" s="205" t="str">
        <f t="shared" si="27"/>
        <v/>
      </c>
      <c r="AY14" s="193" t="str">
        <f t="shared" si="28"/>
        <v/>
      </c>
      <c r="AZ14" s="204" t="str">
        <f t="shared" si="43"/>
        <v/>
      </c>
    </row>
    <row r="15" spans="2:52" ht="18" customHeight="1" x14ac:dyDescent="0.25">
      <c r="B15" s="218" t="str" cm="1">
        <f t="array" ref="B15">IFERROR(LOOKUP(2,1/(COUNTIF(B$6:$B14,GradesTRA)=0),GradesTRA),"")</f>
        <v>CLB1</v>
      </c>
      <c r="C15" s="225" t="str" cm="1">
        <f t="array" ref="C15">IFERROR(LOOKUP(2,1/(COUNTIF(C$6:$C14,AgesTRA)=0),AgesTRA),"")</f>
        <v>13-17</v>
      </c>
      <c r="D15" s="222">
        <v>8</v>
      </c>
      <c r="E15" s="215">
        <v>1</v>
      </c>
      <c r="G15" s="192" t="str" cm="1">
        <f t="array" ref="G15">IFERROR(LOOKUP(2,1/(COUNTIF($G$6:G14,RegionsTRA)=0),RegionsTRA),"")</f>
        <v/>
      </c>
      <c r="H15" s="205" t="str">
        <f t="shared" si="0"/>
        <v/>
      </c>
      <c r="I15" s="193" t="str" cm="1">
        <f t="array" ref="I15">IFERROR(IF($G15="","",SUMIF(RegionsTRA,$G15,PointsTRA)),0)</f>
        <v/>
      </c>
      <c r="J15" s="203" t="str">
        <f t="shared" si="29"/>
        <v/>
      </c>
      <c r="K15" s="205" t="str">
        <f t="shared" si="1"/>
        <v/>
      </c>
      <c r="L15" s="193" t="str">
        <f t="shared" si="2"/>
        <v/>
      </c>
      <c r="M15" s="203" t="str">
        <f t="shared" si="30"/>
        <v/>
      </c>
      <c r="N15" s="205" t="str">
        <f t="shared" si="3"/>
        <v/>
      </c>
      <c r="O15" s="193" t="str">
        <f t="shared" si="4"/>
        <v/>
      </c>
      <c r="P15" s="203" t="str">
        <f t="shared" si="31"/>
        <v/>
      </c>
      <c r="Q15" s="205" t="str">
        <f t="shared" si="5"/>
        <v/>
      </c>
      <c r="R15" s="193" t="str">
        <f t="shared" si="6"/>
        <v/>
      </c>
      <c r="S15" s="203" t="str">
        <f t="shared" si="32"/>
        <v/>
      </c>
      <c r="T15" s="205" t="str">
        <f t="shared" si="7"/>
        <v/>
      </c>
      <c r="U15" s="193" t="str">
        <f t="shared" si="8"/>
        <v/>
      </c>
      <c r="V15" s="203" t="str">
        <f t="shared" si="33"/>
        <v/>
      </c>
      <c r="W15" s="205" t="str">
        <f t="shared" si="9"/>
        <v/>
      </c>
      <c r="X15" s="193" t="str">
        <f t="shared" si="10"/>
        <v/>
      </c>
      <c r="Y15" s="203" t="str">
        <f t="shared" si="34"/>
        <v/>
      </c>
      <c r="Z15" s="205" t="str">
        <f t="shared" si="11"/>
        <v/>
      </c>
      <c r="AA15" s="193" t="str">
        <f t="shared" si="12"/>
        <v/>
      </c>
      <c r="AB15" s="203" t="str">
        <f t="shared" si="35"/>
        <v/>
      </c>
      <c r="AC15" s="205" t="str">
        <f t="shared" si="13"/>
        <v/>
      </c>
      <c r="AD15" s="193" t="str">
        <f t="shared" si="14"/>
        <v/>
      </c>
      <c r="AE15" s="203" t="str">
        <f t="shared" si="36"/>
        <v/>
      </c>
      <c r="AF15" s="205" t="str">
        <f t="shared" si="15"/>
        <v/>
      </c>
      <c r="AG15" s="193" t="str">
        <f t="shared" si="16"/>
        <v/>
      </c>
      <c r="AH15" s="203" t="str">
        <f t="shared" si="37"/>
        <v/>
      </c>
      <c r="AI15" s="205" t="str">
        <f t="shared" si="17"/>
        <v/>
      </c>
      <c r="AJ15" s="193" t="str">
        <f t="shared" si="18"/>
        <v/>
      </c>
      <c r="AK15" s="203" t="str">
        <f t="shared" si="38"/>
        <v/>
      </c>
      <c r="AL15" s="205" t="str">
        <f t="shared" si="19"/>
        <v/>
      </c>
      <c r="AM15" s="193" t="str">
        <f t="shared" si="20"/>
        <v/>
      </c>
      <c r="AN15" s="203" t="str">
        <f t="shared" si="39"/>
        <v/>
      </c>
      <c r="AO15" s="205" t="str">
        <f t="shared" si="21"/>
        <v/>
      </c>
      <c r="AP15" s="193" t="str">
        <f t="shared" si="22"/>
        <v/>
      </c>
      <c r="AQ15" s="203" t="str">
        <f t="shared" si="40"/>
        <v/>
      </c>
      <c r="AR15" s="205" t="str">
        <f t="shared" si="23"/>
        <v/>
      </c>
      <c r="AS15" s="193" t="str">
        <f t="shared" si="24"/>
        <v/>
      </c>
      <c r="AT15" s="203" t="str">
        <f t="shared" si="41"/>
        <v/>
      </c>
      <c r="AU15" s="205" t="str">
        <f t="shared" si="25"/>
        <v/>
      </c>
      <c r="AV15" s="193" t="str">
        <f t="shared" si="26"/>
        <v/>
      </c>
      <c r="AW15" s="203" t="str">
        <f t="shared" si="42"/>
        <v/>
      </c>
      <c r="AX15" s="205" t="str">
        <f t="shared" si="27"/>
        <v/>
      </c>
      <c r="AY15" s="193" t="str">
        <f t="shared" si="28"/>
        <v/>
      </c>
      <c r="AZ15" s="204" t="str">
        <f t="shared" si="43"/>
        <v/>
      </c>
    </row>
    <row r="16" spans="2:52" ht="18" customHeight="1" x14ac:dyDescent="0.25">
      <c r="B16" s="218" t="str" cm="1">
        <f t="array" ref="B16">IFERROR(LOOKUP(2,1/(COUNTIF(B$6:$B15,GradesTRA)=0),GradesTRA),"")</f>
        <v>DisR2Cat1</v>
      </c>
      <c r="C16" s="225" t="str" cm="1">
        <f t="array" ref="C16">IFERROR(LOOKUP(2,1/(COUNTIF(C$6:$C15,AgesTRA)=0),AgesTRA),"")</f>
        <v>8</v>
      </c>
      <c r="D16" s="222">
        <v>9</v>
      </c>
      <c r="E16" s="215">
        <v>0</v>
      </c>
      <c r="G16" s="192" t="str" cm="1">
        <f t="array" ref="G16">IFERROR(LOOKUP(2,1/(COUNTIF($G$6:G15,RegionsTRA)=0),RegionsTRA),"")</f>
        <v/>
      </c>
      <c r="H16" s="205" t="str">
        <f t="shared" si="0"/>
        <v/>
      </c>
      <c r="I16" s="193" t="str" cm="1">
        <f t="array" ref="I16">IFERROR(IF($G16="","",SUMIF(RegionsTRA,$G16,PointsTRA)),0)</f>
        <v/>
      </c>
      <c r="J16" s="203" t="str">
        <f t="shared" si="29"/>
        <v/>
      </c>
      <c r="K16" s="205" t="str">
        <f t="shared" si="1"/>
        <v/>
      </c>
      <c r="L16" s="193" t="str">
        <f t="shared" si="2"/>
        <v/>
      </c>
      <c r="M16" s="203" t="str">
        <f t="shared" si="30"/>
        <v/>
      </c>
      <c r="N16" s="205" t="str">
        <f t="shared" si="3"/>
        <v/>
      </c>
      <c r="O16" s="193" t="str">
        <f t="shared" si="4"/>
        <v/>
      </c>
      <c r="P16" s="203" t="str">
        <f t="shared" si="31"/>
        <v/>
      </c>
      <c r="Q16" s="205" t="str">
        <f t="shared" si="5"/>
        <v/>
      </c>
      <c r="R16" s="193" t="str">
        <f t="shared" si="6"/>
        <v/>
      </c>
      <c r="S16" s="203" t="str">
        <f t="shared" si="32"/>
        <v/>
      </c>
      <c r="T16" s="205" t="str">
        <f t="shared" si="7"/>
        <v/>
      </c>
      <c r="U16" s="193" t="str">
        <f t="shared" si="8"/>
        <v/>
      </c>
      <c r="V16" s="203" t="str">
        <f t="shared" si="33"/>
        <v/>
      </c>
      <c r="W16" s="205" t="str">
        <f t="shared" si="9"/>
        <v/>
      </c>
      <c r="X16" s="193" t="str">
        <f t="shared" si="10"/>
        <v/>
      </c>
      <c r="Y16" s="203" t="str">
        <f t="shared" si="34"/>
        <v/>
      </c>
      <c r="Z16" s="205" t="str">
        <f t="shared" si="11"/>
        <v/>
      </c>
      <c r="AA16" s="193" t="str">
        <f t="shared" si="12"/>
        <v/>
      </c>
      <c r="AB16" s="203" t="str">
        <f t="shared" si="35"/>
        <v/>
      </c>
      <c r="AC16" s="205" t="str">
        <f t="shared" si="13"/>
        <v/>
      </c>
      <c r="AD16" s="193" t="str">
        <f t="shared" si="14"/>
        <v/>
      </c>
      <c r="AE16" s="203" t="str">
        <f t="shared" si="36"/>
        <v/>
      </c>
      <c r="AF16" s="205" t="str">
        <f t="shared" si="15"/>
        <v/>
      </c>
      <c r="AG16" s="193" t="str">
        <f t="shared" si="16"/>
        <v/>
      </c>
      <c r="AH16" s="203" t="str">
        <f t="shared" si="37"/>
        <v/>
      </c>
      <c r="AI16" s="205" t="str">
        <f t="shared" si="17"/>
        <v/>
      </c>
      <c r="AJ16" s="193" t="str">
        <f t="shared" si="18"/>
        <v/>
      </c>
      <c r="AK16" s="203" t="str">
        <f t="shared" si="38"/>
        <v/>
      </c>
      <c r="AL16" s="205" t="str">
        <f t="shared" si="19"/>
        <v/>
      </c>
      <c r="AM16" s="193" t="str">
        <f t="shared" si="20"/>
        <v/>
      </c>
      <c r="AN16" s="203" t="str">
        <f t="shared" si="39"/>
        <v/>
      </c>
      <c r="AO16" s="205" t="str">
        <f t="shared" si="21"/>
        <v/>
      </c>
      <c r="AP16" s="193" t="str">
        <f t="shared" si="22"/>
        <v/>
      </c>
      <c r="AQ16" s="203" t="str">
        <f t="shared" si="40"/>
        <v/>
      </c>
      <c r="AR16" s="205" t="str">
        <f t="shared" si="23"/>
        <v/>
      </c>
      <c r="AS16" s="193" t="str">
        <f t="shared" si="24"/>
        <v/>
      </c>
      <c r="AT16" s="203" t="str">
        <f t="shared" si="41"/>
        <v/>
      </c>
      <c r="AU16" s="205" t="str">
        <f t="shared" si="25"/>
        <v/>
      </c>
      <c r="AV16" s="193" t="str">
        <f t="shared" si="26"/>
        <v/>
      </c>
      <c r="AW16" s="203" t="str">
        <f t="shared" si="42"/>
        <v/>
      </c>
      <c r="AX16" s="205" t="str">
        <f t="shared" si="27"/>
        <v/>
      </c>
      <c r="AY16" s="193" t="str">
        <f t="shared" si="28"/>
        <v/>
      </c>
      <c r="AZ16" s="204" t="str">
        <f t="shared" si="43"/>
        <v/>
      </c>
    </row>
    <row r="17" spans="2:52" ht="18" customHeight="1" x14ac:dyDescent="0.25">
      <c r="B17" s="218" t="str" cm="1">
        <f t="array" ref="B17">IFERROR(LOOKUP(2,1/(COUNTIF(B$6:$B16,GradesTRA)=0),GradesTRA),"")</f>
        <v>DisR1Cat2</v>
      </c>
      <c r="C17" s="225" t="str" cm="1">
        <f t="array" ref="C17">IFERROR(LOOKUP(2,1/(COUNTIF(C$6:$C16,AgesTRA)=0),AgesTRA),"")</f>
        <v>9-14</v>
      </c>
      <c r="D17" s="222">
        <v>10</v>
      </c>
      <c r="E17" s="215">
        <v>0</v>
      </c>
      <c r="G17" s="192" t="str" cm="1">
        <f t="array" ref="G17">IFERROR(LOOKUP(2,1/(COUNTIF($G$6:G16,RegionsTRA)=0),RegionsTRA),"")</f>
        <v/>
      </c>
      <c r="H17" s="205" t="str">
        <f t="shared" si="0"/>
        <v/>
      </c>
      <c r="I17" s="193" t="str" cm="1">
        <f t="array" ref="I17">IFERROR(IF($G17="","",SUMIF(RegionsTRA,$G17,PointsTRA)),0)</f>
        <v/>
      </c>
      <c r="J17" s="203" t="str">
        <f t="shared" si="29"/>
        <v/>
      </c>
      <c r="K17" s="205" t="str">
        <f t="shared" si="1"/>
        <v/>
      </c>
      <c r="L17" s="193" t="str">
        <f t="shared" si="2"/>
        <v/>
      </c>
      <c r="M17" s="203" t="str">
        <f t="shared" si="30"/>
        <v/>
      </c>
      <c r="N17" s="205" t="str">
        <f t="shared" si="3"/>
        <v/>
      </c>
      <c r="O17" s="193" t="str">
        <f t="shared" si="4"/>
        <v/>
      </c>
      <c r="P17" s="203" t="str">
        <f t="shared" si="31"/>
        <v/>
      </c>
      <c r="Q17" s="205" t="str">
        <f t="shared" si="5"/>
        <v/>
      </c>
      <c r="R17" s="193" t="str">
        <f t="shared" si="6"/>
        <v/>
      </c>
      <c r="S17" s="203" t="str">
        <f t="shared" si="32"/>
        <v/>
      </c>
      <c r="T17" s="205" t="str">
        <f t="shared" si="7"/>
        <v/>
      </c>
      <c r="U17" s="193" t="str">
        <f t="shared" si="8"/>
        <v/>
      </c>
      <c r="V17" s="203" t="str">
        <f t="shared" si="33"/>
        <v/>
      </c>
      <c r="W17" s="205" t="str">
        <f t="shared" si="9"/>
        <v/>
      </c>
      <c r="X17" s="193" t="str">
        <f t="shared" si="10"/>
        <v/>
      </c>
      <c r="Y17" s="203" t="str">
        <f t="shared" si="34"/>
        <v/>
      </c>
      <c r="Z17" s="205" t="str">
        <f t="shared" si="11"/>
        <v/>
      </c>
      <c r="AA17" s="193" t="str">
        <f t="shared" si="12"/>
        <v/>
      </c>
      <c r="AB17" s="203" t="str">
        <f t="shared" si="35"/>
        <v/>
      </c>
      <c r="AC17" s="205" t="str">
        <f t="shared" si="13"/>
        <v/>
      </c>
      <c r="AD17" s="193" t="str">
        <f t="shared" si="14"/>
        <v/>
      </c>
      <c r="AE17" s="203" t="str">
        <f t="shared" si="36"/>
        <v/>
      </c>
      <c r="AF17" s="205" t="str">
        <f t="shared" si="15"/>
        <v/>
      </c>
      <c r="AG17" s="193" t="str">
        <f t="shared" si="16"/>
        <v/>
      </c>
      <c r="AH17" s="203" t="str">
        <f t="shared" si="37"/>
        <v/>
      </c>
      <c r="AI17" s="205" t="str">
        <f t="shared" si="17"/>
        <v/>
      </c>
      <c r="AJ17" s="193" t="str">
        <f t="shared" si="18"/>
        <v/>
      </c>
      <c r="AK17" s="203" t="str">
        <f t="shared" si="38"/>
        <v/>
      </c>
      <c r="AL17" s="205" t="str">
        <f t="shared" si="19"/>
        <v/>
      </c>
      <c r="AM17" s="193" t="str">
        <f t="shared" si="20"/>
        <v/>
      </c>
      <c r="AN17" s="203" t="str">
        <f t="shared" si="39"/>
        <v/>
      </c>
      <c r="AO17" s="205" t="str">
        <f t="shared" si="21"/>
        <v/>
      </c>
      <c r="AP17" s="193" t="str">
        <f t="shared" si="22"/>
        <v/>
      </c>
      <c r="AQ17" s="203" t="str">
        <f t="shared" si="40"/>
        <v/>
      </c>
      <c r="AR17" s="205" t="str">
        <f t="shared" si="23"/>
        <v/>
      </c>
      <c r="AS17" s="193" t="str">
        <f t="shared" si="24"/>
        <v/>
      </c>
      <c r="AT17" s="203" t="str">
        <f t="shared" si="41"/>
        <v/>
      </c>
      <c r="AU17" s="205" t="str">
        <f t="shared" si="25"/>
        <v/>
      </c>
      <c r="AV17" s="193" t="str">
        <f t="shared" si="26"/>
        <v/>
      </c>
      <c r="AW17" s="203" t="str">
        <f t="shared" si="42"/>
        <v/>
      </c>
      <c r="AX17" s="205" t="str">
        <f t="shared" si="27"/>
        <v/>
      </c>
      <c r="AY17" s="193" t="str">
        <f t="shared" si="28"/>
        <v/>
      </c>
      <c r="AZ17" s="204" t="str">
        <f t="shared" si="43"/>
        <v/>
      </c>
    </row>
    <row r="18" spans="2:52" ht="18" customHeight="1" x14ac:dyDescent="0.25">
      <c r="B18" s="218" t="str" cm="1">
        <f t="array" ref="B18">IFERROR(LOOKUP(2,1/(COUNTIF(B$6:$B17,GradesTRA)=0),GradesTRA),"")</f>
        <v>DisR1Cat1</v>
      </c>
      <c r="C18" s="225" t="str" cm="1">
        <f t="array" ref="C18">IFERROR(LOOKUP(2,1/(COUNTIF(C$6:$C17,AgesTRA)=0),AgesTRA),"")</f>
        <v>8-14</v>
      </c>
      <c r="D18" s="222"/>
      <c r="E18" s="215"/>
      <c r="G18" s="192" t="str" cm="1">
        <f t="array" ref="G18">IFERROR(LOOKUP(2,1/(COUNTIF($G$6:G17,RegionsTRA)=0),RegionsTRA),"")</f>
        <v/>
      </c>
      <c r="H18" s="205" t="str">
        <f t="shared" si="0"/>
        <v/>
      </c>
      <c r="I18" s="193" t="str" cm="1">
        <f t="array" ref="I18">IFERROR(IF($G18="","",SUMIF(RegionsTRA,$G18,PointsTRA)),0)</f>
        <v/>
      </c>
      <c r="J18" s="203" t="str">
        <f t="shared" si="29"/>
        <v/>
      </c>
      <c r="K18" s="205" t="str">
        <f t="shared" si="1"/>
        <v/>
      </c>
      <c r="L18" s="193" t="str">
        <f t="shared" si="2"/>
        <v/>
      </c>
      <c r="M18" s="203" t="str">
        <f t="shared" si="30"/>
        <v/>
      </c>
      <c r="N18" s="205" t="str">
        <f t="shared" si="3"/>
        <v/>
      </c>
      <c r="O18" s="193" t="str">
        <f t="shared" si="4"/>
        <v/>
      </c>
      <c r="P18" s="203" t="str">
        <f t="shared" si="31"/>
        <v/>
      </c>
      <c r="Q18" s="205" t="str">
        <f t="shared" si="5"/>
        <v/>
      </c>
      <c r="R18" s="193" t="str">
        <f t="shared" si="6"/>
        <v/>
      </c>
      <c r="S18" s="203" t="str">
        <f t="shared" si="32"/>
        <v/>
      </c>
      <c r="T18" s="205" t="str">
        <f t="shared" si="7"/>
        <v/>
      </c>
      <c r="U18" s="193" t="str">
        <f t="shared" si="8"/>
        <v/>
      </c>
      <c r="V18" s="203" t="str">
        <f t="shared" si="33"/>
        <v/>
      </c>
      <c r="W18" s="205" t="str">
        <f t="shared" si="9"/>
        <v/>
      </c>
      <c r="X18" s="193" t="str">
        <f t="shared" si="10"/>
        <v/>
      </c>
      <c r="Y18" s="203" t="str">
        <f t="shared" si="34"/>
        <v/>
      </c>
      <c r="Z18" s="205" t="str">
        <f t="shared" si="11"/>
        <v/>
      </c>
      <c r="AA18" s="193" t="str">
        <f t="shared" si="12"/>
        <v/>
      </c>
      <c r="AB18" s="203" t="str">
        <f t="shared" si="35"/>
        <v/>
      </c>
      <c r="AC18" s="205" t="str">
        <f t="shared" si="13"/>
        <v/>
      </c>
      <c r="AD18" s="193" t="str">
        <f t="shared" si="14"/>
        <v/>
      </c>
      <c r="AE18" s="203" t="str">
        <f t="shared" si="36"/>
        <v/>
      </c>
      <c r="AF18" s="205" t="str">
        <f t="shared" si="15"/>
        <v/>
      </c>
      <c r="AG18" s="193" t="str">
        <f t="shared" si="16"/>
        <v/>
      </c>
      <c r="AH18" s="203" t="str">
        <f t="shared" si="37"/>
        <v/>
      </c>
      <c r="AI18" s="205" t="str">
        <f t="shared" si="17"/>
        <v/>
      </c>
      <c r="AJ18" s="193" t="str">
        <f t="shared" si="18"/>
        <v/>
      </c>
      <c r="AK18" s="203" t="str">
        <f t="shared" si="38"/>
        <v/>
      </c>
      <c r="AL18" s="205" t="str">
        <f t="shared" si="19"/>
        <v/>
      </c>
      <c r="AM18" s="193" t="str">
        <f t="shared" si="20"/>
        <v/>
      </c>
      <c r="AN18" s="203" t="str">
        <f t="shared" si="39"/>
        <v/>
      </c>
      <c r="AO18" s="205" t="str">
        <f t="shared" si="21"/>
        <v/>
      </c>
      <c r="AP18" s="193" t="str">
        <f t="shared" si="22"/>
        <v/>
      </c>
      <c r="AQ18" s="203" t="str">
        <f t="shared" si="40"/>
        <v/>
      </c>
      <c r="AR18" s="205" t="str">
        <f t="shared" si="23"/>
        <v/>
      </c>
      <c r="AS18" s="193" t="str">
        <f t="shared" si="24"/>
        <v/>
      </c>
      <c r="AT18" s="203" t="str">
        <f t="shared" si="41"/>
        <v/>
      </c>
      <c r="AU18" s="205" t="str">
        <f t="shared" si="25"/>
        <v/>
      </c>
      <c r="AV18" s="193" t="str">
        <f t="shared" si="26"/>
        <v/>
      </c>
      <c r="AW18" s="203" t="str">
        <f t="shared" si="42"/>
        <v/>
      </c>
      <c r="AX18" s="205" t="str">
        <f t="shared" si="27"/>
        <v/>
      </c>
      <c r="AY18" s="193" t="str">
        <f t="shared" si="28"/>
        <v/>
      </c>
      <c r="AZ18" s="204" t="str">
        <f t="shared" si="43"/>
        <v/>
      </c>
    </row>
    <row r="19" spans="2:52" ht="18" customHeight="1" x14ac:dyDescent="0.25">
      <c r="B19" s="218" t="str" cm="1">
        <f t="array" ref="B19">IFERROR(LOOKUP(2,1/(COUNTIF(B$6:$B18,GradesTRA)=0),GradesTRA),"")</f>
        <v>DisC2Cat1</v>
      </c>
      <c r="C19" s="225" t="str" cm="1">
        <f t="array" ref="C19">IFERROR(LOOKUP(2,1/(COUNTIF(C$6:$C18,AgesTRA)=0),AgesTRA),"")</f>
        <v/>
      </c>
      <c r="D19" s="222"/>
      <c r="E19" s="215"/>
      <c r="G19" s="192" t="str" cm="1">
        <f t="array" ref="G19">IFERROR(LOOKUP(2,1/(COUNTIF($G$6:G18,RegionsTRA)=0),RegionsTRA),"")</f>
        <v/>
      </c>
      <c r="H19" s="205" t="str">
        <f t="shared" si="0"/>
        <v/>
      </c>
      <c r="I19" s="193" t="str" cm="1">
        <f t="array" ref="I19">IFERROR(IF($G19="","",SUMIF(RegionsTRA,$G19,PointsTRA)),0)</f>
        <v/>
      </c>
      <c r="J19" s="203" t="str">
        <f t="shared" si="29"/>
        <v/>
      </c>
      <c r="K19" s="205" t="str">
        <f t="shared" si="1"/>
        <v/>
      </c>
      <c r="L19" s="193" t="str">
        <f t="shared" si="2"/>
        <v/>
      </c>
      <c r="M19" s="203" t="str">
        <f t="shared" si="30"/>
        <v/>
      </c>
      <c r="N19" s="205" t="str">
        <f t="shared" si="3"/>
        <v/>
      </c>
      <c r="O19" s="193" t="str">
        <f t="shared" si="4"/>
        <v/>
      </c>
      <c r="P19" s="203" t="str">
        <f t="shared" si="31"/>
        <v/>
      </c>
      <c r="Q19" s="205" t="str">
        <f t="shared" si="5"/>
        <v/>
      </c>
      <c r="R19" s="193" t="str">
        <f t="shared" si="6"/>
        <v/>
      </c>
      <c r="S19" s="203" t="str">
        <f t="shared" si="32"/>
        <v/>
      </c>
      <c r="T19" s="205" t="str">
        <f t="shared" si="7"/>
        <v/>
      </c>
      <c r="U19" s="193" t="str">
        <f t="shared" si="8"/>
        <v/>
      </c>
      <c r="V19" s="203" t="str">
        <f t="shared" si="33"/>
        <v/>
      </c>
      <c r="W19" s="205" t="str">
        <f t="shared" si="9"/>
        <v/>
      </c>
      <c r="X19" s="193" t="str">
        <f t="shared" si="10"/>
        <v/>
      </c>
      <c r="Y19" s="203" t="str">
        <f t="shared" si="34"/>
        <v/>
      </c>
      <c r="Z19" s="205" t="str">
        <f t="shared" si="11"/>
        <v/>
      </c>
      <c r="AA19" s="193" t="str">
        <f t="shared" si="12"/>
        <v/>
      </c>
      <c r="AB19" s="203" t="str">
        <f t="shared" si="35"/>
        <v/>
      </c>
      <c r="AC19" s="205" t="str">
        <f t="shared" si="13"/>
        <v/>
      </c>
      <c r="AD19" s="193" t="str">
        <f t="shared" si="14"/>
        <v/>
      </c>
      <c r="AE19" s="203" t="str">
        <f t="shared" si="36"/>
        <v/>
      </c>
      <c r="AF19" s="205" t="str">
        <f t="shared" si="15"/>
        <v/>
      </c>
      <c r="AG19" s="193" t="str">
        <f t="shared" si="16"/>
        <v/>
      </c>
      <c r="AH19" s="203" t="str">
        <f t="shared" si="37"/>
        <v/>
      </c>
      <c r="AI19" s="205" t="str">
        <f t="shared" si="17"/>
        <v/>
      </c>
      <c r="AJ19" s="193" t="str">
        <f t="shared" si="18"/>
        <v/>
      </c>
      <c r="AK19" s="203" t="str">
        <f t="shared" si="38"/>
        <v/>
      </c>
      <c r="AL19" s="205" t="str">
        <f t="shared" si="19"/>
        <v/>
      </c>
      <c r="AM19" s="193" t="str">
        <f t="shared" si="20"/>
        <v/>
      </c>
      <c r="AN19" s="203" t="str">
        <f t="shared" si="39"/>
        <v/>
      </c>
      <c r="AO19" s="205" t="str">
        <f t="shared" si="21"/>
        <v/>
      </c>
      <c r="AP19" s="193" t="str">
        <f t="shared" si="22"/>
        <v/>
      </c>
      <c r="AQ19" s="203" t="str">
        <f t="shared" si="40"/>
        <v/>
      </c>
      <c r="AR19" s="205" t="str">
        <f t="shared" si="23"/>
        <v/>
      </c>
      <c r="AS19" s="193" t="str">
        <f t="shared" si="24"/>
        <v/>
      </c>
      <c r="AT19" s="203" t="str">
        <f t="shared" si="41"/>
        <v/>
      </c>
      <c r="AU19" s="205" t="str">
        <f t="shared" si="25"/>
        <v/>
      </c>
      <c r="AV19" s="193" t="str">
        <f t="shared" si="26"/>
        <v/>
      </c>
      <c r="AW19" s="203" t="str">
        <f t="shared" si="42"/>
        <v/>
      </c>
      <c r="AX19" s="205" t="str">
        <f t="shared" si="27"/>
        <v/>
      </c>
      <c r="AY19" s="193" t="str">
        <f t="shared" si="28"/>
        <v/>
      </c>
      <c r="AZ19" s="204" t="str">
        <f t="shared" si="43"/>
        <v/>
      </c>
    </row>
    <row r="20" spans="2:52" ht="18" customHeight="1" x14ac:dyDescent="0.25">
      <c r="B20" s="218" t="str" cm="1">
        <f t="array" ref="B20">IFERROR(LOOKUP(2,1/(COUNTIF(B$6:$B19,GradesTRA)=0),GradesTRA),"")</f>
        <v>DisC1Cat1</v>
      </c>
      <c r="C20" s="225" t="str" cm="1">
        <f t="array" ref="C20">IFERROR(LOOKUP(2,1/(COUNTIF(C$6:$C19,AgesTRA)=0),AgesTRA),"")</f>
        <v/>
      </c>
      <c r="D20" s="222"/>
      <c r="E20" s="215"/>
      <c r="G20" s="192" t="str" cm="1">
        <f t="array" ref="G20">IFERROR(LOOKUP(2,1/(COUNTIF($G$6:G19,RegionsTRA)=0),RegionsTRA),"")</f>
        <v/>
      </c>
      <c r="H20" s="205" t="str">
        <f t="shared" si="0"/>
        <v/>
      </c>
      <c r="I20" s="193" t="str" cm="1">
        <f t="array" ref="I20">IFERROR(IF($G20="","",SUMIF(RegionsTRA,$G20,PointsTRA)),0)</f>
        <v/>
      </c>
      <c r="J20" s="203" t="str">
        <f t="shared" si="29"/>
        <v/>
      </c>
      <c r="K20" s="205" t="str">
        <f t="shared" si="1"/>
        <v/>
      </c>
      <c r="L20" s="193" t="str">
        <f t="shared" si="2"/>
        <v/>
      </c>
      <c r="M20" s="203" t="str">
        <f t="shared" si="30"/>
        <v/>
      </c>
      <c r="N20" s="205" t="str">
        <f t="shared" si="3"/>
        <v/>
      </c>
      <c r="O20" s="193" t="str">
        <f t="shared" si="4"/>
        <v/>
      </c>
      <c r="P20" s="203" t="str">
        <f t="shared" si="31"/>
        <v/>
      </c>
      <c r="Q20" s="205" t="str">
        <f t="shared" si="5"/>
        <v/>
      </c>
      <c r="R20" s="193" t="str">
        <f t="shared" si="6"/>
        <v/>
      </c>
      <c r="S20" s="203" t="str">
        <f t="shared" si="32"/>
        <v/>
      </c>
      <c r="T20" s="205" t="str">
        <f t="shared" si="7"/>
        <v/>
      </c>
      <c r="U20" s="193" t="str">
        <f t="shared" si="8"/>
        <v/>
      </c>
      <c r="V20" s="203" t="str">
        <f t="shared" si="33"/>
        <v/>
      </c>
      <c r="W20" s="205" t="str">
        <f t="shared" si="9"/>
        <v/>
      </c>
      <c r="X20" s="193" t="str">
        <f t="shared" si="10"/>
        <v/>
      </c>
      <c r="Y20" s="203" t="str">
        <f t="shared" si="34"/>
        <v/>
      </c>
      <c r="Z20" s="205" t="str">
        <f t="shared" si="11"/>
        <v/>
      </c>
      <c r="AA20" s="193" t="str">
        <f t="shared" si="12"/>
        <v/>
      </c>
      <c r="AB20" s="203" t="str">
        <f t="shared" si="35"/>
        <v/>
      </c>
      <c r="AC20" s="205" t="str">
        <f t="shared" si="13"/>
        <v/>
      </c>
      <c r="AD20" s="193" t="str">
        <f t="shared" si="14"/>
        <v/>
      </c>
      <c r="AE20" s="203" t="str">
        <f t="shared" si="36"/>
        <v/>
      </c>
      <c r="AF20" s="205" t="str">
        <f t="shared" si="15"/>
        <v/>
      </c>
      <c r="AG20" s="193" t="str">
        <f t="shared" si="16"/>
        <v/>
      </c>
      <c r="AH20" s="203" t="str">
        <f t="shared" si="37"/>
        <v/>
      </c>
      <c r="AI20" s="205" t="str">
        <f t="shared" si="17"/>
        <v/>
      </c>
      <c r="AJ20" s="193" t="str">
        <f t="shared" si="18"/>
        <v/>
      </c>
      <c r="AK20" s="203" t="str">
        <f t="shared" si="38"/>
        <v/>
      </c>
      <c r="AL20" s="205" t="str">
        <f t="shared" si="19"/>
        <v/>
      </c>
      <c r="AM20" s="193" t="str">
        <f t="shared" si="20"/>
        <v/>
      </c>
      <c r="AN20" s="203" t="str">
        <f t="shared" si="39"/>
        <v/>
      </c>
      <c r="AO20" s="205" t="str">
        <f t="shared" si="21"/>
        <v/>
      </c>
      <c r="AP20" s="193" t="str">
        <f t="shared" si="22"/>
        <v/>
      </c>
      <c r="AQ20" s="203" t="str">
        <f t="shared" si="40"/>
        <v/>
      </c>
      <c r="AR20" s="205" t="str">
        <f t="shared" si="23"/>
        <v/>
      </c>
      <c r="AS20" s="193" t="str">
        <f t="shared" si="24"/>
        <v/>
      </c>
      <c r="AT20" s="203" t="str">
        <f t="shared" si="41"/>
        <v/>
      </c>
      <c r="AU20" s="205" t="str">
        <f t="shared" si="25"/>
        <v/>
      </c>
      <c r="AV20" s="193" t="str">
        <f t="shared" si="26"/>
        <v/>
      </c>
      <c r="AW20" s="203" t="str">
        <f t="shared" si="42"/>
        <v/>
      </c>
      <c r="AX20" s="205" t="str">
        <f t="shared" si="27"/>
        <v/>
      </c>
      <c r="AY20" s="193" t="str">
        <f t="shared" si="28"/>
        <v/>
      </c>
      <c r="AZ20" s="204" t="str">
        <f t="shared" si="43"/>
        <v/>
      </c>
    </row>
    <row r="21" spans="2:52" ht="18" customHeight="1" x14ac:dyDescent="0.25">
      <c r="B21" s="218" t="str" cm="1">
        <f t="array" ref="B21">IFERROR(LOOKUP(2,1/(COUNTIF(B$6:$B20,GradesTRA)=0),GradesTRA),"")</f>
        <v/>
      </c>
      <c r="C21" s="225" t="str" cm="1">
        <f t="array" ref="C21">IFERROR(LOOKUP(2,1/(COUNTIF(C$6:$C20,AgesTRA)=0),AgesTRA),"")</f>
        <v/>
      </c>
      <c r="D21" s="222"/>
      <c r="E21" s="215"/>
      <c r="G21" s="192" t="str" cm="1">
        <f t="array" ref="G21">IFERROR(LOOKUP(2,1/(COUNTIF($G$6:G20,RegionsTRA)=0),RegionsTRA),"")</f>
        <v/>
      </c>
      <c r="H21" s="205" t="str">
        <f t="shared" si="0"/>
        <v/>
      </c>
      <c r="I21" s="193" t="str" cm="1">
        <f t="array" ref="I21">IFERROR(IF($G21="","",SUMIF(RegionsTRA,$G21,PointsTRA)),0)</f>
        <v/>
      </c>
      <c r="J21" s="203" t="str">
        <f t="shared" si="29"/>
        <v/>
      </c>
      <c r="K21" s="205" t="str">
        <f t="shared" si="1"/>
        <v/>
      </c>
      <c r="L21" s="193" t="str">
        <f t="shared" si="2"/>
        <v/>
      </c>
      <c r="M21" s="203" t="str">
        <f t="shared" si="30"/>
        <v/>
      </c>
      <c r="N21" s="205" t="str">
        <f t="shared" si="3"/>
        <v/>
      </c>
      <c r="O21" s="193" t="str">
        <f t="shared" si="4"/>
        <v/>
      </c>
      <c r="P21" s="203" t="str">
        <f t="shared" si="31"/>
        <v/>
      </c>
      <c r="Q21" s="205" t="str">
        <f t="shared" si="5"/>
        <v/>
      </c>
      <c r="R21" s="193" t="str">
        <f t="shared" si="6"/>
        <v/>
      </c>
      <c r="S21" s="203" t="str">
        <f t="shared" si="32"/>
        <v/>
      </c>
      <c r="T21" s="205" t="str">
        <f t="shared" si="7"/>
        <v/>
      </c>
      <c r="U21" s="193" t="str">
        <f t="shared" si="8"/>
        <v/>
      </c>
      <c r="V21" s="203" t="str">
        <f t="shared" si="33"/>
        <v/>
      </c>
      <c r="W21" s="205" t="str">
        <f t="shared" si="9"/>
        <v/>
      </c>
      <c r="X21" s="193" t="str">
        <f t="shared" si="10"/>
        <v/>
      </c>
      <c r="Y21" s="203" t="str">
        <f t="shared" si="34"/>
        <v/>
      </c>
      <c r="Z21" s="205" t="str">
        <f t="shared" si="11"/>
        <v/>
      </c>
      <c r="AA21" s="193" t="str">
        <f t="shared" si="12"/>
        <v/>
      </c>
      <c r="AB21" s="203" t="str">
        <f t="shared" si="35"/>
        <v/>
      </c>
      <c r="AC21" s="205" t="str">
        <f t="shared" si="13"/>
        <v/>
      </c>
      <c r="AD21" s="193" t="str">
        <f t="shared" si="14"/>
        <v/>
      </c>
      <c r="AE21" s="203" t="str">
        <f t="shared" si="36"/>
        <v/>
      </c>
      <c r="AF21" s="205" t="str">
        <f t="shared" si="15"/>
        <v/>
      </c>
      <c r="AG21" s="193" t="str">
        <f t="shared" si="16"/>
        <v/>
      </c>
      <c r="AH21" s="203" t="str">
        <f t="shared" si="37"/>
        <v/>
      </c>
      <c r="AI21" s="205" t="str">
        <f t="shared" si="17"/>
        <v/>
      </c>
      <c r="AJ21" s="193" t="str">
        <f t="shared" si="18"/>
        <v/>
      </c>
      <c r="AK21" s="203" t="str">
        <f t="shared" si="38"/>
        <v/>
      </c>
      <c r="AL21" s="205" t="str">
        <f t="shared" si="19"/>
        <v/>
      </c>
      <c r="AM21" s="193" t="str">
        <f t="shared" si="20"/>
        <v/>
      </c>
      <c r="AN21" s="203" t="str">
        <f t="shared" si="39"/>
        <v/>
      </c>
      <c r="AO21" s="205" t="str">
        <f t="shared" si="21"/>
        <v/>
      </c>
      <c r="AP21" s="193" t="str">
        <f t="shared" si="22"/>
        <v/>
      </c>
      <c r="AQ21" s="203" t="str">
        <f t="shared" si="40"/>
        <v/>
      </c>
      <c r="AR21" s="205" t="str">
        <f t="shared" si="23"/>
        <v/>
      </c>
      <c r="AS21" s="193" t="str">
        <f t="shared" si="24"/>
        <v/>
      </c>
      <c r="AT21" s="203" t="str">
        <f t="shared" si="41"/>
        <v/>
      </c>
      <c r="AU21" s="205" t="str">
        <f t="shared" si="25"/>
        <v/>
      </c>
      <c r="AV21" s="193" t="str">
        <f t="shared" si="26"/>
        <v/>
      </c>
      <c r="AW21" s="203" t="str">
        <f t="shared" si="42"/>
        <v/>
      </c>
      <c r="AX21" s="205" t="str">
        <f t="shared" si="27"/>
        <v/>
      </c>
      <c r="AY21" s="193" t="str">
        <f t="shared" si="28"/>
        <v/>
      </c>
      <c r="AZ21" s="204" t="str">
        <f t="shared" si="43"/>
        <v/>
      </c>
    </row>
    <row r="22" spans="2:52" ht="18" customHeight="1" x14ac:dyDescent="0.25">
      <c r="B22" s="218" t="str" cm="1">
        <f t="array" ref="B22">IFERROR(LOOKUP(2,1/(COUNTIF(B$6:$B21,GradesTRA)=0),GradesTRA),"")</f>
        <v/>
      </c>
      <c r="C22" s="225" t="str" cm="1">
        <f t="array" ref="C22">IFERROR(LOOKUP(2,1/(COUNTIF(C$6:$C21,AgesTRA)=0),AgesTRA),"")</f>
        <v/>
      </c>
      <c r="D22" s="222"/>
      <c r="E22" s="215"/>
      <c r="G22" s="192" t="str" cm="1">
        <f t="array" ref="G22">IFERROR(LOOKUP(2,1/(COUNTIF($G$6:G21,RegionsTRA)=0),RegionsTRA),"")</f>
        <v/>
      </c>
      <c r="H22" s="205" t="str">
        <f t="shared" si="0"/>
        <v/>
      </c>
      <c r="I22" s="193" t="str" cm="1">
        <f t="array" ref="I22">IFERROR(IF($G22="","",SUMIF(RegionsTRA,$G22,PointsTRA)),0)</f>
        <v/>
      </c>
      <c r="J22" s="203" t="str">
        <f t="shared" si="29"/>
        <v/>
      </c>
      <c r="K22" s="205" t="str">
        <f t="shared" si="1"/>
        <v/>
      </c>
      <c r="L22" s="193" t="str">
        <f t="shared" si="2"/>
        <v/>
      </c>
      <c r="M22" s="203" t="str">
        <f t="shared" si="30"/>
        <v/>
      </c>
      <c r="N22" s="205" t="str">
        <f t="shared" si="3"/>
        <v/>
      </c>
      <c r="O22" s="193" t="str">
        <f t="shared" si="4"/>
        <v/>
      </c>
      <c r="P22" s="203" t="str">
        <f t="shared" si="31"/>
        <v/>
      </c>
      <c r="Q22" s="205" t="str">
        <f t="shared" si="5"/>
        <v/>
      </c>
      <c r="R22" s="193" t="str">
        <f t="shared" si="6"/>
        <v/>
      </c>
      <c r="S22" s="203" t="str">
        <f t="shared" si="32"/>
        <v/>
      </c>
      <c r="T22" s="205" t="str">
        <f t="shared" si="7"/>
        <v/>
      </c>
      <c r="U22" s="193" t="str">
        <f t="shared" si="8"/>
        <v/>
      </c>
      <c r="V22" s="203" t="str">
        <f t="shared" si="33"/>
        <v/>
      </c>
      <c r="W22" s="205" t="str">
        <f t="shared" si="9"/>
        <v/>
      </c>
      <c r="X22" s="193" t="str">
        <f t="shared" si="10"/>
        <v/>
      </c>
      <c r="Y22" s="203" t="str">
        <f t="shared" si="34"/>
        <v/>
      </c>
      <c r="Z22" s="205" t="str">
        <f t="shared" si="11"/>
        <v/>
      </c>
      <c r="AA22" s="193" t="str">
        <f t="shared" si="12"/>
        <v/>
      </c>
      <c r="AB22" s="203" t="str">
        <f t="shared" si="35"/>
        <v/>
      </c>
      <c r="AC22" s="205" t="str">
        <f t="shared" si="13"/>
        <v/>
      </c>
      <c r="AD22" s="193" t="str">
        <f t="shared" si="14"/>
        <v/>
      </c>
      <c r="AE22" s="203" t="str">
        <f t="shared" si="36"/>
        <v/>
      </c>
      <c r="AF22" s="205" t="str">
        <f t="shared" si="15"/>
        <v/>
      </c>
      <c r="AG22" s="193" t="str">
        <f t="shared" si="16"/>
        <v/>
      </c>
      <c r="AH22" s="203" t="str">
        <f t="shared" si="37"/>
        <v/>
      </c>
      <c r="AI22" s="205" t="str">
        <f t="shared" si="17"/>
        <v/>
      </c>
      <c r="AJ22" s="193" t="str">
        <f t="shared" si="18"/>
        <v/>
      </c>
      <c r="AK22" s="203" t="str">
        <f t="shared" si="38"/>
        <v/>
      </c>
      <c r="AL22" s="205" t="str">
        <f t="shared" si="19"/>
        <v/>
      </c>
      <c r="AM22" s="193" t="str">
        <f t="shared" si="20"/>
        <v/>
      </c>
      <c r="AN22" s="203" t="str">
        <f t="shared" si="39"/>
        <v/>
      </c>
      <c r="AO22" s="205" t="str">
        <f t="shared" si="21"/>
        <v/>
      </c>
      <c r="AP22" s="193" t="str">
        <f t="shared" si="22"/>
        <v/>
      </c>
      <c r="AQ22" s="203" t="str">
        <f t="shared" si="40"/>
        <v/>
      </c>
      <c r="AR22" s="205" t="str">
        <f t="shared" si="23"/>
        <v/>
      </c>
      <c r="AS22" s="193" t="str">
        <f t="shared" si="24"/>
        <v/>
      </c>
      <c r="AT22" s="203" t="str">
        <f t="shared" si="41"/>
        <v/>
      </c>
      <c r="AU22" s="205" t="str">
        <f t="shared" si="25"/>
        <v/>
      </c>
      <c r="AV22" s="193" t="str">
        <f t="shared" si="26"/>
        <v/>
      </c>
      <c r="AW22" s="203" t="str">
        <f t="shared" si="42"/>
        <v/>
      </c>
      <c r="AX22" s="205" t="str">
        <f t="shared" si="27"/>
        <v/>
      </c>
      <c r="AY22" s="193" t="str">
        <f t="shared" si="28"/>
        <v/>
      </c>
      <c r="AZ22" s="204" t="str">
        <f t="shared" si="43"/>
        <v/>
      </c>
    </row>
    <row r="23" spans="2:52" ht="18" customHeight="1" x14ac:dyDescent="0.25">
      <c r="B23" s="218" t="str" cm="1">
        <f t="array" ref="B23">IFERROR(LOOKUP(2,1/(COUNTIF(B$6:$B22,GradesTRA)=0),GradesTRA),"")</f>
        <v/>
      </c>
      <c r="C23" s="225" t="str" cm="1">
        <f t="array" ref="C23">IFERROR(LOOKUP(2,1/(COUNTIF(C$6:$C22,AgesTRA)=0),AgesTRA),"")</f>
        <v/>
      </c>
      <c r="D23" s="222"/>
      <c r="E23" s="215"/>
      <c r="G23" s="192" t="str" cm="1">
        <f t="array" ref="G23">IFERROR(LOOKUP(2,1/(COUNTIF($G$6:G22,RegionsTRA)=0),RegionsTRA),"")</f>
        <v/>
      </c>
      <c r="H23" s="205" t="str">
        <f t="shared" si="0"/>
        <v/>
      </c>
      <c r="I23" s="193" t="str" cm="1">
        <f t="array" ref="I23">IFERROR(IF($G23="","",SUMIF(RegionsTRA,$G23,PointsTRA)),0)</f>
        <v/>
      </c>
      <c r="J23" s="203" t="str">
        <f t="shared" si="29"/>
        <v/>
      </c>
      <c r="K23" s="205" t="str">
        <f t="shared" si="1"/>
        <v/>
      </c>
      <c r="L23" s="193" t="str">
        <f t="shared" si="2"/>
        <v/>
      </c>
      <c r="M23" s="203" t="str">
        <f t="shared" si="30"/>
        <v/>
      </c>
      <c r="N23" s="205" t="str">
        <f t="shared" si="3"/>
        <v/>
      </c>
      <c r="O23" s="193" t="str">
        <f t="shared" si="4"/>
        <v/>
      </c>
      <c r="P23" s="203" t="str">
        <f t="shared" si="31"/>
        <v/>
      </c>
      <c r="Q23" s="205" t="str">
        <f t="shared" si="5"/>
        <v/>
      </c>
      <c r="R23" s="193" t="str">
        <f t="shared" si="6"/>
        <v/>
      </c>
      <c r="S23" s="203" t="str">
        <f t="shared" si="32"/>
        <v/>
      </c>
      <c r="T23" s="205" t="str">
        <f t="shared" si="7"/>
        <v/>
      </c>
      <c r="U23" s="193" t="str">
        <f t="shared" si="8"/>
        <v/>
      </c>
      <c r="V23" s="203" t="str">
        <f t="shared" si="33"/>
        <v/>
      </c>
      <c r="W23" s="205" t="str">
        <f t="shared" si="9"/>
        <v/>
      </c>
      <c r="X23" s="193" t="str">
        <f t="shared" si="10"/>
        <v/>
      </c>
      <c r="Y23" s="203" t="str">
        <f t="shared" si="34"/>
        <v/>
      </c>
      <c r="Z23" s="205" t="str">
        <f t="shared" si="11"/>
        <v/>
      </c>
      <c r="AA23" s="193" t="str">
        <f t="shared" si="12"/>
        <v/>
      </c>
      <c r="AB23" s="203" t="str">
        <f t="shared" si="35"/>
        <v/>
      </c>
      <c r="AC23" s="205" t="str">
        <f t="shared" si="13"/>
        <v/>
      </c>
      <c r="AD23" s="193" t="str">
        <f t="shared" si="14"/>
        <v/>
      </c>
      <c r="AE23" s="203" t="str">
        <f t="shared" si="36"/>
        <v/>
      </c>
      <c r="AF23" s="205" t="str">
        <f t="shared" si="15"/>
        <v/>
      </c>
      <c r="AG23" s="193" t="str">
        <f t="shared" si="16"/>
        <v/>
      </c>
      <c r="AH23" s="203" t="str">
        <f t="shared" si="37"/>
        <v/>
      </c>
      <c r="AI23" s="205" t="str">
        <f t="shared" si="17"/>
        <v/>
      </c>
      <c r="AJ23" s="193" t="str">
        <f t="shared" si="18"/>
        <v/>
      </c>
      <c r="AK23" s="203" t="str">
        <f t="shared" si="38"/>
        <v/>
      </c>
      <c r="AL23" s="205" t="str">
        <f t="shared" si="19"/>
        <v/>
      </c>
      <c r="AM23" s="193" t="str">
        <f t="shared" si="20"/>
        <v/>
      </c>
      <c r="AN23" s="203" t="str">
        <f t="shared" si="39"/>
        <v/>
      </c>
      <c r="AO23" s="205" t="str">
        <f t="shared" si="21"/>
        <v/>
      </c>
      <c r="AP23" s="193" t="str">
        <f t="shared" si="22"/>
        <v/>
      </c>
      <c r="AQ23" s="203" t="str">
        <f t="shared" si="40"/>
        <v/>
      </c>
      <c r="AR23" s="205" t="str">
        <f t="shared" si="23"/>
        <v/>
      </c>
      <c r="AS23" s="193" t="str">
        <f t="shared" si="24"/>
        <v/>
      </c>
      <c r="AT23" s="203" t="str">
        <f t="shared" si="41"/>
        <v/>
      </c>
      <c r="AU23" s="205" t="str">
        <f t="shared" si="25"/>
        <v/>
      </c>
      <c r="AV23" s="193" t="str">
        <f t="shared" si="26"/>
        <v/>
      </c>
      <c r="AW23" s="203" t="str">
        <f t="shared" si="42"/>
        <v/>
      </c>
      <c r="AX23" s="205" t="str">
        <f t="shared" si="27"/>
        <v/>
      </c>
      <c r="AY23" s="193" t="str">
        <f t="shared" si="28"/>
        <v/>
      </c>
      <c r="AZ23" s="204" t="str">
        <f t="shared" si="43"/>
        <v/>
      </c>
    </row>
    <row r="24" spans="2:52" ht="18" customHeight="1" x14ac:dyDescent="0.25">
      <c r="B24" s="218" t="str" cm="1">
        <f t="array" ref="B24">IFERROR(LOOKUP(2,1/(COUNTIF(B$6:$B23,GradesTRA)=0),GradesTRA),"")</f>
        <v/>
      </c>
      <c r="C24" s="225" t="str" cm="1">
        <f t="array" ref="C24">IFERROR(LOOKUP(2,1/(COUNTIF(C$6:$C23,AgesTRA)=0),AgesTRA),"")</f>
        <v/>
      </c>
      <c r="D24" s="222"/>
      <c r="E24" s="215"/>
      <c r="G24" s="192" t="str" cm="1">
        <f t="array" ref="G24">IFERROR(LOOKUP(2,1/(COUNTIF($G$6:G23,RegionsTRA)=0),RegionsTRA),"")</f>
        <v/>
      </c>
      <c r="H24" s="205" t="str">
        <f t="shared" si="0"/>
        <v/>
      </c>
      <c r="I24" s="193" t="str" cm="1">
        <f t="array" ref="I24">IFERROR(IF($G24="","",SUMIF(RegionsTRA,$G24,PointsTRA)),0)</f>
        <v/>
      </c>
      <c r="J24" s="203" t="str">
        <f t="shared" si="29"/>
        <v/>
      </c>
      <c r="K24" s="205" t="str">
        <f t="shared" si="1"/>
        <v/>
      </c>
      <c r="L24" s="193" t="str">
        <f t="shared" si="2"/>
        <v/>
      </c>
      <c r="M24" s="203" t="str">
        <f t="shared" si="30"/>
        <v/>
      </c>
      <c r="N24" s="205" t="str">
        <f t="shared" si="3"/>
        <v/>
      </c>
      <c r="O24" s="193" t="str">
        <f t="shared" si="4"/>
        <v/>
      </c>
      <c r="P24" s="203" t="str">
        <f t="shared" si="31"/>
        <v/>
      </c>
      <c r="Q24" s="205" t="str">
        <f t="shared" si="5"/>
        <v/>
      </c>
      <c r="R24" s="193" t="str">
        <f t="shared" si="6"/>
        <v/>
      </c>
      <c r="S24" s="203" t="str">
        <f t="shared" si="32"/>
        <v/>
      </c>
      <c r="T24" s="205" t="str">
        <f t="shared" si="7"/>
        <v/>
      </c>
      <c r="U24" s="193" t="str">
        <f t="shared" si="8"/>
        <v/>
      </c>
      <c r="V24" s="203" t="str">
        <f t="shared" si="33"/>
        <v/>
      </c>
      <c r="W24" s="205" t="str">
        <f t="shared" si="9"/>
        <v/>
      </c>
      <c r="X24" s="193" t="str">
        <f t="shared" si="10"/>
        <v/>
      </c>
      <c r="Y24" s="203" t="str">
        <f t="shared" si="34"/>
        <v/>
      </c>
      <c r="Z24" s="205" t="str">
        <f t="shared" si="11"/>
        <v/>
      </c>
      <c r="AA24" s="193" t="str">
        <f t="shared" si="12"/>
        <v/>
      </c>
      <c r="AB24" s="203" t="str">
        <f t="shared" si="35"/>
        <v/>
      </c>
      <c r="AC24" s="205" t="str">
        <f t="shared" si="13"/>
        <v/>
      </c>
      <c r="AD24" s="193" t="str">
        <f t="shared" si="14"/>
        <v/>
      </c>
      <c r="AE24" s="203" t="str">
        <f t="shared" si="36"/>
        <v/>
      </c>
      <c r="AF24" s="205" t="str">
        <f t="shared" si="15"/>
        <v/>
      </c>
      <c r="AG24" s="193" t="str">
        <f t="shared" si="16"/>
        <v/>
      </c>
      <c r="AH24" s="203" t="str">
        <f t="shared" si="37"/>
        <v/>
      </c>
      <c r="AI24" s="205" t="str">
        <f t="shared" si="17"/>
        <v/>
      </c>
      <c r="AJ24" s="193" t="str">
        <f t="shared" si="18"/>
        <v/>
      </c>
      <c r="AK24" s="203" t="str">
        <f t="shared" si="38"/>
        <v/>
      </c>
      <c r="AL24" s="205" t="str">
        <f t="shared" si="19"/>
        <v/>
      </c>
      <c r="AM24" s="193" t="str">
        <f t="shared" si="20"/>
        <v/>
      </c>
      <c r="AN24" s="203" t="str">
        <f t="shared" si="39"/>
        <v/>
      </c>
      <c r="AO24" s="205" t="str">
        <f t="shared" si="21"/>
        <v/>
      </c>
      <c r="AP24" s="193" t="str">
        <f t="shared" si="22"/>
        <v/>
      </c>
      <c r="AQ24" s="203" t="str">
        <f t="shared" si="40"/>
        <v/>
      </c>
      <c r="AR24" s="205" t="str">
        <f t="shared" si="23"/>
        <v/>
      </c>
      <c r="AS24" s="193" t="str">
        <f t="shared" si="24"/>
        <v/>
      </c>
      <c r="AT24" s="203" t="str">
        <f t="shared" si="41"/>
        <v/>
      </c>
      <c r="AU24" s="205" t="str">
        <f t="shared" si="25"/>
        <v/>
      </c>
      <c r="AV24" s="193" t="str">
        <f t="shared" si="26"/>
        <v/>
      </c>
      <c r="AW24" s="203" t="str">
        <f t="shared" si="42"/>
        <v/>
      </c>
      <c r="AX24" s="205" t="str">
        <f t="shared" si="27"/>
        <v/>
      </c>
      <c r="AY24" s="193" t="str">
        <f t="shared" si="28"/>
        <v/>
      </c>
      <c r="AZ24" s="204" t="str">
        <f t="shared" si="43"/>
        <v/>
      </c>
    </row>
    <row r="25" spans="2:52" ht="18" customHeight="1" x14ac:dyDescent="0.25">
      <c r="B25" s="218" t="str" cm="1">
        <f t="array" ref="B25">IFERROR(LOOKUP(2,1/(COUNTIF(B$6:$B24,GradesTRA)=0),GradesTRA),"")</f>
        <v/>
      </c>
      <c r="C25" s="225" t="str" cm="1">
        <f t="array" ref="C25">IFERROR(LOOKUP(2,1/(COUNTIF(C$6:$C24,AgesTRA)=0),AgesTRA),"")</f>
        <v/>
      </c>
      <c r="D25" s="222"/>
      <c r="E25" s="215"/>
      <c r="G25" s="192" t="str" cm="1">
        <f t="array" ref="G25">IFERROR(LOOKUP(2,1/(COUNTIF($G$6:G24,RegionsTRA)=0),RegionsTRA),"")</f>
        <v/>
      </c>
      <c r="H25" s="205" t="str">
        <f t="shared" si="0"/>
        <v/>
      </c>
      <c r="I25" s="193" t="str" cm="1">
        <f t="array" ref="I25">IFERROR(IF($G25="","",SUMIF(RegionsTRA,$G25,PointsTRA)),0)</f>
        <v/>
      </c>
      <c r="J25" s="203" t="str">
        <f t="shared" si="29"/>
        <v/>
      </c>
      <c r="K25" s="205" t="str">
        <f t="shared" si="1"/>
        <v/>
      </c>
      <c r="L25" s="193" t="str">
        <f t="shared" si="2"/>
        <v/>
      </c>
      <c r="M25" s="203" t="str">
        <f t="shared" si="30"/>
        <v/>
      </c>
      <c r="N25" s="205" t="str">
        <f t="shared" si="3"/>
        <v/>
      </c>
      <c r="O25" s="193" t="str">
        <f t="shared" si="4"/>
        <v/>
      </c>
      <c r="P25" s="203" t="str">
        <f t="shared" si="31"/>
        <v/>
      </c>
      <c r="Q25" s="205" t="str">
        <f t="shared" si="5"/>
        <v/>
      </c>
      <c r="R25" s="193" t="str">
        <f t="shared" si="6"/>
        <v/>
      </c>
      <c r="S25" s="203" t="str">
        <f t="shared" si="32"/>
        <v/>
      </c>
      <c r="T25" s="205" t="str">
        <f t="shared" si="7"/>
        <v/>
      </c>
      <c r="U25" s="193" t="str">
        <f t="shared" si="8"/>
        <v/>
      </c>
      <c r="V25" s="203" t="str">
        <f t="shared" si="33"/>
        <v/>
      </c>
      <c r="W25" s="205" t="str">
        <f t="shared" si="9"/>
        <v/>
      </c>
      <c r="X25" s="193" t="str">
        <f t="shared" si="10"/>
        <v/>
      </c>
      <c r="Y25" s="203" t="str">
        <f t="shared" si="34"/>
        <v/>
      </c>
      <c r="Z25" s="205" t="str">
        <f t="shared" si="11"/>
        <v/>
      </c>
      <c r="AA25" s="193" t="str">
        <f t="shared" si="12"/>
        <v/>
      </c>
      <c r="AB25" s="203" t="str">
        <f t="shared" si="35"/>
        <v/>
      </c>
      <c r="AC25" s="205" t="str">
        <f t="shared" si="13"/>
        <v/>
      </c>
      <c r="AD25" s="193" t="str">
        <f t="shared" si="14"/>
        <v/>
      </c>
      <c r="AE25" s="203" t="str">
        <f t="shared" si="36"/>
        <v/>
      </c>
      <c r="AF25" s="205" t="str">
        <f t="shared" si="15"/>
        <v/>
      </c>
      <c r="AG25" s="193" t="str">
        <f t="shared" si="16"/>
        <v/>
      </c>
      <c r="AH25" s="203" t="str">
        <f t="shared" si="37"/>
        <v/>
      </c>
      <c r="AI25" s="205" t="str">
        <f t="shared" si="17"/>
        <v/>
      </c>
      <c r="AJ25" s="193" t="str">
        <f t="shared" si="18"/>
        <v/>
      </c>
      <c r="AK25" s="203" t="str">
        <f t="shared" si="38"/>
        <v/>
      </c>
      <c r="AL25" s="205" t="str">
        <f t="shared" si="19"/>
        <v/>
      </c>
      <c r="AM25" s="193" t="str">
        <f t="shared" si="20"/>
        <v/>
      </c>
      <c r="AN25" s="203" t="str">
        <f t="shared" si="39"/>
        <v/>
      </c>
      <c r="AO25" s="205" t="str">
        <f t="shared" si="21"/>
        <v/>
      </c>
      <c r="AP25" s="193" t="str">
        <f t="shared" si="22"/>
        <v/>
      </c>
      <c r="AQ25" s="203" t="str">
        <f t="shared" si="40"/>
        <v/>
      </c>
      <c r="AR25" s="205" t="str">
        <f t="shared" si="23"/>
        <v/>
      </c>
      <c r="AS25" s="193" t="str">
        <f t="shared" si="24"/>
        <v/>
      </c>
      <c r="AT25" s="203" t="str">
        <f t="shared" si="41"/>
        <v/>
      </c>
      <c r="AU25" s="205" t="str">
        <f t="shared" si="25"/>
        <v/>
      </c>
      <c r="AV25" s="193" t="str">
        <f t="shared" si="26"/>
        <v/>
      </c>
      <c r="AW25" s="203" t="str">
        <f t="shared" si="42"/>
        <v/>
      </c>
      <c r="AX25" s="205" t="str">
        <f t="shared" si="27"/>
        <v/>
      </c>
      <c r="AY25" s="193" t="str">
        <f t="shared" si="28"/>
        <v/>
      </c>
      <c r="AZ25" s="204" t="str">
        <f t="shared" si="43"/>
        <v/>
      </c>
    </row>
    <row r="26" spans="2:52" ht="18" customHeight="1" x14ac:dyDescent="0.25">
      <c r="B26" s="218" t="str" cm="1">
        <f t="array" ref="B26">IFERROR(LOOKUP(2,1/(COUNTIF(B$6:$B25,GradesTRA)=0),GradesTRA),"")</f>
        <v/>
      </c>
      <c r="C26" s="225" t="str" cm="1">
        <f t="array" ref="C26">IFERROR(LOOKUP(2,1/(COUNTIF(C$6:$C25,AgesTRA)=0),AgesTRA),"")</f>
        <v/>
      </c>
      <c r="D26" s="222"/>
      <c r="E26" s="215"/>
      <c r="G26" s="192" t="str" cm="1">
        <f t="array" ref="G26">IFERROR(LOOKUP(2,1/(COUNTIF($G$6:G25,RegionsTRA)=0),RegionsTRA),"")</f>
        <v/>
      </c>
      <c r="H26" s="205" t="str">
        <f t="shared" si="0"/>
        <v/>
      </c>
      <c r="I26" s="193" t="str" cm="1">
        <f t="array" ref="I26">IFERROR(IF($G26="","",SUMIF(RegionsTRA,$G26,PointsTRA)),0)</f>
        <v/>
      </c>
      <c r="J26" s="203" t="str">
        <f t="shared" si="29"/>
        <v/>
      </c>
      <c r="K26" s="205" t="str">
        <f t="shared" si="1"/>
        <v/>
      </c>
      <c r="L26" s="193" t="str">
        <f t="shared" si="2"/>
        <v/>
      </c>
      <c r="M26" s="203" t="str">
        <f t="shared" si="30"/>
        <v/>
      </c>
      <c r="N26" s="205" t="str">
        <f t="shared" si="3"/>
        <v/>
      </c>
      <c r="O26" s="193" t="str">
        <f t="shared" si="4"/>
        <v/>
      </c>
      <c r="P26" s="203" t="str">
        <f t="shared" si="31"/>
        <v/>
      </c>
      <c r="Q26" s="205" t="str">
        <f t="shared" si="5"/>
        <v/>
      </c>
      <c r="R26" s="193" t="str">
        <f t="shared" si="6"/>
        <v/>
      </c>
      <c r="S26" s="203" t="str">
        <f t="shared" si="32"/>
        <v/>
      </c>
      <c r="T26" s="205" t="str">
        <f t="shared" si="7"/>
        <v/>
      </c>
      <c r="U26" s="193" t="str">
        <f t="shared" si="8"/>
        <v/>
      </c>
      <c r="V26" s="203" t="str">
        <f t="shared" si="33"/>
        <v/>
      </c>
      <c r="W26" s="205" t="str">
        <f t="shared" si="9"/>
        <v/>
      </c>
      <c r="X26" s="193" t="str">
        <f t="shared" si="10"/>
        <v/>
      </c>
      <c r="Y26" s="203" t="str">
        <f t="shared" si="34"/>
        <v/>
      </c>
      <c r="Z26" s="205" t="str">
        <f t="shared" si="11"/>
        <v/>
      </c>
      <c r="AA26" s="193" t="str">
        <f t="shared" si="12"/>
        <v/>
      </c>
      <c r="AB26" s="203" t="str">
        <f t="shared" si="35"/>
        <v/>
      </c>
      <c r="AC26" s="205" t="str">
        <f t="shared" si="13"/>
        <v/>
      </c>
      <c r="AD26" s="193" t="str">
        <f t="shared" si="14"/>
        <v/>
      </c>
      <c r="AE26" s="203" t="str">
        <f t="shared" si="36"/>
        <v/>
      </c>
      <c r="AF26" s="205" t="str">
        <f t="shared" si="15"/>
        <v/>
      </c>
      <c r="AG26" s="193" t="str">
        <f t="shared" si="16"/>
        <v/>
      </c>
      <c r="AH26" s="203" t="str">
        <f t="shared" si="37"/>
        <v/>
      </c>
      <c r="AI26" s="205" t="str">
        <f t="shared" si="17"/>
        <v/>
      </c>
      <c r="AJ26" s="193" t="str">
        <f t="shared" si="18"/>
        <v/>
      </c>
      <c r="AK26" s="203" t="str">
        <f t="shared" si="38"/>
        <v/>
      </c>
      <c r="AL26" s="205" t="str">
        <f t="shared" si="19"/>
        <v/>
      </c>
      <c r="AM26" s="193" t="str">
        <f t="shared" si="20"/>
        <v/>
      </c>
      <c r="AN26" s="203" t="str">
        <f t="shared" si="39"/>
        <v/>
      </c>
      <c r="AO26" s="205" t="str">
        <f t="shared" si="21"/>
        <v/>
      </c>
      <c r="AP26" s="193" t="str">
        <f t="shared" si="22"/>
        <v/>
      </c>
      <c r="AQ26" s="203" t="str">
        <f t="shared" si="40"/>
        <v/>
      </c>
      <c r="AR26" s="205" t="str">
        <f t="shared" si="23"/>
        <v/>
      </c>
      <c r="AS26" s="193" t="str">
        <f t="shared" si="24"/>
        <v/>
      </c>
      <c r="AT26" s="203" t="str">
        <f t="shared" si="41"/>
        <v/>
      </c>
      <c r="AU26" s="205" t="str">
        <f t="shared" si="25"/>
        <v/>
      </c>
      <c r="AV26" s="193" t="str">
        <f t="shared" si="26"/>
        <v/>
      </c>
      <c r="AW26" s="203" t="str">
        <f t="shared" si="42"/>
        <v/>
      </c>
      <c r="AX26" s="205" t="str">
        <f t="shared" si="27"/>
        <v/>
      </c>
      <c r="AY26" s="193" t="str">
        <f t="shared" si="28"/>
        <v/>
      </c>
      <c r="AZ26" s="204" t="str">
        <f t="shared" si="43"/>
        <v/>
      </c>
    </row>
    <row r="27" spans="2:52" ht="18" customHeight="1" x14ac:dyDescent="0.25">
      <c r="B27" s="218" t="str" cm="1">
        <f t="array" ref="B27">IFERROR(LOOKUP(2,1/(COUNTIF(B$6:$B26,GradesTRA)=0),GradesTRA),"")</f>
        <v/>
      </c>
      <c r="C27" s="225" t="str" cm="1">
        <f t="array" ref="C27">IFERROR(LOOKUP(2,1/(COUNTIF(C$6:$C26,AgesTRA)=0),AgesTRA),"")</f>
        <v/>
      </c>
      <c r="D27" s="222"/>
      <c r="E27" s="215"/>
      <c r="G27" s="192" t="str" cm="1">
        <f t="array" ref="G27">IFERROR(LOOKUP(2,1/(COUNTIF($G$6:G26,RegionsTRA)=0),RegionsTRA),"")</f>
        <v/>
      </c>
      <c r="H27" s="205" t="str">
        <f t="shared" si="0"/>
        <v/>
      </c>
      <c r="I27" s="193" t="str" cm="1">
        <f t="array" ref="I27">IFERROR(IF($G27="","",SUMIF(RegionsTRA,$G27,PointsTRA)),0)</f>
        <v/>
      </c>
      <c r="J27" s="203" t="str">
        <f t="shared" si="29"/>
        <v/>
      </c>
      <c r="K27" s="205" t="str">
        <f t="shared" si="1"/>
        <v/>
      </c>
      <c r="L27" s="193" t="str">
        <f t="shared" si="2"/>
        <v/>
      </c>
      <c r="M27" s="203" t="str">
        <f t="shared" si="30"/>
        <v/>
      </c>
      <c r="N27" s="205" t="str">
        <f t="shared" si="3"/>
        <v/>
      </c>
      <c r="O27" s="193" t="str">
        <f t="shared" si="4"/>
        <v/>
      </c>
      <c r="P27" s="203" t="str">
        <f t="shared" si="31"/>
        <v/>
      </c>
      <c r="Q27" s="205" t="str">
        <f t="shared" si="5"/>
        <v/>
      </c>
      <c r="R27" s="193" t="str">
        <f t="shared" si="6"/>
        <v/>
      </c>
      <c r="S27" s="203" t="str">
        <f t="shared" si="32"/>
        <v/>
      </c>
      <c r="T27" s="205" t="str">
        <f t="shared" si="7"/>
        <v/>
      </c>
      <c r="U27" s="193" t="str">
        <f t="shared" si="8"/>
        <v/>
      </c>
      <c r="V27" s="203" t="str">
        <f t="shared" si="33"/>
        <v/>
      </c>
      <c r="W27" s="205" t="str">
        <f t="shared" si="9"/>
        <v/>
      </c>
      <c r="X27" s="193" t="str">
        <f t="shared" si="10"/>
        <v/>
      </c>
      <c r="Y27" s="203" t="str">
        <f t="shared" si="34"/>
        <v/>
      </c>
      <c r="Z27" s="205" t="str">
        <f t="shared" si="11"/>
        <v/>
      </c>
      <c r="AA27" s="193" t="str">
        <f t="shared" si="12"/>
        <v/>
      </c>
      <c r="AB27" s="203" t="str">
        <f t="shared" si="35"/>
        <v/>
      </c>
      <c r="AC27" s="205" t="str">
        <f t="shared" si="13"/>
        <v/>
      </c>
      <c r="AD27" s="193" t="str">
        <f t="shared" si="14"/>
        <v/>
      </c>
      <c r="AE27" s="203" t="str">
        <f t="shared" si="36"/>
        <v/>
      </c>
      <c r="AF27" s="205" t="str">
        <f t="shared" si="15"/>
        <v/>
      </c>
      <c r="AG27" s="193" t="str">
        <f t="shared" si="16"/>
        <v/>
      </c>
      <c r="AH27" s="203" t="str">
        <f t="shared" si="37"/>
        <v/>
      </c>
      <c r="AI27" s="205" t="str">
        <f t="shared" si="17"/>
        <v/>
      </c>
      <c r="AJ27" s="193" t="str">
        <f t="shared" si="18"/>
        <v/>
      </c>
      <c r="AK27" s="203" t="str">
        <f t="shared" si="38"/>
        <v/>
      </c>
      <c r="AL27" s="205" t="str">
        <f t="shared" si="19"/>
        <v/>
      </c>
      <c r="AM27" s="193" t="str">
        <f t="shared" si="20"/>
        <v/>
      </c>
      <c r="AN27" s="203" t="str">
        <f t="shared" si="39"/>
        <v/>
      </c>
      <c r="AO27" s="205" t="str">
        <f t="shared" si="21"/>
        <v/>
      </c>
      <c r="AP27" s="193" t="str">
        <f t="shared" si="22"/>
        <v/>
      </c>
      <c r="AQ27" s="203" t="str">
        <f t="shared" si="40"/>
        <v/>
      </c>
      <c r="AR27" s="205" t="str">
        <f t="shared" si="23"/>
        <v/>
      </c>
      <c r="AS27" s="193" t="str">
        <f t="shared" si="24"/>
        <v/>
      </c>
      <c r="AT27" s="203" t="str">
        <f t="shared" si="41"/>
        <v/>
      </c>
      <c r="AU27" s="205" t="str">
        <f t="shared" si="25"/>
        <v/>
      </c>
      <c r="AV27" s="193" t="str">
        <f t="shared" si="26"/>
        <v/>
      </c>
      <c r="AW27" s="203" t="str">
        <f t="shared" si="42"/>
        <v/>
      </c>
      <c r="AX27" s="205" t="str">
        <f t="shared" si="27"/>
        <v/>
      </c>
      <c r="AY27" s="193" t="str">
        <f t="shared" si="28"/>
        <v/>
      </c>
      <c r="AZ27" s="204" t="str">
        <f t="shared" si="43"/>
        <v/>
      </c>
    </row>
    <row r="28" spans="2:52" ht="18" customHeight="1" x14ac:dyDescent="0.25">
      <c r="B28" s="218" t="str" cm="1">
        <f t="array" ref="B28">IFERROR(LOOKUP(2,1/(COUNTIF(B$6:$B27,GradesTRA)=0),GradesTRA),"")</f>
        <v/>
      </c>
      <c r="C28" s="225" t="str" cm="1">
        <f t="array" ref="C28">IFERROR(LOOKUP(2,1/(COUNTIF(C$6:$C27,AgesTRA)=0),AgesTRA),"")</f>
        <v/>
      </c>
      <c r="D28" s="222"/>
      <c r="E28" s="215"/>
      <c r="G28" s="192" t="str" cm="1">
        <f t="array" ref="G28">IFERROR(LOOKUP(2,1/(COUNTIF($G$6:G27,RegionsTRA)=0),RegionsTRA),"")</f>
        <v/>
      </c>
      <c r="H28" s="205" t="str">
        <f t="shared" si="0"/>
        <v/>
      </c>
      <c r="I28" s="193" t="str" cm="1">
        <f t="array" ref="I28">IFERROR(IF($G28="","",SUMIF(RegionsTRA,$G28,PointsTRA)),0)</f>
        <v/>
      </c>
      <c r="J28" s="203" t="str">
        <f t="shared" si="29"/>
        <v/>
      </c>
      <c r="K28" s="205" t="str">
        <f t="shared" si="1"/>
        <v/>
      </c>
      <c r="L28" s="193" t="str">
        <f t="shared" si="2"/>
        <v/>
      </c>
      <c r="M28" s="203" t="str">
        <f t="shared" si="30"/>
        <v/>
      </c>
      <c r="N28" s="205" t="str">
        <f t="shared" si="3"/>
        <v/>
      </c>
      <c r="O28" s="193" t="str">
        <f t="shared" si="4"/>
        <v/>
      </c>
      <c r="P28" s="203" t="str">
        <f t="shared" si="31"/>
        <v/>
      </c>
      <c r="Q28" s="205" t="str">
        <f t="shared" si="5"/>
        <v/>
      </c>
      <c r="R28" s="193" t="str">
        <f t="shared" si="6"/>
        <v/>
      </c>
      <c r="S28" s="203" t="str">
        <f t="shared" si="32"/>
        <v/>
      </c>
      <c r="T28" s="205" t="str">
        <f t="shared" si="7"/>
        <v/>
      </c>
      <c r="U28" s="193" t="str">
        <f t="shared" si="8"/>
        <v/>
      </c>
      <c r="V28" s="203" t="str">
        <f t="shared" si="33"/>
        <v/>
      </c>
      <c r="W28" s="205" t="str">
        <f t="shared" si="9"/>
        <v/>
      </c>
      <c r="X28" s="193" t="str">
        <f t="shared" si="10"/>
        <v/>
      </c>
      <c r="Y28" s="203" t="str">
        <f t="shared" si="34"/>
        <v/>
      </c>
      <c r="Z28" s="205" t="str">
        <f t="shared" si="11"/>
        <v/>
      </c>
      <c r="AA28" s="193" t="str">
        <f t="shared" si="12"/>
        <v/>
      </c>
      <c r="AB28" s="203" t="str">
        <f t="shared" si="35"/>
        <v/>
      </c>
      <c r="AC28" s="205" t="str">
        <f t="shared" si="13"/>
        <v/>
      </c>
      <c r="AD28" s="193" t="str">
        <f t="shared" si="14"/>
        <v/>
      </c>
      <c r="AE28" s="203" t="str">
        <f t="shared" si="36"/>
        <v/>
      </c>
      <c r="AF28" s="205" t="str">
        <f t="shared" si="15"/>
        <v/>
      </c>
      <c r="AG28" s="193" t="str">
        <f t="shared" si="16"/>
        <v/>
      </c>
      <c r="AH28" s="203" t="str">
        <f t="shared" si="37"/>
        <v/>
      </c>
      <c r="AI28" s="205" t="str">
        <f t="shared" si="17"/>
        <v/>
      </c>
      <c r="AJ28" s="193" t="str">
        <f t="shared" si="18"/>
        <v/>
      </c>
      <c r="AK28" s="203" t="str">
        <f t="shared" si="38"/>
        <v/>
      </c>
      <c r="AL28" s="205" t="str">
        <f t="shared" si="19"/>
        <v/>
      </c>
      <c r="AM28" s="193" t="str">
        <f t="shared" si="20"/>
        <v/>
      </c>
      <c r="AN28" s="203" t="str">
        <f t="shared" si="39"/>
        <v/>
      </c>
      <c r="AO28" s="205" t="str">
        <f t="shared" si="21"/>
        <v/>
      </c>
      <c r="AP28" s="193" t="str">
        <f t="shared" si="22"/>
        <v/>
      </c>
      <c r="AQ28" s="203" t="str">
        <f t="shared" si="40"/>
        <v/>
      </c>
      <c r="AR28" s="205" t="str">
        <f t="shared" si="23"/>
        <v/>
      </c>
      <c r="AS28" s="193" t="str">
        <f t="shared" si="24"/>
        <v/>
      </c>
      <c r="AT28" s="203" t="str">
        <f t="shared" si="41"/>
        <v/>
      </c>
      <c r="AU28" s="205" t="str">
        <f t="shared" si="25"/>
        <v/>
      </c>
      <c r="AV28" s="193" t="str">
        <f t="shared" si="26"/>
        <v/>
      </c>
      <c r="AW28" s="203" t="str">
        <f t="shared" si="42"/>
        <v/>
      </c>
      <c r="AX28" s="205" t="str">
        <f t="shared" si="27"/>
        <v/>
      </c>
      <c r="AY28" s="193" t="str">
        <f t="shared" si="28"/>
        <v/>
      </c>
      <c r="AZ28" s="204" t="str">
        <f t="shared" si="43"/>
        <v/>
      </c>
    </row>
    <row r="29" spans="2:52" ht="18" customHeight="1" x14ac:dyDescent="0.25">
      <c r="B29" s="218" t="str" cm="1">
        <f t="array" ref="B29">IFERROR(LOOKUP(2,1/(COUNTIF(B$6:$B28,GradesTRA)=0),GradesTRA),"")</f>
        <v/>
      </c>
      <c r="C29" s="225" t="str" cm="1">
        <f t="array" ref="C29">IFERROR(LOOKUP(2,1/(COUNTIF(C$6:$C28,AgesTRA)=0),AgesTRA),"")</f>
        <v/>
      </c>
      <c r="D29" s="222"/>
      <c r="E29" s="215"/>
      <c r="G29" s="192" t="str" cm="1">
        <f t="array" ref="G29">IFERROR(LOOKUP(2,1/(COUNTIF($G$6:G28,RegionsTRA)=0),RegionsTRA),"")</f>
        <v/>
      </c>
      <c r="H29" s="205" t="str">
        <f t="shared" si="0"/>
        <v/>
      </c>
      <c r="I29" s="193" t="str" cm="1">
        <f t="array" ref="I29">IFERROR(IF($G29="","",SUMIF(RegionsTRA,$G29,PointsTRA)),0)</f>
        <v/>
      </c>
      <c r="J29" s="203" t="str">
        <f t="shared" si="29"/>
        <v/>
      </c>
      <c r="K29" s="205" t="str">
        <f t="shared" si="1"/>
        <v/>
      </c>
      <c r="L29" s="193" t="str">
        <f t="shared" si="2"/>
        <v/>
      </c>
      <c r="M29" s="203" t="str">
        <f t="shared" si="30"/>
        <v/>
      </c>
      <c r="N29" s="205" t="str">
        <f t="shared" si="3"/>
        <v/>
      </c>
      <c r="O29" s="193" t="str">
        <f t="shared" si="4"/>
        <v/>
      </c>
      <c r="P29" s="203" t="str">
        <f t="shared" si="31"/>
        <v/>
      </c>
      <c r="Q29" s="205" t="str">
        <f t="shared" si="5"/>
        <v/>
      </c>
      <c r="R29" s="193" t="str">
        <f t="shared" si="6"/>
        <v/>
      </c>
      <c r="S29" s="203" t="str">
        <f t="shared" si="32"/>
        <v/>
      </c>
      <c r="T29" s="205" t="str">
        <f t="shared" si="7"/>
        <v/>
      </c>
      <c r="U29" s="193" t="str">
        <f t="shared" si="8"/>
        <v/>
      </c>
      <c r="V29" s="203" t="str">
        <f t="shared" si="33"/>
        <v/>
      </c>
      <c r="W29" s="205" t="str">
        <f t="shared" si="9"/>
        <v/>
      </c>
      <c r="X29" s="193" t="str">
        <f t="shared" si="10"/>
        <v/>
      </c>
      <c r="Y29" s="203" t="str">
        <f t="shared" si="34"/>
        <v/>
      </c>
      <c r="Z29" s="205" t="str">
        <f t="shared" si="11"/>
        <v/>
      </c>
      <c r="AA29" s="193" t="str">
        <f t="shared" si="12"/>
        <v/>
      </c>
      <c r="AB29" s="203" t="str">
        <f t="shared" si="35"/>
        <v/>
      </c>
      <c r="AC29" s="205" t="str">
        <f t="shared" si="13"/>
        <v/>
      </c>
      <c r="AD29" s="193" t="str">
        <f t="shared" si="14"/>
        <v/>
      </c>
      <c r="AE29" s="203" t="str">
        <f t="shared" si="36"/>
        <v/>
      </c>
      <c r="AF29" s="205" t="str">
        <f t="shared" si="15"/>
        <v/>
      </c>
      <c r="AG29" s="193" t="str">
        <f t="shared" si="16"/>
        <v/>
      </c>
      <c r="AH29" s="203" t="str">
        <f t="shared" si="37"/>
        <v/>
      </c>
      <c r="AI29" s="205" t="str">
        <f t="shared" si="17"/>
        <v/>
      </c>
      <c r="AJ29" s="193" t="str">
        <f t="shared" si="18"/>
        <v/>
      </c>
      <c r="AK29" s="203" t="str">
        <f t="shared" si="38"/>
        <v/>
      </c>
      <c r="AL29" s="205" t="str">
        <f t="shared" si="19"/>
        <v/>
      </c>
      <c r="AM29" s="193" t="str">
        <f t="shared" si="20"/>
        <v/>
      </c>
      <c r="AN29" s="203" t="str">
        <f t="shared" si="39"/>
        <v/>
      </c>
      <c r="AO29" s="205" t="str">
        <f t="shared" si="21"/>
        <v/>
      </c>
      <c r="AP29" s="193" t="str">
        <f t="shared" si="22"/>
        <v/>
      </c>
      <c r="AQ29" s="203" t="str">
        <f t="shared" si="40"/>
        <v/>
      </c>
      <c r="AR29" s="205" t="str">
        <f t="shared" si="23"/>
        <v/>
      </c>
      <c r="AS29" s="193" t="str">
        <f t="shared" si="24"/>
        <v/>
      </c>
      <c r="AT29" s="203" t="str">
        <f t="shared" si="41"/>
        <v/>
      </c>
      <c r="AU29" s="205" t="str">
        <f t="shared" si="25"/>
        <v/>
      </c>
      <c r="AV29" s="193" t="str">
        <f t="shared" si="26"/>
        <v/>
      </c>
      <c r="AW29" s="203" t="str">
        <f t="shared" si="42"/>
        <v/>
      </c>
      <c r="AX29" s="205" t="str">
        <f t="shared" si="27"/>
        <v/>
      </c>
      <c r="AY29" s="193" t="str">
        <f t="shared" si="28"/>
        <v/>
      </c>
      <c r="AZ29" s="204" t="str">
        <f t="shared" si="43"/>
        <v/>
      </c>
    </row>
    <row r="30" spans="2:52" ht="18" customHeight="1" x14ac:dyDescent="0.25">
      <c r="B30" s="218" t="str" cm="1">
        <f t="array" ref="B30">IFERROR(LOOKUP(2,1/(COUNTIF(B$6:$B29,GradesTRA)=0),GradesTRA),"")</f>
        <v/>
      </c>
      <c r="C30" s="225" t="str" cm="1">
        <f t="array" ref="C30">IFERROR(LOOKUP(2,1/(COUNTIF(C$6:$C29,AgesTRA)=0),AgesTRA),"")</f>
        <v/>
      </c>
      <c r="D30" s="222"/>
      <c r="E30" s="215"/>
      <c r="G30" s="192" t="str" cm="1">
        <f t="array" ref="G30">IFERROR(LOOKUP(2,1/(COUNTIF($G$6:G29,RegionsTRA)=0),RegionsTRA),"")</f>
        <v/>
      </c>
      <c r="H30" s="205" t="str">
        <f t="shared" si="0"/>
        <v/>
      </c>
      <c r="I30" s="193" t="str" cm="1">
        <f t="array" ref="I30">IFERROR(IF($G30="","",SUMIF(RegionsTRA,$G30,PointsTRA)),0)</f>
        <v/>
      </c>
      <c r="J30" s="203" t="str">
        <f t="shared" si="29"/>
        <v/>
      </c>
      <c r="K30" s="205" t="str">
        <f t="shared" si="1"/>
        <v/>
      </c>
      <c r="L30" s="193" t="str">
        <f t="shared" si="2"/>
        <v/>
      </c>
      <c r="M30" s="203" t="str">
        <f t="shared" si="30"/>
        <v/>
      </c>
      <c r="N30" s="205" t="str">
        <f t="shared" si="3"/>
        <v/>
      </c>
      <c r="O30" s="193" t="str">
        <f t="shared" si="4"/>
        <v/>
      </c>
      <c r="P30" s="203" t="str">
        <f t="shared" si="31"/>
        <v/>
      </c>
      <c r="Q30" s="205" t="str">
        <f t="shared" si="5"/>
        <v/>
      </c>
      <c r="R30" s="193" t="str">
        <f t="shared" si="6"/>
        <v/>
      </c>
      <c r="S30" s="203" t="str">
        <f t="shared" si="32"/>
        <v/>
      </c>
      <c r="T30" s="205" t="str">
        <f t="shared" si="7"/>
        <v/>
      </c>
      <c r="U30" s="193" t="str">
        <f t="shared" si="8"/>
        <v/>
      </c>
      <c r="V30" s="203" t="str">
        <f t="shared" si="33"/>
        <v/>
      </c>
      <c r="W30" s="205" t="str">
        <f t="shared" si="9"/>
        <v/>
      </c>
      <c r="X30" s="193" t="str">
        <f t="shared" si="10"/>
        <v/>
      </c>
      <c r="Y30" s="203" t="str">
        <f t="shared" si="34"/>
        <v/>
      </c>
      <c r="Z30" s="205" t="str">
        <f t="shared" si="11"/>
        <v/>
      </c>
      <c r="AA30" s="193" t="str">
        <f t="shared" si="12"/>
        <v/>
      </c>
      <c r="AB30" s="203" t="str">
        <f t="shared" si="35"/>
        <v/>
      </c>
      <c r="AC30" s="205" t="str">
        <f t="shared" si="13"/>
        <v/>
      </c>
      <c r="AD30" s="193" t="str">
        <f t="shared" si="14"/>
        <v/>
      </c>
      <c r="AE30" s="203" t="str">
        <f t="shared" si="36"/>
        <v/>
      </c>
      <c r="AF30" s="205" t="str">
        <f t="shared" si="15"/>
        <v/>
      </c>
      <c r="AG30" s="193" t="str">
        <f t="shared" si="16"/>
        <v/>
      </c>
      <c r="AH30" s="203" t="str">
        <f t="shared" si="37"/>
        <v/>
      </c>
      <c r="AI30" s="205" t="str">
        <f t="shared" si="17"/>
        <v/>
      </c>
      <c r="AJ30" s="193" t="str">
        <f t="shared" si="18"/>
        <v/>
      </c>
      <c r="AK30" s="203" t="str">
        <f t="shared" si="38"/>
        <v/>
      </c>
      <c r="AL30" s="205" t="str">
        <f t="shared" si="19"/>
        <v/>
      </c>
      <c r="AM30" s="193" t="str">
        <f t="shared" si="20"/>
        <v/>
      </c>
      <c r="AN30" s="203" t="str">
        <f t="shared" si="39"/>
        <v/>
      </c>
      <c r="AO30" s="205" t="str">
        <f t="shared" si="21"/>
        <v/>
      </c>
      <c r="AP30" s="193" t="str">
        <f t="shared" si="22"/>
        <v/>
      </c>
      <c r="AQ30" s="203" t="str">
        <f t="shared" si="40"/>
        <v/>
      </c>
      <c r="AR30" s="205" t="str">
        <f t="shared" si="23"/>
        <v/>
      </c>
      <c r="AS30" s="193" t="str">
        <f t="shared" si="24"/>
        <v/>
      </c>
      <c r="AT30" s="203" t="str">
        <f t="shared" si="41"/>
        <v/>
      </c>
      <c r="AU30" s="205" t="str">
        <f t="shared" si="25"/>
        <v/>
      </c>
      <c r="AV30" s="193" t="str">
        <f t="shared" si="26"/>
        <v/>
      </c>
      <c r="AW30" s="203" t="str">
        <f t="shared" si="42"/>
        <v/>
      </c>
      <c r="AX30" s="205" t="str">
        <f t="shared" si="27"/>
        <v/>
      </c>
      <c r="AY30" s="193" t="str">
        <f t="shared" si="28"/>
        <v/>
      </c>
      <c r="AZ30" s="204" t="str">
        <f t="shared" si="43"/>
        <v/>
      </c>
    </row>
    <row r="31" spans="2:52" ht="18" customHeight="1" x14ac:dyDescent="0.25">
      <c r="B31" s="218" t="str" cm="1">
        <f t="array" ref="B31">IFERROR(LOOKUP(2,1/(COUNTIF(B$6:$B30,GradesTRA)=0),GradesTRA),"")</f>
        <v/>
      </c>
      <c r="C31" s="225" t="str" cm="1">
        <f t="array" ref="C31">IFERROR(LOOKUP(2,1/(COUNTIF(C$6:$C30,AgesTRA)=0),AgesTRA),"")</f>
        <v/>
      </c>
      <c r="D31" s="222"/>
      <c r="E31" s="215"/>
      <c r="G31" s="192" t="str" cm="1">
        <f t="array" ref="G31">IFERROR(LOOKUP(2,1/(COUNTIF($G$6:G30,RegionsTRA)=0),RegionsTRA),"")</f>
        <v/>
      </c>
      <c r="H31" s="205" t="str">
        <f t="shared" si="0"/>
        <v/>
      </c>
      <c r="I31" s="193" t="str" cm="1">
        <f t="array" ref="I31">IFERROR(IF($G31="","",SUMIF(RegionsTRA,$G31,PointsTRA)),0)</f>
        <v/>
      </c>
      <c r="J31" s="203" t="str">
        <f t="shared" si="29"/>
        <v/>
      </c>
      <c r="K31" s="205" t="str">
        <f t="shared" si="1"/>
        <v/>
      </c>
      <c r="L31" s="193" t="str">
        <f t="shared" si="2"/>
        <v/>
      </c>
      <c r="M31" s="203" t="str">
        <f t="shared" si="30"/>
        <v/>
      </c>
      <c r="N31" s="205" t="str">
        <f t="shared" si="3"/>
        <v/>
      </c>
      <c r="O31" s="193" t="str">
        <f t="shared" si="4"/>
        <v/>
      </c>
      <c r="P31" s="203" t="str">
        <f t="shared" si="31"/>
        <v/>
      </c>
      <c r="Q31" s="205" t="str">
        <f t="shared" si="5"/>
        <v/>
      </c>
      <c r="R31" s="193" t="str">
        <f t="shared" si="6"/>
        <v/>
      </c>
      <c r="S31" s="203" t="str">
        <f t="shared" si="32"/>
        <v/>
      </c>
      <c r="T31" s="205" t="str">
        <f t="shared" si="7"/>
        <v/>
      </c>
      <c r="U31" s="193" t="str">
        <f t="shared" si="8"/>
        <v/>
      </c>
      <c r="V31" s="203" t="str">
        <f t="shared" si="33"/>
        <v/>
      </c>
      <c r="W31" s="205" t="str">
        <f t="shared" si="9"/>
        <v/>
      </c>
      <c r="X31" s="193" t="str">
        <f t="shared" si="10"/>
        <v/>
      </c>
      <c r="Y31" s="203" t="str">
        <f t="shared" si="34"/>
        <v/>
      </c>
      <c r="Z31" s="205" t="str">
        <f t="shared" si="11"/>
        <v/>
      </c>
      <c r="AA31" s="193" t="str">
        <f t="shared" si="12"/>
        <v/>
      </c>
      <c r="AB31" s="203" t="str">
        <f t="shared" si="35"/>
        <v/>
      </c>
      <c r="AC31" s="205" t="str">
        <f t="shared" si="13"/>
        <v/>
      </c>
      <c r="AD31" s="193" t="str">
        <f t="shared" si="14"/>
        <v/>
      </c>
      <c r="AE31" s="203" t="str">
        <f t="shared" si="36"/>
        <v/>
      </c>
      <c r="AF31" s="205" t="str">
        <f t="shared" si="15"/>
        <v/>
      </c>
      <c r="AG31" s="193" t="str">
        <f t="shared" si="16"/>
        <v/>
      </c>
      <c r="AH31" s="203" t="str">
        <f t="shared" si="37"/>
        <v/>
      </c>
      <c r="AI31" s="205" t="str">
        <f t="shared" si="17"/>
        <v/>
      </c>
      <c r="AJ31" s="193" t="str">
        <f t="shared" si="18"/>
        <v/>
      </c>
      <c r="AK31" s="203" t="str">
        <f t="shared" si="38"/>
        <v/>
      </c>
      <c r="AL31" s="205" t="str">
        <f t="shared" si="19"/>
        <v/>
      </c>
      <c r="AM31" s="193" t="str">
        <f t="shared" si="20"/>
        <v/>
      </c>
      <c r="AN31" s="203" t="str">
        <f t="shared" si="39"/>
        <v/>
      </c>
      <c r="AO31" s="205" t="str">
        <f t="shared" si="21"/>
        <v/>
      </c>
      <c r="AP31" s="193" t="str">
        <f t="shared" si="22"/>
        <v/>
      </c>
      <c r="AQ31" s="203" t="str">
        <f t="shared" si="40"/>
        <v/>
      </c>
      <c r="AR31" s="205" t="str">
        <f t="shared" si="23"/>
        <v/>
      </c>
      <c r="AS31" s="193" t="str">
        <f t="shared" si="24"/>
        <v/>
      </c>
      <c r="AT31" s="203" t="str">
        <f t="shared" si="41"/>
        <v/>
      </c>
      <c r="AU31" s="205" t="str">
        <f t="shared" si="25"/>
        <v/>
      </c>
      <c r="AV31" s="193" t="str">
        <f t="shared" si="26"/>
        <v/>
      </c>
      <c r="AW31" s="203" t="str">
        <f t="shared" si="42"/>
        <v/>
      </c>
      <c r="AX31" s="205" t="str">
        <f t="shared" si="27"/>
        <v/>
      </c>
      <c r="AY31" s="193" t="str">
        <f t="shared" si="28"/>
        <v/>
      </c>
      <c r="AZ31" s="204" t="str">
        <f t="shared" si="43"/>
        <v/>
      </c>
    </row>
    <row r="32" spans="2:52" ht="18" customHeight="1" x14ac:dyDescent="0.25">
      <c r="B32" s="218" t="str" cm="1">
        <f t="array" ref="B32">IFERROR(LOOKUP(2,1/(COUNTIF(B$6:$B31,GradesTRA)=0),GradesTRA),"")</f>
        <v/>
      </c>
      <c r="C32" s="225" t="str" cm="1">
        <f t="array" ref="C32">IFERROR(LOOKUP(2,1/(COUNTIF(C$6:$C31,AgesTRA)=0),AgesTRA),"")</f>
        <v/>
      </c>
      <c r="D32" s="222"/>
      <c r="E32" s="215"/>
      <c r="G32" s="192" t="str" cm="1">
        <f t="array" ref="G32">IFERROR(LOOKUP(2,1/(COUNTIF($G$6:G31,RegionsTRA)=0),RegionsTRA),"")</f>
        <v/>
      </c>
      <c r="H32" s="205" t="str">
        <f t="shared" si="0"/>
        <v/>
      </c>
      <c r="I32" s="193" t="str" cm="1">
        <f t="array" ref="I32">IFERROR(IF($G32="","",SUMIF(RegionsTRA,$G32,PointsTRA)),0)</f>
        <v/>
      </c>
      <c r="J32" s="203" t="str">
        <f t="shared" si="29"/>
        <v/>
      </c>
      <c r="K32" s="205" t="str">
        <f t="shared" si="1"/>
        <v/>
      </c>
      <c r="L32" s="193" t="str">
        <f t="shared" si="2"/>
        <v/>
      </c>
      <c r="M32" s="203" t="str">
        <f t="shared" si="30"/>
        <v/>
      </c>
      <c r="N32" s="205" t="str">
        <f t="shared" si="3"/>
        <v/>
      </c>
      <c r="O32" s="193" t="str">
        <f t="shared" si="4"/>
        <v/>
      </c>
      <c r="P32" s="203" t="str">
        <f t="shared" si="31"/>
        <v/>
      </c>
      <c r="Q32" s="205" t="str">
        <f t="shared" si="5"/>
        <v/>
      </c>
      <c r="R32" s="193" t="str">
        <f t="shared" si="6"/>
        <v/>
      </c>
      <c r="S32" s="203" t="str">
        <f t="shared" si="32"/>
        <v/>
      </c>
      <c r="T32" s="205" t="str">
        <f t="shared" si="7"/>
        <v/>
      </c>
      <c r="U32" s="193" t="str">
        <f t="shared" si="8"/>
        <v/>
      </c>
      <c r="V32" s="203" t="str">
        <f t="shared" si="33"/>
        <v/>
      </c>
      <c r="W32" s="205" t="str">
        <f t="shared" si="9"/>
        <v/>
      </c>
      <c r="X32" s="193" t="str">
        <f t="shared" si="10"/>
        <v/>
      </c>
      <c r="Y32" s="203" t="str">
        <f t="shared" si="34"/>
        <v/>
      </c>
      <c r="Z32" s="205" t="str">
        <f t="shared" si="11"/>
        <v/>
      </c>
      <c r="AA32" s="193" t="str">
        <f t="shared" si="12"/>
        <v/>
      </c>
      <c r="AB32" s="203" t="str">
        <f t="shared" si="35"/>
        <v/>
      </c>
      <c r="AC32" s="205" t="str">
        <f t="shared" si="13"/>
        <v/>
      </c>
      <c r="AD32" s="193" t="str">
        <f t="shared" si="14"/>
        <v/>
      </c>
      <c r="AE32" s="203" t="str">
        <f t="shared" si="36"/>
        <v/>
      </c>
      <c r="AF32" s="205" t="str">
        <f t="shared" si="15"/>
        <v/>
      </c>
      <c r="AG32" s="193" t="str">
        <f t="shared" si="16"/>
        <v/>
      </c>
      <c r="AH32" s="203" t="str">
        <f t="shared" si="37"/>
        <v/>
      </c>
      <c r="AI32" s="205" t="str">
        <f t="shared" si="17"/>
        <v/>
      </c>
      <c r="AJ32" s="193" t="str">
        <f t="shared" si="18"/>
        <v/>
      </c>
      <c r="AK32" s="203" t="str">
        <f t="shared" si="38"/>
        <v/>
      </c>
      <c r="AL32" s="205" t="str">
        <f t="shared" si="19"/>
        <v/>
      </c>
      <c r="AM32" s="193" t="str">
        <f t="shared" si="20"/>
        <v/>
      </c>
      <c r="AN32" s="203" t="str">
        <f t="shared" si="39"/>
        <v/>
      </c>
      <c r="AO32" s="205" t="str">
        <f t="shared" si="21"/>
        <v/>
      </c>
      <c r="AP32" s="193" t="str">
        <f t="shared" si="22"/>
        <v/>
      </c>
      <c r="AQ32" s="203" t="str">
        <f t="shared" si="40"/>
        <v/>
      </c>
      <c r="AR32" s="205" t="str">
        <f t="shared" si="23"/>
        <v/>
      </c>
      <c r="AS32" s="193" t="str">
        <f t="shared" si="24"/>
        <v/>
      </c>
      <c r="AT32" s="203" t="str">
        <f t="shared" si="41"/>
        <v/>
      </c>
      <c r="AU32" s="205" t="str">
        <f t="shared" si="25"/>
        <v/>
      </c>
      <c r="AV32" s="193" t="str">
        <f t="shared" si="26"/>
        <v/>
      </c>
      <c r="AW32" s="203" t="str">
        <f t="shared" si="42"/>
        <v/>
      </c>
      <c r="AX32" s="205" t="str">
        <f t="shared" si="27"/>
        <v/>
      </c>
      <c r="AY32" s="193" t="str">
        <f t="shared" si="28"/>
        <v/>
      </c>
      <c r="AZ32" s="204" t="str">
        <f t="shared" si="43"/>
        <v/>
      </c>
    </row>
    <row r="33" spans="2:52" ht="18" customHeight="1" x14ac:dyDescent="0.25">
      <c r="B33" s="218" t="str" cm="1">
        <f t="array" ref="B33">IFERROR(LOOKUP(2,1/(COUNTIF(B$6:$B32,GradesTRA)=0),GradesTRA),"")</f>
        <v/>
      </c>
      <c r="C33" s="225" t="str" cm="1">
        <f t="array" ref="C33">IFERROR(LOOKUP(2,1/(COUNTIF(C$6:$C32,AgesTRA)=0),AgesTRA),"")</f>
        <v/>
      </c>
      <c r="D33" s="222"/>
      <c r="E33" s="215"/>
      <c r="G33" s="192" t="str" cm="1">
        <f t="array" ref="G33">IFERROR(LOOKUP(2,1/(COUNTIF($G$6:G32,RegionsTRA)=0),RegionsTRA),"")</f>
        <v/>
      </c>
      <c r="H33" s="205" t="str">
        <f t="shared" si="0"/>
        <v/>
      </c>
      <c r="I33" s="193" t="str" cm="1">
        <f t="array" ref="I33">IFERROR(IF($G33="","",SUMIF(RegionsTRA,$G33,PointsTRA)),0)</f>
        <v/>
      </c>
      <c r="J33" s="203" t="str">
        <f t="shared" si="29"/>
        <v/>
      </c>
      <c r="K33" s="205" t="str">
        <f t="shared" si="1"/>
        <v/>
      </c>
      <c r="L33" s="193" t="str">
        <f t="shared" si="2"/>
        <v/>
      </c>
      <c r="M33" s="203" t="str">
        <f t="shared" si="30"/>
        <v/>
      </c>
      <c r="N33" s="205" t="str">
        <f t="shared" si="3"/>
        <v/>
      </c>
      <c r="O33" s="193" t="str">
        <f t="shared" si="4"/>
        <v/>
      </c>
      <c r="P33" s="203" t="str">
        <f t="shared" si="31"/>
        <v/>
      </c>
      <c r="Q33" s="205" t="str">
        <f t="shared" si="5"/>
        <v/>
      </c>
      <c r="R33" s="193" t="str">
        <f t="shared" si="6"/>
        <v/>
      </c>
      <c r="S33" s="203" t="str">
        <f t="shared" si="32"/>
        <v/>
      </c>
      <c r="T33" s="205" t="str">
        <f t="shared" si="7"/>
        <v/>
      </c>
      <c r="U33" s="193" t="str">
        <f t="shared" si="8"/>
        <v/>
      </c>
      <c r="V33" s="203" t="str">
        <f t="shared" si="33"/>
        <v/>
      </c>
      <c r="W33" s="205" t="str">
        <f t="shared" si="9"/>
        <v/>
      </c>
      <c r="X33" s="193" t="str">
        <f t="shared" si="10"/>
        <v/>
      </c>
      <c r="Y33" s="203" t="str">
        <f t="shared" si="34"/>
        <v/>
      </c>
      <c r="Z33" s="205" t="str">
        <f t="shared" si="11"/>
        <v/>
      </c>
      <c r="AA33" s="193" t="str">
        <f t="shared" si="12"/>
        <v/>
      </c>
      <c r="AB33" s="203" t="str">
        <f t="shared" si="35"/>
        <v/>
      </c>
      <c r="AC33" s="205" t="str">
        <f t="shared" si="13"/>
        <v/>
      </c>
      <c r="AD33" s="193" t="str">
        <f t="shared" si="14"/>
        <v/>
      </c>
      <c r="AE33" s="203" t="str">
        <f t="shared" si="36"/>
        <v/>
      </c>
      <c r="AF33" s="205" t="str">
        <f t="shared" si="15"/>
        <v/>
      </c>
      <c r="AG33" s="193" t="str">
        <f t="shared" si="16"/>
        <v/>
      </c>
      <c r="AH33" s="203" t="str">
        <f t="shared" si="37"/>
        <v/>
      </c>
      <c r="AI33" s="205" t="str">
        <f t="shared" si="17"/>
        <v/>
      </c>
      <c r="AJ33" s="193" t="str">
        <f t="shared" si="18"/>
        <v/>
      </c>
      <c r="AK33" s="203" t="str">
        <f t="shared" si="38"/>
        <v/>
      </c>
      <c r="AL33" s="205" t="str">
        <f t="shared" si="19"/>
        <v/>
      </c>
      <c r="AM33" s="193" t="str">
        <f t="shared" si="20"/>
        <v/>
      </c>
      <c r="AN33" s="203" t="str">
        <f t="shared" si="39"/>
        <v/>
      </c>
      <c r="AO33" s="205" t="str">
        <f t="shared" si="21"/>
        <v/>
      </c>
      <c r="AP33" s="193" t="str">
        <f t="shared" si="22"/>
        <v/>
      </c>
      <c r="AQ33" s="203" t="str">
        <f t="shared" si="40"/>
        <v/>
      </c>
      <c r="AR33" s="205" t="str">
        <f t="shared" si="23"/>
        <v/>
      </c>
      <c r="AS33" s="193" t="str">
        <f t="shared" si="24"/>
        <v/>
      </c>
      <c r="AT33" s="203" t="str">
        <f t="shared" si="41"/>
        <v/>
      </c>
      <c r="AU33" s="205" t="str">
        <f t="shared" si="25"/>
        <v/>
      </c>
      <c r="AV33" s="193" t="str">
        <f t="shared" si="26"/>
        <v/>
      </c>
      <c r="AW33" s="203" t="str">
        <f t="shared" si="42"/>
        <v/>
      </c>
      <c r="AX33" s="205" t="str">
        <f t="shared" si="27"/>
        <v/>
      </c>
      <c r="AY33" s="193" t="str">
        <f t="shared" si="28"/>
        <v/>
      </c>
      <c r="AZ33" s="204" t="str">
        <f t="shared" si="43"/>
        <v/>
      </c>
    </row>
    <row r="34" spans="2:52" ht="18" customHeight="1" x14ac:dyDescent="0.25">
      <c r="B34" s="218" t="str" cm="1">
        <f t="array" ref="B34">IFERROR(LOOKUP(2,1/(COUNTIF(B$6:$B33,GradesTRA)=0),GradesTRA),"")</f>
        <v/>
      </c>
      <c r="C34" s="225" t="str" cm="1">
        <f t="array" ref="C34">IFERROR(LOOKUP(2,1/(COUNTIF(C$6:$C33,AgesTRA)=0),AgesTRA),"")</f>
        <v/>
      </c>
      <c r="D34" s="222"/>
      <c r="E34" s="215"/>
      <c r="G34" s="192" t="str" cm="1">
        <f t="array" ref="G34">IFERROR(LOOKUP(2,1/(COUNTIF($G$6:G33,RegionsTRA)=0),RegionsTRA),"")</f>
        <v/>
      </c>
      <c r="H34" s="205" t="str">
        <f t="shared" si="0"/>
        <v/>
      </c>
      <c r="I34" s="193" t="str" cm="1">
        <f t="array" ref="I34">IFERROR(IF($G34="","",SUMIF(RegionsTRA,$G34,PointsTRA)),0)</f>
        <v/>
      </c>
      <c r="J34" s="203" t="str">
        <f t="shared" si="29"/>
        <v/>
      </c>
      <c r="K34" s="205" t="str">
        <f t="shared" si="1"/>
        <v/>
      </c>
      <c r="L34" s="193" t="str">
        <f t="shared" si="2"/>
        <v/>
      </c>
      <c r="M34" s="203" t="str">
        <f t="shared" si="30"/>
        <v/>
      </c>
      <c r="N34" s="205" t="str">
        <f t="shared" si="3"/>
        <v/>
      </c>
      <c r="O34" s="193" t="str">
        <f t="shared" si="4"/>
        <v/>
      </c>
      <c r="P34" s="203" t="str">
        <f t="shared" si="31"/>
        <v/>
      </c>
      <c r="Q34" s="205" t="str">
        <f t="shared" si="5"/>
        <v/>
      </c>
      <c r="R34" s="193" t="str">
        <f t="shared" si="6"/>
        <v/>
      </c>
      <c r="S34" s="203" t="str">
        <f t="shared" si="32"/>
        <v/>
      </c>
      <c r="T34" s="205" t="str">
        <f t="shared" si="7"/>
        <v/>
      </c>
      <c r="U34" s="193" t="str">
        <f t="shared" si="8"/>
        <v/>
      </c>
      <c r="V34" s="203" t="str">
        <f t="shared" si="33"/>
        <v/>
      </c>
      <c r="W34" s="205" t="str">
        <f t="shared" si="9"/>
        <v/>
      </c>
      <c r="X34" s="193" t="str">
        <f t="shared" si="10"/>
        <v/>
      </c>
      <c r="Y34" s="203" t="str">
        <f t="shared" si="34"/>
        <v/>
      </c>
      <c r="Z34" s="205" t="str">
        <f t="shared" si="11"/>
        <v/>
      </c>
      <c r="AA34" s="193" t="str">
        <f t="shared" si="12"/>
        <v/>
      </c>
      <c r="AB34" s="203" t="str">
        <f t="shared" si="35"/>
        <v/>
      </c>
      <c r="AC34" s="205" t="str">
        <f t="shared" si="13"/>
        <v/>
      </c>
      <c r="AD34" s="193" t="str">
        <f t="shared" si="14"/>
        <v/>
      </c>
      <c r="AE34" s="203" t="str">
        <f t="shared" si="36"/>
        <v/>
      </c>
      <c r="AF34" s="205" t="str">
        <f t="shared" si="15"/>
        <v/>
      </c>
      <c r="AG34" s="193" t="str">
        <f t="shared" si="16"/>
        <v/>
      </c>
      <c r="AH34" s="203" t="str">
        <f t="shared" si="37"/>
        <v/>
      </c>
      <c r="AI34" s="205" t="str">
        <f t="shared" si="17"/>
        <v/>
      </c>
      <c r="AJ34" s="193" t="str">
        <f t="shared" si="18"/>
        <v/>
      </c>
      <c r="AK34" s="203" t="str">
        <f t="shared" si="38"/>
        <v/>
      </c>
      <c r="AL34" s="205" t="str">
        <f t="shared" si="19"/>
        <v/>
      </c>
      <c r="AM34" s="193" t="str">
        <f t="shared" si="20"/>
        <v/>
      </c>
      <c r="AN34" s="203" t="str">
        <f t="shared" si="39"/>
        <v/>
      </c>
      <c r="AO34" s="205" t="str">
        <f t="shared" si="21"/>
        <v/>
      </c>
      <c r="AP34" s="193" t="str">
        <f t="shared" si="22"/>
        <v/>
      </c>
      <c r="AQ34" s="203" t="str">
        <f t="shared" si="40"/>
        <v/>
      </c>
      <c r="AR34" s="205" t="str">
        <f t="shared" si="23"/>
        <v/>
      </c>
      <c r="AS34" s="193" t="str">
        <f t="shared" si="24"/>
        <v/>
      </c>
      <c r="AT34" s="203" t="str">
        <f t="shared" si="41"/>
        <v/>
      </c>
      <c r="AU34" s="205" t="str">
        <f t="shared" si="25"/>
        <v/>
      </c>
      <c r="AV34" s="193" t="str">
        <f t="shared" si="26"/>
        <v/>
      </c>
      <c r="AW34" s="203" t="str">
        <f t="shared" si="42"/>
        <v/>
      </c>
      <c r="AX34" s="205" t="str">
        <f t="shared" si="27"/>
        <v/>
      </c>
      <c r="AY34" s="193" t="str">
        <f t="shared" si="28"/>
        <v/>
      </c>
      <c r="AZ34" s="204" t="str">
        <f t="shared" si="43"/>
        <v/>
      </c>
    </row>
    <row r="35" spans="2:52" ht="18" customHeight="1" x14ac:dyDescent="0.25">
      <c r="B35" s="218" t="str" cm="1">
        <f t="array" ref="B35">IFERROR(LOOKUP(2,1/(COUNTIF(B$6:$B34,GradesTRA)=0),GradesTRA),"")</f>
        <v/>
      </c>
      <c r="C35" s="225" t="str" cm="1">
        <f t="array" ref="C35">IFERROR(LOOKUP(2,1/(COUNTIF(C$6:$C34,AgesTRA)=0),AgesTRA),"")</f>
        <v/>
      </c>
      <c r="D35" s="222"/>
      <c r="E35" s="215"/>
      <c r="G35" s="192" t="str" cm="1">
        <f t="array" ref="G35">IFERROR(LOOKUP(2,1/(COUNTIF($G$6:G34,RegionsTRA)=0),RegionsTRA),"")</f>
        <v/>
      </c>
      <c r="H35" s="205" t="str">
        <f t="shared" si="0"/>
        <v/>
      </c>
      <c r="I35" s="193" t="str" cm="1">
        <f t="array" ref="I35">IFERROR(IF($G35="","",SUMIF(RegionsTRA,$G35,PointsTRA)),0)</f>
        <v/>
      </c>
      <c r="J35" s="203" t="str">
        <f t="shared" si="29"/>
        <v/>
      </c>
      <c r="K35" s="205" t="str">
        <f t="shared" si="1"/>
        <v/>
      </c>
      <c r="L35" s="193" t="str">
        <f t="shared" si="2"/>
        <v/>
      </c>
      <c r="M35" s="203" t="str">
        <f t="shared" si="30"/>
        <v/>
      </c>
      <c r="N35" s="205" t="str">
        <f t="shared" si="3"/>
        <v/>
      </c>
      <c r="O35" s="193" t="str">
        <f t="shared" si="4"/>
        <v/>
      </c>
      <c r="P35" s="203" t="str">
        <f t="shared" si="31"/>
        <v/>
      </c>
      <c r="Q35" s="205" t="str">
        <f t="shared" si="5"/>
        <v/>
      </c>
      <c r="R35" s="193" t="str">
        <f t="shared" si="6"/>
        <v/>
      </c>
      <c r="S35" s="203" t="str">
        <f t="shared" si="32"/>
        <v/>
      </c>
      <c r="T35" s="205" t="str">
        <f t="shared" si="7"/>
        <v/>
      </c>
      <c r="U35" s="193" t="str">
        <f t="shared" si="8"/>
        <v/>
      </c>
      <c r="V35" s="203" t="str">
        <f t="shared" si="33"/>
        <v/>
      </c>
      <c r="W35" s="205" t="str">
        <f t="shared" si="9"/>
        <v/>
      </c>
      <c r="X35" s="193" t="str">
        <f t="shared" si="10"/>
        <v/>
      </c>
      <c r="Y35" s="203" t="str">
        <f t="shared" si="34"/>
        <v/>
      </c>
      <c r="Z35" s="205" t="str">
        <f t="shared" si="11"/>
        <v/>
      </c>
      <c r="AA35" s="193" t="str">
        <f t="shared" si="12"/>
        <v/>
      </c>
      <c r="AB35" s="203" t="str">
        <f t="shared" si="35"/>
        <v/>
      </c>
      <c r="AC35" s="205" t="str">
        <f t="shared" si="13"/>
        <v/>
      </c>
      <c r="AD35" s="193" t="str">
        <f t="shared" si="14"/>
        <v/>
      </c>
      <c r="AE35" s="203" t="str">
        <f t="shared" si="36"/>
        <v/>
      </c>
      <c r="AF35" s="205" t="str">
        <f t="shared" si="15"/>
        <v/>
      </c>
      <c r="AG35" s="193" t="str">
        <f t="shared" si="16"/>
        <v/>
      </c>
      <c r="AH35" s="203" t="str">
        <f t="shared" si="37"/>
        <v/>
      </c>
      <c r="AI35" s="205" t="str">
        <f t="shared" si="17"/>
        <v/>
      </c>
      <c r="AJ35" s="193" t="str">
        <f t="shared" si="18"/>
        <v/>
      </c>
      <c r="AK35" s="203" t="str">
        <f t="shared" si="38"/>
        <v/>
      </c>
      <c r="AL35" s="205" t="str">
        <f t="shared" si="19"/>
        <v/>
      </c>
      <c r="AM35" s="193" t="str">
        <f t="shared" si="20"/>
        <v/>
      </c>
      <c r="AN35" s="203" t="str">
        <f t="shared" si="39"/>
        <v/>
      </c>
      <c r="AO35" s="205" t="str">
        <f t="shared" si="21"/>
        <v/>
      </c>
      <c r="AP35" s="193" t="str">
        <f t="shared" si="22"/>
        <v/>
      </c>
      <c r="AQ35" s="203" t="str">
        <f t="shared" si="40"/>
        <v/>
      </c>
      <c r="AR35" s="205" t="str">
        <f t="shared" si="23"/>
        <v/>
      </c>
      <c r="AS35" s="193" t="str">
        <f t="shared" si="24"/>
        <v/>
      </c>
      <c r="AT35" s="203" t="str">
        <f t="shared" si="41"/>
        <v/>
      </c>
      <c r="AU35" s="205" t="str">
        <f t="shared" si="25"/>
        <v/>
      </c>
      <c r="AV35" s="193" t="str">
        <f t="shared" si="26"/>
        <v/>
      </c>
      <c r="AW35" s="203" t="str">
        <f t="shared" si="42"/>
        <v/>
      </c>
      <c r="AX35" s="205" t="str">
        <f t="shared" si="27"/>
        <v/>
      </c>
      <c r="AY35" s="193" t="str">
        <f t="shared" si="28"/>
        <v/>
      </c>
      <c r="AZ35" s="204" t="str">
        <f t="shared" si="43"/>
        <v/>
      </c>
    </row>
    <row r="36" spans="2:52" ht="18" customHeight="1" x14ac:dyDescent="0.25">
      <c r="B36" s="218" t="str" cm="1">
        <f t="array" ref="B36">IFERROR(LOOKUP(2,1/(COUNTIF(B$6:$B35,GradesTRA)=0),GradesTRA),"")</f>
        <v/>
      </c>
      <c r="C36" s="225" t="str" cm="1">
        <f t="array" ref="C36">IFERROR(LOOKUP(2,1/(COUNTIF(C$6:$C35,AgesTRA)=0),AgesTRA),"")</f>
        <v/>
      </c>
      <c r="D36" s="222"/>
      <c r="E36" s="215"/>
      <c r="G36" s="192" t="str" cm="1">
        <f t="array" ref="G36">IFERROR(LOOKUP(2,1/(COUNTIF($G$6:G35,RegionsTRA)=0),RegionsTRA),"")</f>
        <v/>
      </c>
      <c r="H36" s="205" t="str">
        <f t="shared" si="0"/>
        <v/>
      </c>
      <c r="I36" s="193" t="str" cm="1">
        <f t="array" ref="I36">IFERROR(IF($G36="","",SUMIF(RegionsTRA,$G36,PointsTRA)),0)</f>
        <v/>
      </c>
      <c r="J36" s="203" t="str">
        <f t="shared" si="29"/>
        <v/>
      </c>
      <c r="K36" s="205" t="str">
        <f t="shared" si="1"/>
        <v/>
      </c>
      <c r="L36" s="193" t="str">
        <f t="shared" si="2"/>
        <v/>
      </c>
      <c r="M36" s="203" t="str">
        <f t="shared" si="30"/>
        <v/>
      </c>
      <c r="N36" s="205" t="str">
        <f t="shared" si="3"/>
        <v/>
      </c>
      <c r="O36" s="193" t="str">
        <f t="shared" si="4"/>
        <v/>
      </c>
      <c r="P36" s="203" t="str">
        <f t="shared" si="31"/>
        <v/>
      </c>
      <c r="Q36" s="205" t="str">
        <f t="shared" si="5"/>
        <v/>
      </c>
      <c r="R36" s="193" t="str">
        <f t="shared" si="6"/>
        <v/>
      </c>
      <c r="S36" s="203" t="str">
        <f t="shared" si="32"/>
        <v/>
      </c>
      <c r="T36" s="205" t="str">
        <f t="shared" si="7"/>
        <v/>
      </c>
      <c r="U36" s="193" t="str">
        <f t="shared" si="8"/>
        <v/>
      </c>
      <c r="V36" s="203" t="str">
        <f t="shared" si="33"/>
        <v/>
      </c>
      <c r="W36" s="205" t="str">
        <f t="shared" si="9"/>
        <v/>
      </c>
      <c r="X36" s="193" t="str">
        <f t="shared" si="10"/>
        <v/>
      </c>
      <c r="Y36" s="203" t="str">
        <f t="shared" si="34"/>
        <v/>
      </c>
      <c r="Z36" s="205" t="str">
        <f t="shared" si="11"/>
        <v/>
      </c>
      <c r="AA36" s="193" t="str">
        <f t="shared" si="12"/>
        <v/>
      </c>
      <c r="AB36" s="203" t="str">
        <f t="shared" si="35"/>
        <v/>
      </c>
      <c r="AC36" s="205" t="str">
        <f t="shared" si="13"/>
        <v/>
      </c>
      <c r="AD36" s="193" t="str">
        <f t="shared" si="14"/>
        <v/>
      </c>
      <c r="AE36" s="203" t="str">
        <f t="shared" si="36"/>
        <v/>
      </c>
      <c r="AF36" s="205" t="str">
        <f t="shared" si="15"/>
        <v/>
      </c>
      <c r="AG36" s="193" t="str">
        <f t="shared" si="16"/>
        <v/>
      </c>
      <c r="AH36" s="203" t="str">
        <f t="shared" si="37"/>
        <v/>
      </c>
      <c r="AI36" s="205" t="str">
        <f t="shared" si="17"/>
        <v/>
      </c>
      <c r="AJ36" s="193" t="str">
        <f t="shared" si="18"/>
        <v/>
      </c>
      <c r="AK36" s="203" t="str">
        <f t="shared" si="38"/>
        <v/>
      </c>
      <c r="AL36" s="205" t="str">
        <f t="shared" si="19"/>
        <v/>
      </c>
      <c r="AM36" s="193" t="str">
        <f t="shared" si="20"/>
        <v/>
      </c>
      <c r="AN36" s="203" t="str">
        <f t="shared" si="39"/>
        <v/>
      </c>
      <c r="AO36" s="205" t="str">
        <f t="shared" si="21"/>
        <v/>
      </c>
      <c r="AP36" s="193" t="str">
        <f t="shared" si="22"/>
        <v/>
      </c>
      <c r="AQ36" s="203" t="str">
        <f t="shared" si="40"/>
        <v/>
      </c>
      <c r="AR36" s="205" t="str">
        <f t="shared" si="23"/>
        <v/>
      </c>
      <c r="AS36" s="193" t="str">
        <f t="shared" si="24"/>
        <v/>
      </c>
      <c r="AT36" s="203" t="str">
        <f t="shared" si="41"/>
        <v/>
      </c>
      <c r="AU36" s="205" t="str">
        <f t="shared" si="25"/>
        <v/>
      </c>
      <c r="AV36" s="193" t="str">
        <f t="shared" si="26"/>
        <v/>
      </c>
      <c r="AW36" s="203" t="str">
        <f t="shared" si="42"/>
        <v/>
      </c>
      <c r="AX36" s="205" t="str">
        <f t="shared" si="27"/>
        <v/>
      </c>
      <c r="AY36" s="193" t="str">
        <f t="shared" si="28"/>
        <v/>
      </c>
      <c r="AZ36" s="204" t="str">
        <f t="shared" si="43"/>
        <v/>
      </c>
    </row>
    <row r="37" spans="2:52" ht="18" customHeight="1" x14ac:dyDescent="0.25">
      <c r="B37" s="218" t="str" cm="1">
        <f t="array" ref="B37">IFERROR(LOOKUP(2,1/(COUNTIF(B$6:$B36,GradesTRA)=0),GradesTRA),"")</f>
        <v/>
      </c>
      <c r="C37" s="225" t="str" cm="1">
        <f t="array" ref="C37">IFERROR(LOOKUP(2,1/(COUNTIF(C$6:$C36,AgesTRA)=0),AgesTRA),"")</f>
        <v/>
      </c>
      <c r="D37" s="222"/>
      <c r="E37" s="215"/>
      <c r="G37" s="192" t="str" cm="1">
        <f t="array" ref="G37">IFERROR(LOOKUP(2,1/(COUNTIF($G$6:G36,RegionsTRA)=0),RegionsTRA),"")</f>
        <v/>
      </c>
      <c r="H37" s="205" t="str">
        <f t="shared" si="0"/>
        <v/>
      </c>
      <c r="I37" s="193" t="str" cm="1">
        <f t="array" ref="I37">IFERROR(IF($G37="","",SUMIF(RegionsTRA,$G37,PointsTRA)),0)</f>
        <v/>
      </c>
      <c r="J37" s="203" t="str">
        <f t="shared" si="29"/>
        <v/>
      </c>
      <c r="K37" s="205" t="str">
        <f t="shared" si="1"/>
        <v/>
      </c>
      <c r="L37" s="193" t="str">
        <f t="shared" si="2"/>
        <v/>
      </c>
      <c r="M37" s="203" t="str">
        <f t="shared" si="30"/>
        <v/>
      </c>
      <c r="N37" s="205" t="str">
        <f t="shared" si="3"/>
        <v/>
      </c>
      <c r="O37" s="193" t="str">
        <f t="shared" si="4"/>
        <v/>
      </c>
      <c r="P37" s="203" t="str">
        <f t="shared" si="31"/>
        <v/>
      </c>
      <c r="Q37" s="205" t="str">
        <f t="shared" si="5"/>
        <v/>
      </c>
      <c r="R37" s="193" t="str">
        <f t="shared" si="6"/>
        <v/>
      </c>
      <c r="S37" s="203" t="str">
        <f t="shared" si="32"/>
        <v/>
      </c>
      <c r="T37" s="205" t="str">
        <f t="shared" si="7"/>
        <v/>
      </c>
      <c r="U37" s="193" t="str">
        <f t="shared" si="8"/>
        <v/>
      </c>
      <c r="V37" s="203" t="str">
        <f t="shared" si="33"/>
        <v/>
      </c>
      <c r="W37" s="205" t="str">
        <f t="shared" si="9"/>
        <v/>
      </c>
      <c r="X37" s="193" t="str">
        <f t="shared" si="10"/>
        <v/>
      </c>
      <c r="Y37" s="203" t="str">
        <f t="shared" si="34"/>
        <v/>
      </c>
      <c r="Z37" s="205" t="str">
        <f t="shared" si="11"/>
        <v/>
      </c>
      <c r="AA37" s="193" t="str">
        <f t="shared" si="12"/>
        <v/>
      </c>
      <c r="AB37" s="203" t="str">
        <f t="shared" si="35"/>
        <v/>
      </c>
      <c r="AC37" s="205" t="str">
        <f t="shared" si="13"/>
        <v/>
      </c>
      <c r="AD37" s="193" t="str">
        <f t="shared" si="14"/>
        <v/>
      </c>
      <c r="AE37" s="203" t="str">
        <f t="shared" si="36"/>
        <v/>
      </c>
      <c r="AF37" s="205" t="str">
        <f t="shared" si="15"/>
        <v/>
      </c>
      <c r="AG37" s="193" t="str">
        <f t="shared" si="16"/>
        <v/>
      </c>
      <c r="AH37" s="203" t="str">
        <f t="shared" si="37"/>
        <v/>
      </c>
      <c r="AI37" s="205" t="str">
        <f t="shared" si="17"/>
        <v/>
      </c>
      <c r="AJ37" s="193" t="str">
        <f t="shared" si="18"/>
        <v/>
      </c>
      <c r="AK37" s="203" t="str">
        <f t="shared" si="38"/>
        <v/>
      </c>
      <c r="AL37" s="205" t="str">
        <f t="shared" si="19"/>
        <v/>
      </c>
      <c r="AM37" s="193" t="str">
        <f t="shared" si="20"/>
        <v/>
      </c>
      <c r="AN37" s="203" t="str">
        <f t="shared" si="39"/>
        <v/>
      </c>
      <c r="AO37" s="205" t="str">
        <f t="shared" si="21"/>
        <v/>
      </c>
      <c r="AP37" s="193" t="str">
        <f t="shared" si="22"/>
        <v/>
      </c>
      <c r="AQ37" s="203" t="str">
        <f t="shared" si="40"/>
        <v/>
      </c>
      <c r="AR37" s="205" t="str">
        <f t="shared" si="23"/>
        <v/>
      </c>
      <c r="AS37" s="193" t="str">
        <f t="shared" si="24"/>
        <v/>
      </c>
      <c r="AT37" s="203" t="str">
        <f t="shared" si="41"/>
        <v/>
      </c>
      <c r="AU37" s="205" t="str">
        <f t="shared" si="25"/>
        <v/>
      </c>
      <c r="AV37" s="193" t="str">
        <f t="shared" si="26"/>
        <v/>
      </c>
      <c r="AW37" s="203" t="str">
        <f t="shared" si="42"/>
        <v/>
      </c>
      <c r="AX37" s="205" t="str">
        <f t="shared" si="27"/>
        <v/>
      </c>
      <c r="AY37" s="193" t="str">
        <f t="shared" si="28"/>
        <v/>
      </c>
      <c r="AZ37" s="204" t="str">
        <f t="shared" si="43"/>
        <v/>
      </c>
    </row>
    <row r="38" spans="2:52" ht="18" customHeight="1" x14ac:dyDescent="0.25">
      <c r="B38" s="218" t="str" cm="1">
        <f t="array" ref="B38">IFERROR(LOOKUP(2,1/(COUNTIF(B$6:$B37,GradesTRA)=0),GradesTRA),"")</f>
        <v/>
      </c>
      <c r="C38" s="225" t="str" cm="1">
        <f t="array" ref="C38">IFERROR(LOOKUP(2,1/(COUNTIF(C$6:$C37,AgesTRA)=0),AgesTRA),"")</f>
        <v/>
      </c>
      <c r="D38" s="222"/>
      <c r="E38" s="215"/>
      <c r="G38" s="192" t="str" cm="1">
        <f t="array" ref="G38">IFERROR(LOOKUP(2,1/(COUNTIF($G$6:G37,RegionsTRA)=0),RegionsTRA),"")</f>
        <v/>
      </c>
      <c r="H38" s="205" t="str">
        <f t="shared" si="0"/>
        <v/>
      </c>
      <c r="I38" s="193" t="str" cm="1">
        <f t="array" ref="I38">IFERROR(IF($G38="","",SUMIF(RegionsTRA,$G38,PointsTRA)),0)</f>
        <v/>
      </c>
      <c r="J38" s="203" t="str">
        <f t="shared" si="29"/>
        <v/>
      </c>
      <c r="K38" s="205" t="str">
        <f t="shared" si="1"/>
        <v/>
      </c>
      <c r="L38" s="193" t="str">
        <f t="shared" si="2"/>
        <v/>
      </c>
      <c r="M38" s="203" t="str">
        <f t="shared" si="30"/>
        <v/>
      </c>
      <c r="N38" s="205" t="str">
        <f t="shared" si="3"/>
        <v/>
      </c>
      <c r="O38" s="193" t="str">
        <f t="shared" si="4"/>
        <v/>
      </c>
      <c r="P38" s="203" t="str">
        <f t="shared" si="31"/>
        <v/>
      </c>
      <c r="Q38" s="205" t="str">
        <f t="shared" si="5"/>
        <v/>
      </c>
      <c r="R38" s="193" t="str">
        <f t="shared" si="6"/>
        <v/>
      </c>
      <c r="S38" s="203" t="str">
        <f t="shared" si="32"/>
        <v/>
      </c>
      <c r="T38" s="205" t="str">
        <f t="shared" si="7"/>
        <v/>
      </c>
      <c r="U38" s="193" t="str">
        <f t="shared" si="8"/>
        <v/>
      </c>
      <c r="V38" s="203" t="str">
        <f t="shared" si="33"/>
        <v/>
      </c>
      <c r="W38" s="205" t="str">
        <f t="shared" si="9"/>
        <v/>
      </c>
      <c r="X38" s="193" t="str">
        <f t="shared" si="10"/>
        <v/>
      </c>
      <c r="Y38" s="203" t="str">
        <f t="shared" si="34"/>
        <v/>
      </c>
      <c r="Z38" s="205" t="str">
        <f t="shared" si="11"/>
        <v/>
      </c>
      <c r="AA38" s="193" t="str">
        <f t="shared" si="12"/>
        <v/>
      </c>
      <c r="AB38" s="203" t="str">
        <f t="shared" si="35"/>
        <v/>
      </c>
      <c r="AC38" s="205" t="str">
        <f t="shared" si="13"/>
        <v/>
      </c>
      <c r="AD38" s="193" t="str">
        <f t="shared" si="14"/>
        <v/>
      </c>
      <c r="AE38" s="203" t="str">
        <f t="shared" si="36"/>
        <v/>
      </c>
      <c r="AF38" s="205" t="str">
        <f t="shared" si="15"/>
        <v/>
      </c>
      <c r="AG38" s="193" t="str">
        <f t="shared" si="16"/>
        <v/>
      </c>
      <c r="AH38" s="203" t="str">
        <f t="shared" si="37"/>
        <v/>
      </c>
      <c r="AI38" s="205" t="str">
        <f t="shared" si="17"/>
        <v/>
      </c>
      <c r="AJ38" s="193" t="str">
        <f t="shared" si="18"/>
        <v/>
      </c>
      <c r="AK38" s="203" t="str">
        <f t="shared" si="38"/>
        <v/>
      </c>
      <c r="AL38" s="205" t="str">
        <f t="shared" si="19"/>
        <v/>
      </c>
      <c r="AM38" s="193" t="str">
        <f t="shared" si="20"/>
        <v/>
      </c>
      <c r="AN38" s="203" t="str">
        <f t="shared" si="39"/>
        <v/>
      </c>
      <c r="AO38" s="205" t="str">
        <f t="shared" si="21"/>
        <v/>
      </c>
      <c r="AP38" s="193" t="str">
        <f t="shared" si="22"/>
        <v/>
      </c>
      <c r="AQ38" s="203" t="str">
        <f t="shared" si="40"/>
        <v/>
      </c>
      <c r="AR38" s="205" t="str">
        <f t="shared" si="23"/>
        <v/>
      </c>
      <c r="AS38" s="193" t="str">
        <f t="shared" si="24"/>
        <v/>
      </c>
      <c r="AT38" s="203" t="str">
        <f t="shared" si="41"/>
        <v/>
      </c>
      <c r="AU38" s="205" t="str">
        <f t="shared" si="25"/>
        <v/>
      </c>
      <c r="AV38" s="193" t="str">
        <f t="shared" si="26"/>
        <v/>
      </c>
      <c r="AW38" s="203" t="str">
        <f t="shared" si="42"/>
        <v/>
      </c>
      <c r="AX38" s="205" t="str">
        <f t="shared" si="27"/>
        <v/>
      </c>
      <c r="AY38" s="193" t="str">
        <f t="shared" si="28"/>
        <v/>
      </c>
      <c r="AZ38" s="204" t="str">
        <f t="shared" si="43"/>
        <v/>
      </c>
    </row>
    <row r="39" spans="2:52" ht="18" customHeight="1" x14ac:dyDescent="0.25">
      <c r="B39" s="218" t="str" cm="1">
        <f t="array" ref="B39">IFERROR(LOOKUP(2,1/(COUNTIF(B$6:$B38,GradesTRA)=0),GradesTRA),"")</f>
        <v/>
      </c>
      <c r="C39" s="225" t="str" cm="1">
        <f t="array" ref="C39">IFERROR(LOOKUP(2,1/(COUNTIF(C$6:$C38,AgesTRA)=0),AgesTRA),"")</f>
        <v/>
      </c>
      <c r="D39" s="222"/>
      <c r="E39" s="215"/>
      <c r="G39" s="192" t="str" cm="1">
        <f t="array" ref="G39">IFERROR(LOOKUP(2,1/(COUNTIF($G$6:G38,RegionsTRA)=0),RegionsTRA),"")</f>
        <v/>
      </c>
      <c r="H39" s="205" t="str">
        <f t="shared" si="0"/>
        <v/>
      </c>
      <c r="I39" s="193" t="str" cm="1">
        <f t="array" ref="I39">IFERROR(IF($G39="","",SUMIF(RegionsTRA,$G39,PointsTRA)),0)</f>
        <v/>
      </c>
      <c r="J39" s="203" t="str">
        <f t="shared" si="29"/>
        <v/>
      </c>
      <c r="K39" s="205" t="str">
        <f t="shared" si="1"/>
        <v/>
      </c>
      <c r="L39" s="193" t="str">
        <f t="shared" si="2"/>
        <v/>
      </c>
      <c r="M39" s="203" t="str">
        <f t="shared" si="30"/>
        <v/>
      </c>
      <c r="N39" s="205" t="str">
        <f t="shared" si="3"/>
        <v/>
      </c>
      <c r="O39" s="193" t="str">
        <f t="shared" si="4"/>
        <v/>
      </c>
      <c r="P39" s="203" t="str">
        <f t="shared" si="31"/>
        <v/>
      </c>
      <c r="Q39" s="205" t="str">
        <f t="shared" si="5"/>
        <v/>
      </c>
      <c r="R39" s="193" t="str">
        <f t="shared" si="6"/>
        <v/>
      </c>
      <c r="S39" s="203" t="str">
        <f t="shared" si="32"/>
        <v/>
      </c>
      <c r="T39" s="205" t="str">
        <f t="shared" si="7"/>
        <v/>
      </c>
      <c r="U39" s="193" t="str">
        <f t="shared" si="8"/>
        <v/>
      </c>
      <c r="V39" s="203" t="str">
        <f t="shared" si="33"/>
        <v/>
      </c>
      <c r="W39" s="205" t="str">
        <f t="shared" si="9"/>
        <v/>
      </c>
      <c r="X39" s="193" t="str">
        <f t="shared" si="10"/>
        <v/>
      </c>
      <c r="Y39" s="203" t="str">
        <f t="shared" si="34"/>
        <v/>
      </c>
      <c r="Z39" s="205" t="str">
        <f t="shared" si="11"/>
        <v/>
      </c>
      <c r="AA39" s="193" t="str">
        <f t="shared" si="12"/>
        <v/>
      </c>
      <c r="AB39" s="203" t="str">
        <f t="shared" si="35"/>
        <v/>
      </c>
      <c r="AC39" s="205" t="str">
        <f t="shared" si="13"/>
        <v/>
      </c>
      <c r="AD39" s="193" t="str">
        <f t="shared" si="14"/>
        <v/>
      </c>
      <c r="AE39" s="203" t="str">
        <f t="shared" si="36"/>
        <v/>
      </c>
      <c r="AF39" s="205" t="str">
        <f t="shared" si="15"/>
        <v/>
      </c>
      <c r="AG39" s="193" t="str">
        <f t="shared" si="16"/>
        <v/>
      </c>
      <c r="AH39" s="203" t="str">
        <f t="shared" si="37"/>
        <v/>
      </c>
      <c r="AI39" s="205" t="str">
        <f t="shared" si="17"/>
        <v/>
      </c>
      <c r="AJ39" s="193" t="str">
        <f t="shared" si="18"/>
        <v/>
      </c>
      <c r="AK39" s="203" t="str">
        <f t="shared" si="38"/>
        <v/>
      </c>
      <c r="AL39" s="205" t="str">
        <f t="shared" si="19"/>
        <v/>
      </c>
      <c r="AM39" s="193" t="str">
        <f t="shared" si="20"/>
        <v/>
      </c>
      <c r="AN39" s="203" t="str">
        <f t="shared" si="39"/>
        <v/>
      </c>
      <c r="AO39" s="205" t="str">
        <f t="shared" si="21"/>
        <v/>
      </c>
      <c r="AP39" s="193" t="str">
        <f t="shared" si="22"/>
        <v/>
      </c>
      <c r="AQ39" s="203" t="str">
        <f t="shared" si="40"/>
        <v/>
      </c>
      <c r="AR39" s="205" t="str">
        <f t="shared" si="23"/>
        <v/>
      </c>
      <c r="AS39" s="193" t="str">
        <f t="shared" si="24"/>
        <v/>
      </c>
      <c r="AT39" s="203" t="str">
        <f t="shared" si="41"/>
        <v/>
      </c>
      <c r="AU39" s="205" t="str">
        <f t="shared" si="25"/>
        <v/>
      </c>
      <c r="AV39" s="193" t="str">
        <f t="shared" si="26"/>
        <v/>
      </c>
      <c r="AW39" s="203" t="str">
        <f t="shared" si="42"/>
        <v/>
      </c>
      <c r="AX39" s="205" t="str">
        <f t="shared" si="27"/>
        <v/>
      </c>
      <c r="AY39" s="193" t="str">
        <f t="shared" si="28"/>
        <v/>
      </c>
      <c r="AZ39" s="204" t="str">
        <f t="shared" si="43"/>
        <v/>
      </c>
    </row>
    <row r="40" spans="2:52" ht="18" customHeight="1" thickBot="1" x14ac:dyDescent="0.3">
      <c r="B40" s="219" t="str" cm="1">
        <f t="array" ref="B40">IFERROR(LOOKUP(2,1/(COUNTIF(B$6:$B39,GradesTRA)=0),GradesTRA),"")</f>
        <v/>
      </c>
      <c r="C40" s="226" t="str" cm="1">
        <f t="array" ref="C40">IFERROR(LOOKUP(2,1/(COUNTIF(C$6:$C39,AgesTRA)=0),AgesTRA),"")</f>
        <v/>
      </c>
      <c r="D40" s="223"/>
      <c r="E40" s="216"/>
      <c r="G40" s="227" t="str" cm="1">
        <f t="array" ref="G40">IFERROR(LOOKUP(2,1/(COUNTIF($G$6:G39,RegionsTRA)=0),RegionsTRA),"")</f>
        <v/>
      </c>
      <c r="H40" s="209" t="str">
        <f t="shared" si="0"/>
        <v/>
      </c>
      <c r="I40" s="210" t="str" cm="1">
        <f t="array" ref="I40">IFERROR(IF($G40="","",SUMIF(RegionsTRA,$G40,PointsTRA)),0)</f>
        <v/>
      </c>
      <c r="J40" s="211" t="str">
        <f t="shared" si="29"/>
        <v/>
      </c>
      <c r="K40" s="209" t="str">
        <f t="shared" si="1"/>
        <v/>
      </c>
      <c r="L40" s="210" t="str">
        <f t="shared" si="2"/>
        <v/>
      </c>
      <c r="M40" s="211" t="str">
        <f t="shared" si="30"/>
        <v/>
      </c>
      <c r="N40" s="209" t="str">
        <f t="shared" si="3"/>
        <v/>
      </c>
      <c r="O40" s="210" t="str">
        <f t="shared" si="4"/>
        <v/>
      </c>
      <c r="P40" s="211" t="str">
        <f t="shared" si="31"/>
        <v/>
      </c>
      <c r="Q40" s="209" t="str">
        <f t="shared" si="5"/>
        <v/>
      </c>
      <c r="R40" s="210" t="str">
        <f t="shared" si="6"/>
        <v/>
      </c>
      <c r="S40" s="211" t="str">
        <f t="shared" si="32"/>
        <v/>
      </c>
      <c r="T40" s="209" t="str">
        <f t="shared" si="7"/>
        <v/>
      </c>
      <c r="U40" s="210" t="str">
        <f t="shared" si="8"/>
        <v/>
      </c>
      <c r="V40" s="211" t="str">
        <f t="shared" si="33"/>
        <v/>
      </c>
      <c r="W40" s="209" t="str">
        <f t="shared" si="9"/>
        <v/>
      </c>
      <c r="X40" s="210" t="str">
        <f t="shared" si="10"/>
        <v/>
      </c>
      <c r="Y40" s="211" t="str">
        <f t="shared" si="34"/>
        <v/>
      </c>
      <c r="Z40" s="209" t="str">
        <f t="shared" si="11"/>
        <v/>
      </c>
      <c r="AA40" s="210" t="str">
        <f t="shared" si="12"/>
        <v/>
      </c>
      <c r="AB40" s="211" t="str">
        <f t="shared" si="35"/>
        <v/>
      </c>
      <c r="AC40" s="209" t="str">
        <f t="shared" si="13"/>
        <v/>
      </c>
      <c r="AD40" s="210" t="str">
        <f t="shared" si="14"/>
        <v/>
      </c>
      <c r="AE40" s="211" t="str">
        <f t="shared" si="36"/>
        <v/>
      </c>
      <c r="AF40" s="209" t="str">
        <f t="shared" si="15"/>
        <v/>
      </c>
      <c r="AG40" s="210" t="str">
        <f t="shared" si="16"/>
        <v/>
      </c>
      <c r="AH40" s="211" t="str">
        <f t="shared" si="37"/>
        <v/>
      </c>
      <c r="AI40" s="209" t="str">
        <f t="shared" si="17"/>
        <v/>
      </c>
      <c r="AJ40" s="210" t="str">
        <f t="shared" si="18"/>
        <v/>
      </c>
      <c r="AK40" s="211" t="str">
        <f t="shared" si="38"/>
        <v/>
      </c>
      <c r="AL40" s="209" t="str">
        <f t="shared" si="19"/>
        <v/>
      </c>
      <c r="AM40" s="210" t="str">
        <f t="shared" si="20"/>
        <v/>
      </c>
      <c r="AN40" s="211" t="str">
        <f t="shared" si="39"/>
        <v/>
      </c>
      <c r="AO40" s="209" t="str">
        <f t="shared" si="21"/>
        <v/>
      </c>
      <c r="AP40" s="210" t="str">
        <f t="shared" si="22"/>
        <v/>
      </c>
      <c r="AQ40" s="211" t="str">
        <f t="shared" si="40"/>
        <v/>
      </c>
      <c r="AR40" s="209" t="str">
        <f t="shared" si="23"/>
        <v/>
      </c>
      <c r="AS40" s="210" t="str">
        <f t="shared" si="24"/>
        <v/>
      </c>
      <c r="AT40" s="211" t="str">
        <f t="shared" si="41"/>
        <v/>
      </c>
      <c r="AU40" s="209" t="str">
        <f t="shared" si="25"/>
        <v/>
      </c>
      <c r="AV40" s="210" t="str">
        <f t="shared" si="26"/>
        <v/>
      </c>
      <c r="AW40" s="211" t="str">
        <f t="shared" si="42"/>
        <v/>
      </c>
      <c r="AX40" s="209" t="str">
        <f t="shared" si="27"/>
        <v/>
      </c>
      <c r="AY40" s="210" t="str">
        <f t="shared" si="28"/>
        <v/>
      </c>
      <c r="AZ40" s="212" t="str">
        <f t="shared" si="43"/>
        <v/>
      </c>
    </row>
    <row r="41" spans="2:52" x14ac:dyDescent="0.25">
      <c r="B41" s="188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99" priority="49" stopIfTrue="1" operator="equal">
      <formula>3</formula>
    </cfRule>
    <cfRule type="cellIs" dxfId="98" priority="50" stopIfTrue="1" operator="equal">
      <formula>1</formula>
    </cfRule>
    <cfRule type="cellIs" dxfId="97" priority="51" operator="equal">
      <formula>2</formula>
    </cfRule>
  </conditionalFormatting>
  <conditionalFormatting sqref="M8:M40">
    <cfRule type="cellIs" dxfId="96" priority="46" stopIfTrue="1" operator="equal">
      <formula>3</formula>
    </cfRule>
    <cfRule type="cellIs" dxfId="95" priority="47" stopIfTrue="1" operator="equal">
      <formula>1</formula>
    </cfRule>
    <cfRule type="cellIs" dxfId="94" priority="48" operator="equal">
      <formula>2</formula>
    </cfRule>
  </conditionalFormatting>
  <conditionalFormatting sqref="P8:P40">
    <cfRule type="cellIs" dxfId="93" priority="43" stopIfTrue="1" operator="equal">
      <formula>3</formula>
    </cfRule>
    <cfRule type="cellIs" dxfId="92" priority="44" stopIfTrue="1" operator="equal">
      <formula>1</formula>
    </cfRule>
    <cfRule type="cellIs" dxfId="91" priority="45" operator="equal">
      <formula>2</formula>
    </cfRule>
  </conditionalFormatting>
  <conditionalFormatting sqref="S8:S40">
    <cfRule type="cellIs" dxfId="90" priority="40" stopIfTrue="1" operator="equal">
      <formula>3</formula>
    </cfRule>
    <cfRule type="cellIs" dxfId="89" priority="41" stopIfTrue="1" operator="equal">
      <formula>1</formula>
    </cfRule>
    <cfRule type="cellIs" dxfId="88" priority="42" operator="equal">
      <formula>2</formula>
    </cfRule>
  </conditionalFormatting>
  <conditionalFormatting sqref="V8:V40">
    <cfRule type="cellIs" dxfId="87" priority="37" stopIfTrue="1" operator="equal">
      <formula>3</formula>
    </cfRule>
    <cfRule type="cellIs" dxfId="86" priority="38" stopIfTrue="1" operator="equal">
      <formula>1</formula>
    </cfRule>
    <cfRule type="cellIs" dxfId="85" priority="39" operator="equal">
      <formula>2</formula>
    </cfRule>
  </conditionalFormatting>
  <conditionalFormatting sqref="Y8:Y40">
    <cfRule type="cellIs" dxfId="84" priority="34" stopIfTrue="1" operator="equal">
      <formula>3</formula>
    </cfRule>
    <cfRule type="cellIs" dxfId="83" priority="35" stopIfTrue="1" operator="equal">
      <formula>1</formula>
    </cfRule>
    <cfRule type="cellIs" dxfId="82" priority="36" operator="equal">
      <formula>2</formula>
    </cfRule>
  </conditionalFormatting>
  <conditionalFormatting sqref="AB8:AB40">
    <cfRule type="cellIs" dxfId="81" priority="31" stopIfTrue="1" operator="equal">
      <formula>3</formula>
    </cfRule>
    <cfRule type="cellIs" dxfId="80" priority="32" stopIfTrue="1" operator="equal">
      <formula>1</formula>
    </cfRule>
    <cfRule type="cellIs" dxfId="79" priority="33" operator="equal">
      <formula>2</formula>
    </cfRule>
  </conditionalFormatting>
  <conditionalFormatting sqref="AE8:AE40">
    <cfRule type="cellIs" dxfId="78" priority="28" stopIfTrue="1" operator="equal">
      <formula>3</formula>
    </cfRule>
    <cfRule type="cellIs" dxfId="77" priority="29" stopIfTrue="1" operator="equal">
      <formula>1</formula>
    </cfRule>
    <cfRule type="cellIs" dxfId="76" priority="30" operator="equal">
      <formula>2</formula>
    </cfRule>
  </conditionalFormatting>
  <conditionalFormatting sqref="AH8:AH40">
    <cfRule type="cellIs" dxfId="75" priority="19" stopIfTrue="1" operator="equal">
      <formula>3</formula>
    </cfRule>
    <cfRule type="cellIs" dxfId="74" priority="20" stopIfTrue="1" operator="equal">
      <formula>1</formula>
    </cfRule>
    <cfRule type="cellIs" dxfId="73" priority="21" operator="equal">
      <formula>2</formula>
    </cfRule>
  </conditionalFormatting>
  <conditionalFormatting sqref="AK8:AK40">
    <cfRule type="cellIs" dxfId="72" priority="16" stopIfTrue="1" operator="equal">
      <formula>3</formula>
    </cfRule>
    <cfRule type="cellIs" dxfId="71" priority="17" stopIfTrue="1" operator="equal">
      <formula>1</formula>
    </cfRule>
    <cfRule type="cellIs" dxfId="70" priority="18" operator="equal">
      <formula>2</formula>
    </cfRule>
  </conditionalFormatting>
  <conditionalFormatting sqref="AN8:AN40">
    <cfRule type="cellIs" dxfId="69" priority="13" stopIfTrue="1" operator="equal">
      <formula>3</formula>
    </cfRule>
    <cfRule type="cellIs" dxfId="68" priority="14" stopIfTrue="1" operator="equal">
      <formula>1</formula>
    </cfRule>
    <cfRule type="cellIs" dxfId="67" priority="15" operator="equal">
      <formula>2</formula>
    </cfRule>
  </conditionalFormatting>
  <conditionalFormatting sqref="AQ8:AQ40">
    <cfRule type="cellIs" dxfId="66" priority="10" stopIfTrue="1" operator="equal">
      <formula>3</formula>
    </cfRule>
    <cfRule type="cellIs" dxfId="65" priority="11" stopIfTrue="1" operator="equal">
      <formula>1</formula>
    </cfRule>
    <cfRule type="cellIs" dxfId="64" priority="12" operator="equal">
      <formula>2</formula>
    </cfRule>
  </conditionalFormatting>
  <conditionalFormatting sqref="AT8:AT40">
    <cfRule type="cellIs" dxfId="63" priority="7" stopIfTrue="1" operator="equal">
      <formula>3</formula>
    </cfRule>
    <cfRule type="cellIs" dxfId="62" priority="8" stopIfTrue="1" operator="equal">
      <formula>1</formula>
    </cfRule>
    <cfRule type="cellIs" dxfId="61" priority="9" operator="equal">
      <formula>2</formula>
    </cfRule>
  </conditionalFormatting>
  <conditionalFormatting sqref="AW8:AW40">
    <cfRule type="cellIs" dxfId="60" priority="4" stopIfTrue="1" operator="equal">
      <formula>3</formula>
    </cfRule>
    <cfRule type="cellIs" dxfId="59" priority="5" stopIfTrue="1" operator="equal">
      <formula>1</formula>
    </cfRule>
    <cfRule type="cellIs" dxfId="58" priority="6" operator="equal">
      <formula>2</formula>
    </cfRule>
  </conditionalFormatting>
  <conditionalFormatting sqref="AZ8:AZ40">
    <cfRule type="cellIs" dxfId="57" priority="1" stopIfTrue="1" operator="equal">
      <formula>3</formula>
    </cfRule>
    <cfRule type="cellIs" dxfId="56" priority="2" stopIfTrue="1" operator="equal">
      <formula>1</formula>
    </cfRule>
    <cfRule type="cellIs" dxfId="55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89" customWidth="1"/>
    <col min="2" max="2" width="10.88671875" style="188" customWidth="1"/>
    <col min="3" max="3" width="10.109375" style="188" customWidth="1"/>
    <col min="4" max="4" width="10.109375" style="189" customWidth="1"/>
    <col min="5" max="5" width="11.109375" style="188" customWidth="1"/>
    <col min="6" max="6" width="9.109375" style="189"/>
    <col min="7" max="7" width="28.6640625" style="189" bestFit="1" customWidth="1"/>
    <col min="8" max="18" width="8.6640625" style="188" customWidth="1"/>
    <col min="19" max="43" width="8.6640625" style="189" customWidth="1"/>
    <col min="44" max="16384" width="9.109375" style="189"/>
  </cols>
  <sheetData>
    <row r="1" spans="2:52" ht="13.8" thickBot="1" x14ac:dyDescent="0.3"/>
    <row r="2" spans="2:52" s="191" customFormat="1" ht="24.6" x14ac:dyDescent="0.25">
      <c r="B2" s="190"/>
      <c r="C2" s="190"/>
      <c r="E2" s="190"/>
      <c r="G2" s="262" t="s">
        <v>149</v>
      </c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70"/>
    </row>
    <row r="3" spans="2:52" x14ac:dyDescent="0.25">
      <c r="G3" s="192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5"/>
    </row>
    <row r="4" spans="2:52" s="197" customFormat="1" ht="18.75" customHeight="1" thickBot="1" x14ac:dyDescent="0.3">
      <c r="B4" s="196"/>
      <c r="C4" s="196"/>
      <c r="E4" s="196"/>
      <c r="G4" s="198"/>
      <c r="H4" s="265" t="s">
        <v>9</v>
      </c>
      <c r="I4" s="266"/>
      <c r="J4" s="267"/>
      <c r="K4" s="259" t="str">
        <f>$B$8</f>
        <v>REG4</v>
      </c>
      <c r="L4" s="260"/>
      <c r="M4" s="268"/>
      <c r="N4" s="259" t="str">
        <f>$B$9</f>
        <v>REG3</v>
      </c>
      <c r="O4" s="260"/>
      <c r="P4" s="268"/>
      <c r="Q4" s="260" t="str">
        <f>$B$10</f>
        <v>REG2</v>
      </c>
      <c r="R4" s="260"/>
      <c r="S4" s="260"/>
      <c r="T4" s="259" t="str">
        <f>$B$11</f>
        <v>REG1</v>
      </c>
      <c r="U4" s="260"/>
      <c r="V4" s="268"/>
      <c r="W4" s="260" t="str">
        <f>$B$12</f>
        <v>CLB2</v>
      </c>
      <c r="X4" s="260"/>
      <c r="Y4" s="260"/>
      <c r="Z4" s="259" t="str">
        <f>$B$13</f>
        <v>CLB1</v>
      </c>
      <c r="AA4" s="260"/>
      <c r="AB4" s="268"/>
      <c r="AC4" s="260" t="str">
        <f>$B$14</f>
        <v>DisR1Cat1</v>
      </c>
      <c r="AD4" s="260"/>
      <c r="AE4" s="260"/>
      <c r="AF4" s="259" t="str">
        <f>$B$15</f>
        <v/>
      </c>
      <c r="AG4" s="260"/>
      <c r="AH4" s="268"/>
      <c r="AI4" s="260" t="str">
        <f>$B$16</f>
        <v/>
      </c>
      <c r="AJ4" s="260"/>
      <c r="AK4" s="260"/>
      <c r="AL4" s="259" t="str">
        <f>$B$17</f>
        <v/>
      </c>
      <c r="AM4" s="260"/>
      <c r="AN4" s="268"/>
      <c r="AO4" s="260" t="str">
        <f>$B$18</f>
        <v/>
      </c>
      <c r="AP4" s="260"/>
      <c r="AQ4" s="260"/>
      <c r="AR4" s="259" t="str">
        <f>$B$19</f>
        <v/>
      </c>
      <c r="AS4" s="260"/>
      <c r="AT4" s="268"/>
      <c r="AU4" s="260" t="str">
        <f>$B$20</f>
        <v/>
      </c>
      <c r="AV4" s="260"/>
      <c r="AW4" s="260"/>
      <c r="AX4" s="259" t="str">
        <f>$B$21</f>
        <v/>
      </c>
      <c r="AY4" s="260"/>
      <c r="AZ4" s="261"/>
    </row>
    <row r="5" spans="2:52" s="199" customFormat="1" ht="15.6" x14ac:dyDescent="0.25">
      <c r="B5" s="217" t="s">
        <v>27</v>
      </c>
      <c r="C5" s="224" t="s">
        <v>25</v>
      </c>
      <c r="D5" s="220" t="s">
        <v>4</v>
      </c>
      <c r="E5" s="213" t="s">
        <v>145</v>
      </c>
      <c r="G5" s="200" t="s">
        <v>137</v>
      </c>
      <c r="H5" s="201" t="s">
        <v>146</v>
      </c>
      <c r="I5" s="202" t="s">
        <v>59</v>
      </c>
      <c r="J5" s="203" t="s">
        <v>147</v>
      </c>
      <c r="K5" s="201" t="s">
        <v>146</v>
      </c>
      <c r="L5" s="202" t="s">
        <v>59</v>
      </c>
      <c r="M5" s="203" t="s">
        <v>147</v>
      </c>
      <c r="N5" s="201" t="s">
        <v>146</v>
      </c>
      <c r="O5" s="202" t="s">
        <v>59</v>
      </c>
      <c r="P5" s="203" t="s">
        <v>147</v>
      </c>
      <c r="Q5" s="202" t="s">
        <v>146</v>
      </c>
      <c r="R5" s="202" t="s">
        <v>59</v>
      </c>
      <c r="S5" s="202" t="s">
        <v>147</v>
      </c>
      <c r="T5" s="201" t="s">
        <v>146</v>
      </c>
      <c r="U5" s="202" t="s">
        <v>59</v>
      </c>
      <c r="V5" s="203" t="s">
        <v>147</v>
      </c>
      <c r="W5" s="202" t="s">
        <v>146</v>
      </c>
      <c r="X5" s="202" t="s">
        <v>59</v>
      </c>
      <c r="Y5" s="202" t="s">
        <v>147</v>
      </c>
      <c r="Z5" s="201" t="s">
        <v>146</v>
      </c>
      <c r="AA5" s="202" t="s">
        <v>59</v>
      </c>
      <c r="AB5" s="203" t="s">
        <v>147</v>
      </c>
      <c r="AC5" s="202" t="s">
        <v>146</v>
      </c>
      <c r="AD5" s="202" t="s">
        <v>59</v>
      </c>
      <c r="AE5" s="202" t="s">
        <v>147</v>
      </c>
      <c r="AF5" s="201" t="s">
        <v>146</v>
      </c>
      <c r="AG5" s="202" t="s">
        <v>59</v>
      </c>
      <c r="AH5" s="203" t="s">
        <v>147</v>
      </c>
      <c r="AI5" s="202" t="s">
        <v>146</v>
      </c>
      <c r="AJ5" s="202" t="s">
        <v>59</v>
      </c>
      <c r="AK5" s="202" t="s">
        <v>147</v>
      </c>
      <c r="AL5" s="201" t="s">
        <v>146</v>
      </c>
      <c r="AM5" s="202" t="s">
        <v>59</v>
      </c>
      <c r="AN5" s="203" t="s">
        <v>147</v>
      </c>
      <c r="AO5" s="202" t="s">
        <v>146</v>
      </c>
      <c r="AP5" s="202" t="s">
        <v>59</v>
      </c>
      <c r="AQ5" s="202" t="s">
        <v>147</v>
      </c>
      <c r="AR5" s="201" t="s">
        <v>146</v>
      </c>
      <c r="AS5" s="202" t="s">
        <v>59</v>
      </c>
      <c r="AT5" s="203" t="s">
        <v>147</v>
      </c>
      <c r="AU5" s="202" t="s">
        <v>146</v>
      </c>
      <c r="AV5" s="202" t="s">
        <v>59</v>
      </c>
      <c r="AW5" s="202" t="s">
        <v>147</v>
      </c>
      <c r="AX5" s="201" t="s">
        <v>146</v>
      </c>
      <c r="AY5" s="202" t="s">
        <v>59</v>
      </c>
      <c r="AZ5" s="204" t="s">
        <v>147</v>
      </c>
    </row>
    <row r="6" spans="2:52" ht="12.75" hidden="1" customHeight="1" x14ac:dyDescent="0.25">
      <c r="B6" s="218"/>
      <c r="C6" s="225"/>
      <c r="D6" s="221"/>
      <c r="E6" s="214"/>
      <c r="G6" s="192"/>
      <c r="H6" s="205"/>
      <c r="I6" s="193"/>
      <c r="J6" s="206"/>
      <c r="K6" s="205"/>
      <c r="L6" s="193"/>
      <c r="M6" s="206"/>
      <c r="N6" s="205"/>
      <c r="O6" s="193"/>
      <c r="P6" s="206"/>
      <c r="Q6" s="193"/>
      <c r="R6" s="193"/>
      <c r="S6" s="193"/>
      <c r="T6" s="207"/>
      <c r="U6" s="194"/>
      <c r="V6" s="208"/>
      <c r="W6" s="194"/>
      <c r="X6" s="194"/>
      <c r="Y6" s="194"/>
      <c r="Z6" s="207"/>
      <c r="AA6" s="194"/>
      <c r="AB6" s="208"/>
      <c r="AC6" s="194"/>
      <c r="AD6" s="194"/>
      <c r="AE6" s="194"/>
      <c r="AF6" s="207"/>
      <c r="AG6" s="194"/>
      <c r="AH6" s="208"/>
      <c r="AI6" s="194"/>
      <c r="AJ6" s="194"/>
      <c r="AK6" s="194"/>
      <c r="AL6" s="207"/>
      <c r="AM6" s="194"/>
      <c r="AN6" s="208"/>
      <c r="AO6" s="194"/>
      <c r="AP6" s="194"/>
      <c r="AQ6" s="194"/>
      <c r="AR6" s="207"/>
      <c r="AS6" s="194"/>
      <c r="AT6" s="208"/>
      <c r="AU6" s="194"/>
      <c r="AV6" s="194"/>
      <c r="AW6" s="194"/>
      <c r="AX6" s="207"/>
      <c r="AY6" s="194"/>
      <c r="AZ6" s="195"/>
    </row>
    <row r="7" spans="2:52" ht="18" hidden="1" customHeight="1" x14ac:dyDescent="0.25">
      <c r="B7" s="218" cm="1">
        <f t="array" ref="B7">IFERROR(LOOKUP(2,1/(COUNTIF(B$6:$B6,GradesDMT)=0),GradesDMT),"")</f>
        <v>0</v>
      </c>
      <c r="C7" s="225" cm="1">
        <f t="array" ref="C7">IFERROR(LOOKUP(2,1/(COUNTIF(C$6:$C6,AgesDMT)=0),AgesDMT),"")</f>
        <v>0</v>
      </c>
      <c r="D7" s="221"/>
      <c r="E7" s="214"/>
      <c r="G7" s="192" cm="1">
        <f t="array" ref="G7">IFERROR(LOOKUP(2,1/(COUNTIF($G$6:G6,RegionsDMT)=0),RegionsDMT),"")</f>
        <v>0</v>
      </c>
      <c r="H7" s="205"/>
      <c r="I7" s="193"/>
      <c r="J7" s="203"/>
      <c r="K7" s="205"/>
      <c r="L7" s="193"/>
      <c r="M7" s="203"/>
      <c r="N7" s="205"/>
      <c r="O7" s="193"/>
      <c r="P7" s="203"/>
      <c r="Q7" s="193"/>
      <c r="R7" s="193"/>
      <c r="S7" s="202"/>
      <c r="T7" s="207"/>
      <c r="U7" s="194"/>
      <c r="V7" s="208"/>
      <c r="W7" s="194"/>
      <c r="X7" s="194"/>
      <c r="Y7" s="194"/>
      <c r="Z7" s="207"/>
      <c r="AA7" s="194"/>
      <c r="AB7" s="208"/>
      <c r="AC7" s="194"/>
      <c r="AD7" s="194"/>
      <c r="AE7" s="194"/>
      <c r="AF7" s="207"/>
      <c r="AG7" s="194"/>
      <c r="AH7" s="208"/>
      <c r="AI7" s="194"/>
      <c r="AJ7" s="194"/>
      <c r="AK7" s="194"/>
      <c r="AL7" s="207"/>
      <c r="AM7" s="194"/>
      <c r="AN7" s="208"/>
      <c r="AO7" s="194"/>
      <c r="AP7" s="194"/>
      <c r="AQ7" s="194"/>
      <c r="AR7" s="207"/>
      <c r="AS7" s="194"/>
      <c r="AT7" s="208"/>
      <c r="AU7" s="194"/>
      <c r="AV7" s="194"/>
      <c r="AW7" s="194"/>
      <c r="AX7" s="207"/>
      <c r="AY7" s="194"/>
      <c r="AZ7" s="195"/>
    </row>
    <row r="8" spans="2:52" ht="18" customHeight="1" x14ac:dyDescent="0.25">
      <c r="B8" s="218" t="str" cm="1">
        <f t="array" ref="B8">IFERROR(LOOKUP(2,1/(COUNTIF(B$6:$B7,GradesDMT)=0),GradesDMT),"")</f>
        <v>REG4</v>
      </c>
      <c r="C8" s="225" t="str" cm="1">
        <f t="array" ref="C8">IFERROR(LOOKUP(2,1/(COUNTIF(C$6:$C7,AgesDMT)=0),AgesDMT),"")</f>
        <v>15+</v>
      </c>
      <c r="D8" s="222">
        <v>1</v>
      </c>
      <c r="E8" s="215">
        <v>8</v>
      </c>
      <c r="G8" s="192" t="str" cm="1">
        <f t="array" ref="G8">IFERROR(LOOKUP(2,1/(COUNTIF($G$6:G7,RegionsDMT)=0),RegionsDMT),"")</f>
        <v/>
      </c>
      <c r="H8" s="205" t="str">
        <f t="shared" ref="H8:H40" si="0">IFERROR(IF($G8="","",COUNTIF(RegionsDMT,$G8)),0)</f>
        <v/>
      </c>
      <c r="I8" s="193" t="str" cm="1">
        <f t="array" ref="I8">IFERROR(IF($G8="","",SUMIF(RegionsDMT,$G8,PointsDMT)),0)</f>
        <v/>
      </c>
      <c r="J8" s="203" t="str">
        <f>IFERROR(IF(I8&lt;1,"",RANK(I8,I$7:I$40)),"")</f>
        <v/>
      </c>
      <c r="K8" s="205" t="str">
        <f t="shared" ref="K8:K40" si="1">IFERROR(IF($G8="","",COUNTIF(GradesRegionsDMT,(K$4 &amp; ":" &amp; $G8))),0)</f>
        <v/>
      </c>
      <c r="L8" s="193" t="str">
        <f t="shared" ref="L8:L40" si="2">IFERROR(IF($G8="","",SUMIF(GradesRegionsDMT,(K$4 &amp; ":" &amp; $G8),PointsTUM)),0)</f>
        <v/>
      </c>
      <c r="M8" s="203" t="str">
        <f>IFERROR(IF(L8&lt;1,"",RANK(L8,L$7:L$40)),"")</f>
        <v/>
      </c>
      <c r="N8" s="205" t="str">
        <f t="shared" ref="N8:N40" si="3">IFERROR(IF($G8="","",COUNTIF(GradesRegionsDMT,(N$4 &amp; ":" &amp; $G8))),0)</f>
        <v/>
      </c>
      <c r="O8" s="193" t="str">
        <f t="shared" ref="O8:O40" si="4">IFERROR(IF($G8="","",SUMIF(GradesRegionsDMT,(N$4 &amp; ":" &amp; $G8),PointsTUM)),0)</f>
        <v/>
      </c>
      <c r="P8" s="203" t="str">
        <f>IFERROR(IF(O8&lt;1,"",RANK(O8,O$7:O$40)),"")</f>
        <v/>
      </c>
      <c r="Q8" s="205" t="str">
        <f t="shared" ref="Q8:Q40" si="5">IFERROR(IF($G8="","",COUNTIF(GradesRegionsDMT,(Q$4 &amp; ":" &amp; $G8))),0)</f>
        <v/>
      </c>
      <c r="R8" s="193" t="str">
        <f t="shared" ref="R8:R40" si="6">IFERROR(IF($G8="","",SUMIF(GradesRegionsDMT,(Q$4 &amp; ":" &amp; $G8),PointsTUM)),0)</f>
        <v/>
      </c>
      <c r="S8" s="203" t="str">
        <f>IFERROR(IF(R8&lt;1,"",RANK(R8,R$7:R$40)),"")</f>
        <v/>
      </c>
      <c r="T8" s="205" t="str">
        <f t="shared" ref="T8:T40" si="7">IFERROR(IF($G8="","",COUNTIF(GradesRegionsDMT,(T$4 &amp; ":" &amp; $G8))),0)</f>
        <v/>
      </c>
      <c r="U8" s="193" t="str">
        <f t="shared" ref="U8:U40" si="8">IFERROR(IF($G8="","",SUMIF(GradesRegionsDMT,(T$4 &amp; ":" &amp; $G8),PointsTUM)),0)</f>
        <v/>
      </c>
      <c r="V8" s="203" t="str">
        <f>IFERROR(IF(U8&lt;1,"",RANK(U8,U$7:U$40)),"")</f>
        <v/>
      </c>
      <c r="W8" s="205" t="str">
        <f t="shared" ref="W8:W40" si="9">IFERROR(IF($G8="","",COUNTIF(GradesRegionsDMT,(W$4 &amp; ":" &amp; $G8))),0)</f>
        <v/>
      </c>
      <c r="X8" s="193" t="str">
        <f t="shared" ref="X8:X40" si="10">IFERROR(IF($G8="","",SUMIF(GradesRegionsDMT,(W$4 &amp; ":" &amp; $G8),PointsTUM)),0)</f>
        <v/>
      </c>
      <c r="Y8" s="203" t="str">
        <f>IFERROR(IF(X8&lt;1,"",RANK(X8,X$7:X$40)),"")</f>
        <v/>
      </c>
      <c r="Z8" s="205" t="str">
        <f t="shared" ref="Z8:Z40" si="11">IFERROR(IF($G8="","",COUNTIF(GradesRegionsDMT,(Z$4 &amp; ":" &amp; $G8))),0)</f>
        <v/>
      </c>
      <c r="AA8" s="193" t="str">
        <f t="shared" ref="AA8:AA40" si="12">IFERROR(IF($G8="","",SUMIF(GradesRegionsDMT,(Z$4 &amp; ":" &amp; $G8),PointsTUM)),0)</f>
        <v/>
      </c>
      <c r="AB8" s="203" t="str">
        <f>IFERROR(IF(AA8&lt;1,"",RANK(AA8,AA$7:AA$40)),"")</f>
        <v/>
      </c>
      <c r="AC8" s="205" t="str">
        <f t="shared" ref="AC8:AC40" si="13">IFERROR(IF($G8="","",COUNTIF(GradesRegionsDMT,(AC$4 &amp; ":" &amp; $G8))),0)</f>
        <v/>
      </c>
      <c r="AD8" s="193" t="str">
        <f t="shared" ref="AD8:AD40" si="14">IFERROR(IF($G8="","",SUMIF(GradesRegionsDMT,(AC$4 &amp; ":" &amp; $G8),PointsTUM)),0)</f>
        <v/>
      </c>
      <c r="AE8" s="203" t="str">
        <f>IFERROR(IF(AD8&lt;1,"",RANK(AD8,AD$7:AD$40)),"")</f>
        <v/>
      </c>
      <c r="AF8" s="205" t="str">
        <f t="shared" ref="AF8:AF40" si="15">IFERROR(IF($G8="","",COUNTIF(GradesRegionsDMT,(AF$4 &amp; ":" &amp; $G8))),0)</f>
        <v/>
      </c>
      <c r="AG8" s="193" t="str">
        <f t="shared" ref="AG8:AG40" si="16">IFERROR(IF($G8="","",SUMIF(GradesRegionsDMT,(AF$4 &amp; ":" &amp; $G8),PointsTUM)),0)</f>
        <v/>
      </c>
      <c r="AH8" s="203" t="str">
        <f>IFERROR(IF(AG8&lt;1,"",RANK(AG8,AG$7:AG$40)),"")</f>
        <v/>
      </c>
      <c r="AI8" s="205" t="str">
        <f t="shared" ref="AI8:AI40" si="17">IFERROR(IF($G8="","",COUNTIF(GradesRegionsDMT,(AI$4 &amp; ":" &amp; $G8))),0)</f>
        <v/>
      </c>
      <c r="AJ8" s="193" t="str">
        <f t="shared" ref="AJ8:AJ40" si="18">IFERROR(IF($G8="","",SUMIF(GradesRegionsDMT,(AI$4 &amp; ":" &amp; $G8),PointsTUM)),0)</f>
        <v/>
      </c>
      <c r="AK8" s="203" t="str">
        <f>IFERROR(IF(AJ8&lt;1,"",RANK(AJ8,AJ$7:AJ$40)),"")</f>
        <v/>
      </c>
      <c r="AL8" s="205" t="str">
        <f t="shared" ref="AL8:AL40" si="19">IFERROR(IF($G8="","",COUNTIF(GradesRegionsDMT,(AL$4 &amp; ":" &amp; $G8))),0)</f>
        <v/>
      </c>
      <c r="AM8" s="193" t="str">
        <f t="shared" ref="AM8:AM40" si="20">IFERROR(IF($G8="","",SUMIF(GradesRegionsDMT,(AL$4 &amp; ":" &amp; $G8),PointsTUM)),0)</f>
        <v/>
      </c>
      <c r="AN8" s="203" t="str">
        <f>IFERROR(IF(AM8&lt;1,"",RANK(AM8,AM$7:AM$40)),"")</f>
        <v/>
      </c>
      <c r="AO8" s="205" t="str">
        <f t="shared" ref="AO8:AO40" si="21">IFERROR(IF($G8="","",COUNTIF(GradesRegionsDMT,(AO$4 &amp; ":" &amp; $G8))),0)</f>
        <v/>
      </c>
      <c r="AP8" s="193" t="str">
        <f t="shared" ref="AP8:AP40" si="22">IFERROR(IF($G8="","",SUMIF(GradesRegionsDMT,(AO$4 &amp; ":" &amp; $G8),PointsTUM)),0)</f>
        <v/>
      </c>
      <c r="AQ8" s="203" t="str">
        <f>IFERROR(IF(AP8&lt;1,"",RANK(AP8,AP$7:AP$40)),"")</f>
        <v/>
      </c>
      <c r="AR8" s="205" t="str">
        <f t="shared" ref="AR8:AR40" si="23">IFERROR(IF($G8="","",COUNTIF(GradesRegionsDMT,(AR$4 &amp; ":" &amp; $G8))),0)</f>
        <v/>
      </c>
      <c r="AS8" s="193" t="str">
        <f t="shared" ref="AS8:AS40" si="24">IFERROR(IF($G8="","",SUMIF(GradesRegionsDMT,(AR$4 &amp; ":" &amp; $G8),PointsTUM)),0)</f>
        <v/>
      </c>
      <c r="AT8" s="203" t="str">
        <f>IFERROR(IF(AS8&lt;1,"",RANK(AS8,AS$7:AS$40)),"")</f>
        <v/>
      </c>
      <c r="AU8" s="205" t="str">
        <f t="shared" ref="AU8:AU40" si="25">IFERROR(IF($G8="","",COUNTIF(GradesRegionsDMT,(AU$4 &amp; ":" &amp; $G8))),0)</f>
        <v/>
      </c>
      <c r="AV8" s="193" t="str">
        <f t="shared" ref="AV8:AV40" si="26">IFERROR(IF($G8="","",SUMIF(GradesRegionsDMT,(AU$4 &amp; ":" &amp; $G8),PointsTUM)),0)</f>
        <v/>
      </c>
      <c r="AW8" s="203" t="str">
        <f>IFERROR(IF(AV8&lt;1,"",RANK(AV8,AV$7:AV$40)),"")</f>
        <v/>
      </c>
      <c r="AX8" s="205" t="str">
        <f t="shared" ref="AX8:AX40" si="27">IFERROR(IF($G8="","",COUNTIF(GradesRegionsDMT,(AX$4 &amp; ":" &amp; $G8))),0)</f>
        <v/>
      </c>
      <c r="AY8" s="193" t="str">
        <f t="shared" ref="AY8:AY40" si="28">IFERROR(IF($G8="","",SUMIF(GradesRegionsDMT,(AX$4 &amp; ":" &amp; $G8),PointsTUM)),0)</f>
        <v/>
      </c>
      <c r="AZ8" s="204" t="str">
        <f>IFERROR(IF(AY8&lt;1,"",RANK(AY8,AY$7:AY$40)),"")</f>
        <v/>
      </c>
    </row>
    <row r="9" spans="2:52" ht="18" customHeight="1" x14ac:dyDescent="0.25">
      <c r="B9" s="218" t="str" cm="1">
        <f t="array" ref="B9">IFERROR(LOOKUP(2,1/(COUNTIF(B$6:$B8,GradesDMT)=0),GradesDMT),"")</f>
        <v>REG3</v>
      </c>
      <c r="C9" s="225" t="str" cm="1">
        <f t="array" ref="C9">IFERROR(LOOKUP(2,1/(COUNTIF(C$6:$C8,AgesDMT)=0),AgesDMT),"")</f>
        <v>15-16</v>
      </c>
      <c r="D9" s="222">
        <v>2</v>
      </c>
      <c r="E9" s="215">
        <v>7</v>
      </c>
      <c r="G9" s="192" t="str" cm="1">
        <f t="array" ref="G9">IFERROR(LOOKUP(2,1/(COUNTIF($G$6:G8,RegionsDMT)=0),RegionsDMT),"")</f>
        <v/>
      </c>
      <c r="H9" s="205" t="str">
        <f t="shared" si="0"/>
        <v/>
      </c>
      <c r="I9" s="193" t="str" cm="1">
        <f t="array" ref="I9">IFERROR(IF($G9="","",SUMIF(RegionsDMT,$G9,PointsDMT)),0)</f>
        <v/>
      </c>
      <c r="J9" s="203" t="str">
        <f t="shared" ref="J9:J40" si="29">IFERROR(IF(I9&lt;1,"",RANK(I9,I$7:I$40)),"")</f>
        <v/>
      </c>
      <c r="K9" s="205" t="str">
        <f t="shared" si="1"/>
        <v/>
      </c>
      <c r="L9" s="193" t="str">
        <f t="shared" si="2"/>
        <v/>
      </c>
      <c r="M9" s="203" t="str">
        <f t="shared" ref="M9:M40" si="30">IFERROR(IF(L9&lt;1,"",RANK(L9,L$7:L$40)),"")</f>
        <v/>
      </c>
      <c r="N9" s="205" t="str">
        <f t="shared" si="3"/>
        <v/>
      </c>
      <c r="O9" s="193" t="str">
        <f t="shared" si="4"/>
        <v/>
      </c>
      <c r="P9" s="203" t="str">
        <f t="shared" ref="P9:P40" si="31">IFERROR(IF(O9&lt;1,"",RANK(O9,O$7:O$40)),"")</f>
        <v/>
      </c>
      <c r="Q9" s="205" t="str">
        <f t="shared" si="5"/>
        <v/>
      </c>
      <c r="R9" s="193" t="str">
        <f t="shared" si="6"/>
        <v/>
      </c>
      <c r="S9" s="203" t="str">
        <f t="shared" ref="S9:S40" si="32">IFERROR(IF(R9&lt;1,"",RANK(R9,R$7:R$40)),"")</f>
        <v/>
      </c>
      <c r="T9" s="205" t="str">
        <f t="shared" si="7"/>
        <v/>
      </c>
      <c r="U9" s="193" t="str">
        <f t="shared" si="8"/>
        <v/>
      </c>
      <c r="V9" s="203" t="str">
        <f t="shared" ref="V9:V40" si="33">IFERROR(IF(U9&lt;1,"",RANK(U9,U$7:U$40)),"")</f>
        <v/>
      </c>
      <c r="W9" s="205" t="str">
        <f t="shared" si="9"/>
        <v/>
      </c>
      <c r="X9" s="193" t="str">
        <f t="shared" si="10"/>
        <v/>
      </c>
      <c r="Y9" s="203" t="str">
        <f t="shared" ref="Y9:Y40" si="34">IFERROR(IF(X9&lt;1,"",RANK(X9,X$7:X$40)),"")</f>
        <v/>
      </c>
      <c r="Z9" s="205" t="str">
        <f t="shared" si="11"/>
        <v/>
      </c>
      <c r="AA9" s="193" t="str">
        <f t="shared" si="12"/>
        <v/>
      </c>
      <c r="AB9" s="203" t="str">
        <f t="shared" ref="AB9:AB40" si="35">IFERROR(IF(AA9&lt;1,"",RANK(AA9,AA$7:AA$40)),"")</f>
        <v/>
      </c>
      <c r="AC9" s="205" t="str">
        <f t="shared" si="13"/>
        <v/>
      </c>
      <c r="AD9" s="193" t="str">
        <f t="shared" si="14"/>
        <v/>
      </c>
      <c r="AE9" s="203" t="str">
        <f t="shared" ref="AE9:AE40" si="36">IFERROR(IF(AD9&lt;1,"",RANK(AD9,AD$7:AD$40)),"")</f>
        <v/>
      </c>
      <c r="AF9" s="205" t="str">
        <f t="shared" si="15"/>
        <v/>
      </c>
      <c r="AG9" s="193" t="str">
        <f t="shared" si="16"/>
        <v/>
      </c>
      <c r="AH9" s="203" t="str">
        <f t="shared" ref="AH9:AH40" si="37">IFERROR(IF(AG9&lt;1,"",RANK(AG9,AG$7:AG$40)),"")</f>
        <v/>
      </c>
      <c r="AI9" s="205" t="str">
        <f t="shared" si="17"/>
        <v/>
      </c>
      <c r="AJ9" s="193" t="str">
        <f t="shared" si="18"/>
        <v/>
      </c>
      <c r="AK9" s="203" t="str">
        <f t="shared" ref="AK9:AK40" si="38">IFERROR(IF(AJ9&lt;1,"",RANK(AJ9,AJ$7:AJ$40)),"")</f>
        <v/>
      </c>
      <c r="AL9" s="205" t="str">
        <f t="shared" si="19"/>
        <v/>
      </c>
      <c r="AM9" s="193" t="str">
        <f t="shared" si="20"/>
        <v/>
      </c>
      <c r="AN9" s="203" t="str">
        <f t="shared" ref="AN9:AN40" si="39">IFERROR(IF(AM9&lt;1,"",RANK(AM9,AM$7:AM$40)),"")</f>
        <v/>
      </c>
      <c r="AO9" s="205" t="str">
        <f t="shared" si="21"/>
        <v/>
      </c>
      <c r="AP9" s="193" t="str">
        <f t="shared" si="22"/>
        <v/>
      </c>
      <c r="AQ9" s="203" t="str">
        <f t="shared" ref="AQ9:AQ40" si="40">IFERROR(IF(AP9&lt;1,"",RANK(AP9,AP$7:AP$40)),"")</f>
        <v/>
      </c>
      <c r="AR9" s="205" t="str">
        <f t="shared" si="23"/>
        <v/>
      </c>
      <c r="AS9" s="193" t="str">
        <f t="shared" si="24"/>
        <v/>
      </c>
      <c r="AT9" s="203" t="str">
        <f t="shared" ref="AT9:AT40" si="41">IFERROR(IF(AS9&lt;1,"",RANK(AS9,AS$7:AS$40)),"")</f>
        <v/>
      </c>
      <c r="AU9" s="205" t="str">
        <f t="shared" si="25"/>
        <v/>
      </c>
      <c r="AV9" s="193" t="str">
        <f t="shared" si="26"/>
        <v/>
      </c>
      <c r="AW9" s="203" t="str">
        <f t="shared" ref="AW9:AW40" si="42">IFERROR(IF(AV9&lt;1,"",RANK(AV9,AV$7:AV$40)),"")</f>
        <v/>
      </c>
      <c r="AX9" s="205" t="str">
        <f t="shared" si="27"/>
        <v/>
      </c>
      <c r="AY9" s="193" t="str">
        <f t="shared" si="28"/>
        <v/>
      </c>
      <c r="AZ9" s="204" t="str">
        <f t="shared" ref="AZ9:AZ40" si="43">IFERROR(IF(AY9&lt;1,"",RANK(AY9,AY$7:AY$40)),"")</f>
        <v/>
      </c>
    </row>
    <row r="10" spans="2:52" ht="18" customHeight="1" x14ac:dyDescent="0.25">
      <c r="B10" s="218" t="str" cm="1">
        <f t="array" ref="B10">IFERROR(LOOKUP(2,1/(COUNTIF(B$6:$B9,GradesDMT)=0),GradesDMT),"")</f>
        <v>REG2</v>
      </c>
      <c r="C10" s="225" t="str" cm="1">
        <f t="array" ref="C10">IFERROR(LOOKUP(2,1/(COUNTIF(C$6:$C9,AgesDMT)=0),AgesDMT),"")</f>
        <v>13-14</v>
      </c>
      <c r="D10" s="222">
        <v>3</v>
      </c>
      <c r="E10" s="215">
        <v>6</v>
      </c>
      <c r="G10" s="192" t="str" cm="1">
        <f t="array" ref="G10">IFERROR(LOOKUP(2,1/(COUNTIF($G$6:G9,RegionsDMT)=0),RegionsDMT),"")</f>
        <v/>
      </c>
      <c r="H10" s="205" t="str">
        <f t="shared" si="0"/>
        <v/>
      </c>
      <c r="I10" s="193" t="str" cm="1">
        <f t="array" ref="I10">IFERROR(IF($G10="","",SUMIF(RegionsDMT,$G10,PointsDMT)),0)</f>
        <v/>
      </c>
      <c r="J10" s="203" t="str">
        <f t="shared" si="29"/>
        <v/>
      </c>
      <c r="K10" s="205" t="str">
        <f t="shared" si="1"/>
        <v/>
      </c>
      <c r="L10" s="193" t="str">
        <f t="shared" si="2"/>
        <v/>
      </c>
      <c r="M10" s="203" t="str">
        <f t="shared" si="30"/>
        <v/>
      </c>
      <c r="N10" s="205" t="str">
        <f t="shared" si="3"/>
        <v/>
      </c>
      <c r="O10" s="193" t="str">
        <f t="shared" si="4"/>
        <v/>
      </c>
      <c r="P10" s="203" t="str">
        <f t="shared" si="31"/>
        <v/>
      </c>
      <c r="Q10" s="205" t="str">
        <f t="shared" si="5"/>
        <v/>
      </c>
      <c r="R10" s="193" t="str">
        <f t="shared" si="6"/>
        <v/>
      </c>
      <c r="S10" s="203" t="str">
        <f t="shared" si="32"/>
        <v/>
      </c>
      <c r="T10" s="205" t="str">
        <f t="shared" si="7"/>
        <v/>
      </c>
      <c r="U10" s="193" t="str">
        <f t="shared" si="8"/>
        <v/>
      </c>
      <c r="V10" s="203" t="str">
        <f t="shared" si="33"/>
        <v/>
      </c>
      <c r="W10" s="205" t="str">
        <f t="shared" si="9"/>
        <v/>
      </c>
      <c r="X10" s="193" t="str">
        <f t="shared" si="10"/>
        <v/>
      </c>
      <c r="Y10" s="203" t="str">
        <f t="shared" si="34"/>
        <v/>
      </c>
      <c r="Z10" s="205" t="str">
        <f t="shared" si="11"/>
        <v/>
      </c>
      <c r="AA10" s="193" t="str">
        <f t="shared" si="12"/>
        <v/>
      </c>
      <c r="AB10" s="203" t="str">
        <f t="shared" si="35"/>
        <v/>
      </c>
      <c r="AC10" s="205" t="str">
        <f t="shared" si="13"/>
        <v/>
      </c>
      <c r="AD10" s="193" t="str">
        <f t="shared" si="14"/>
        <v/>
      </c>
      <c r="AE10" s="203" t="str">
        <f t="shared" si="36"/>
        <v/>
      </c>
      <c r="AF10" s="205" t="str">
        <f t="shared" si="15"/>
        <v/>
      </c>
      <c r="AG10" s="193" t="str">
        <f t="shared" si="16"/>
        <v/>
      </c>
      <c r="AH10" s="203" t="str">
        <f t="shared" si="37"/>
        <v/>
      </c>
      <c r="AI10" s="205" t="str">
        <f t="shared" si="17"/>
        <v/>
      </c>
      <c r="AJ10" s="193" t="str">
        <f t="shared" si="18"/>
        <v/>
      </c>
      <c r="AK10" s="203" t="str">
        <f t="shared" si="38"/>
        <v/>
      </c>
      <c r="AL10" s="205" t="str">
        <f t="shared" si="19"/>
        <v/>
      </c>
      <c r="AM10" s="193" t="str">
        <f t="shared" si="20"/>
        <v/>
      </c>
      <c r="AN10" s="203" t="str">
        <f t="shared" si="39"/>
        <v/>
      </c>
      <c r="AO10" s="205" t="str">
        <f t="shared" si="21"/>
        <v/>
      </c>
      <c r="AP10" s="193" t="str">
        <f t="shared" si="22"/>
        <v/>
      </c>
      <c r="AQ10" s="203" t="str">
        <f t="shared" si="40"/>
        <v/>
      </c>
      <c r="AR10" s="205" t="str">
        <f t="shared" si="23"/>
        <v/>
      </c>
      <c r="AS10" s="193" t="str">
        <f t="shared" si="24"/>
        <v/>
      </c>
      <c r="AT10" s="203" t="str">
        <f t="shared" si="41"/>
        <v/>
      </c>
      <c r="AU10" s="205" t="str">
        <f t="shared" si="25"/>
        <v/>
      </c>
      <c r="AV10" s="193" t="str">
        <f t="shared" si="26"/>
        <v/>
      </c>
      <c r="AW10" s="203" t="str">
        <f t="shared" si="42"/>
        <v/>
      </c>
      <c r="AX10" s="205" t="str">
        <f t="shared" si="27"/>
        <v/>
      </c>
      <c r="AY10" s="193" t="str">
        <f t="shared" si="28"/>
        <v/>
      </c>
      <c r="AZ10" s="204" t="str">
        <f t="shared" si="43"/>
        <v/>
      </c>
    </row>
    <row r="11" spans="2:52" ht="18" customHeight="1" x14ac:dyDescent="0.25">
      <c r="B11" s="218" t="str" cm="1">
        <f t="array" ref="B11">IFERROR(LOOKUP(2,1/(COUNTIF(B$6:$B10,GradesDMT)=0),GradesDMT),"")</f>
        <v>REG1</v>
      </c>
      <c r="C11" s="225" t="str" cm="1">
        <f t="array" ref="C11">IFERROR(LOOKUP(2,1/(COUNTIF(C$6:$C10,AgesDMT)=0),AgesDMT),"")</f>
        <v>17+</v>
      </c>
      <c r="D11" s="222">
        <v>4</v>
      </c>
      <c r="E11" s="215">
        <v>5</v>
      </c>
      <c r="G11" s="192" t="str" cm="1">
        <f t="array" ref="G11">IFERROR(LOOKUP(2,1/(COUNTIF($G$6:G10,RegionsDMT)=0),RegionsDMT),"")</f>
        <v/>
      </c>
      <c r="H11" s="205" t="str">
        <f t="shared" si="0"/>
        <v/>
      </c>
      <c r="I11" s="193" t="str" cm="1">
        <f t="array" ref="I11">IFERROR(IF($G11="","",SUMIF(RegionsDMT,$G11,PointsDMT)),0)</f>
        <v/>
      </c>
      <c r="J11" s="203" t="str">
        <f t="shared" si="29"/>
        <v/>
      </c>
      <c r="K11" s="205" t="str">
        <f t="shared" si="1"/>
        <v/>
      </c>
      <c r="L11" s="193" t="str">
        <f t="shared" si="2"/>
        <v/>
      </c>
      <c r="M11" s="203" t="str">
        <f t="shared" si="30"/>
        <v/>
      </c>
      <c r="N11" s="205" t="str">
        <f t="shared" si="3"/>
        <v/>
      </c>
      <c r="O11" s="193" t="str">
        <f t="shared" si="4"/>
        <v/>
      </c>
      <c r="P11" s="203" t="str">
        <f t="shared" si="31"/>
        <v/>
      </c>
      <c r="Q11" s="205" t="str">
        <f t="shared" si="5"/>
        <v/>
      </c>
      <c r="R11" s="193" t="str">
        <f t="shared" si="6"/>
        <v/>
      </c>
      <c r="S11" s="203" t="str">
        <f t="shared" si="32"/>
        <v/>
      </c>
      <c r="T11" s="205" t="str">
        <f t="shared" si="7"/>
        <v/>
      </c>
      <c r="U11" s="193" t="str">
        <f t="shared" si="8"/>
        <v/>
      </c>
      <c r="V11" s="203" t="str">
        <f t="shared" si="33"/>
        <v/>
      </c>
      <c r="W11" s="205" t="str">
        <f t="shared" si="9"/>
        <v/>
      </c>
      <c r="X11" s="193" t="str">
        <f t="shared" si="10"/>
        <v/>
      </c>
      <c r="Y11" s="203" t="str">
        <f t="shared" si="34"/>
        <v/>
      </c>
      <c r="Z11" s="205" t="str">
        <f t="shared" si="11"/>
        <v/>
      </c>
      <c r="AA11" s="193" t="str">
        <f t="shared" si="12"/>
        <v/>
      </c>
      <c r="AB11" s="203" t="str">
        <f t="shared" si="35"/>
        <v/>
      </c>
      <c r="AC11" s="205" t="str">
        <f t="shared" si="13"/>
        <v/>
      </c>
      <c r="AD11" s="193" t="str">
        <f t="shared" si="14"/>
        <v/>
      </c>
      <c r="AE11" s="203" t="str">
        <f t="shared" si="36"/>
        <v/>
      </c>
      <c r="AF11" s="205" t="str">
        <f t="shared" si="15"/>
        <v/>
      </c>
      <c r="AG11" s="193" t="str">
        <f t="shared" si="16"/>
        <v/>
      </c>
      <c r="AH11" s="203" t="str">
        <f t="shared" si="37"/>
        <v/>
      </c>
      <c r="AI11" s="205" t="str">
        <f t="shared" si="17"/>
        <v/>
      </c>
      <c r="AJ11" s="193" t="str">
        <f t="shared" si="18"/>
        <v/>
      </c>
      <c r="AK11" s="203" t="str">
        <f t="shared" si="38"/>
        <v/>
      </c>
      <c r="AL11" s="205" t="str">
        <f t="shared" si="19"/>
        <v/>
      </c>
      <c r="AM11" s="193" t="str">
        <f t="shared" si="20"/>
        <v/>
      </c>
      <c r="AN11" s="203" t="str">
        <f t="shared" si="39"/>
        <v/>
      </c>
      <c r="AO11" s="205" t="str">
        <f t="shared" si="21"/>
        <v/>
      </c>
      <c r="AP11" s="193" t="str">
        <f t="shared" si="22"/>
        <v/>
      </c>
      <c r="AQ11" s="203" t="str">
        <f t="shared" si="40"/>
        <v/>
      </c>
      <c r="AR11" s="205" t="str">
        <f t="shared" si="23"/>
        <v/>
      </c>
      <c r="AS11" s="193" t="str">
        <f t="shared" si="24"/>
        <v/>
      </c>
      <c r="AT11" s="203" t="str">
        <f t="shared" si="41"/>
        <v/>
      </c>
      <c r="AU11" s="205" t="str">
        <f t="shared" si="25"/>
        <v/>
      </c>
      <c r="AV11" s="193" t="str">
        <f t="shared" si="26"/>
        <v/>
      </c>
      <c r="AW11" s="203" t="str">
        <f t="shared" si="42"/>
        <v/>
      </c>
      <c r="AX11" s="205" t="str">
        <f t="shared" si="27"/>
        <v/>
      </c>
      <c r="AY11" s="193" t="str">
        <f t="shared" si="28"/>
        <v/>
      </c>
      <c r="AZ11" s="204" t="str">
        <f t="shared" si="43"/>
        <v/>
      </c>
    </row>
    <row r="12" spans="2:52" ht="18" customHeight="1" x14ac:dyDescent="0.25">
      <c r="B12" s="218" t="str" cm="1">
        <f t="array" ref="B12">IFERROR(LOOKUP(2,1/(COUNTIF(B$6:$B11,GradesDMT)=0),GradesDMT),"")</f>
        <v>CLB2</v>
      </c>
      <c r="C12" s="225" t="str" cm="1">
        <f t="array" ref="C12">IFERROR(LOOKUP(2,1/(COUNTIF(C$6:$C11,AgesDMT)=0),AgesDMT),"")</f>
        <v>13+</v>
      </c>
      <c r="D12" s="222">
        <v>5</v>
      </c>
      <c r="E12" s="215">
        <v>4</v>
      </c>
      <c r="G12" s="192" t="str" cm="1">
        <f t="array" ref="G12">IFERROR(LOOKUP(2,1/(COUNTIF($G$6:G11,RegionsDMT)=0),RegionsDMT),"")</f>
        <v/>
      </c>
      <c r="H12" s="205" t="str">
        <f t="shared" si="0"/>
        <v/>
      </c>
      <c r="I12" s="193" t="str" cm="1">
        <f t="array" ref="I12">IFERROR(IF($G12="","",SUMIF(RegionsDMT,$G12,PointsDMT)),0)</f>
        <v/>
      </c>
      <c r="J12" s="203" t="str">
        <f t="shared" si="29"/>
        <v/>
      </c>
      <c r="K12" s="205" t="str">
        <f t="shared" si="1"/>
        <v/>
      </c>
      <c r="L12" s="193" t="str">
        <f t="shared" si="2"/>
        <v/>
      </c>
      <c r="M12" s="203" t="str">
        <f t="shared" si="30"/>
        <v/>
      </c>
      <c r="N12" s="205" t="str">
        <f t="shared" si="3"/>
        <v/>
      </c>
      <c r="O12" s="193" t="str">
        <f t="shared" si="4"/>
        <v/>
      </c>
      <c r="P12" s="203" t="str">
        <f t="shared" si="31"/>
        <v/>
      </c>
      <c r="Q12" s="205" t="str">
        <f t="shared" si="5"/>
        <v/>
      </c>
      <c r="R12" s="193" t="str">
        <f t="shared" si="6"/>
        <v/>
      </c>
      <c r="S12" s="203" t="str">
        <f t="shared" si="32"/>
        <v/>
      </c>
      <c r="T12" s="205" t="str">
        <f t="shared" si="7"/>
        <v/>
      </c>
      <c r="U12" s="193" t="str">
        <f t="shared" si="8"/>
        <v/>
      </c>
      <c r="V12" s="203" t="str">
        <f t="shared" si="33"/>
        <v/>
      </c>
      <c r="W12" s="205" t="str">
        <f t="shared" si="9"/>
        <v/>
      </c>
      <c r="X12" s="193" t="str">
        <f t="shared" si="10"/>
        <v/>
      </c>
      <c r="Y12" s="203" t="str">
        <f t="shared" si="34"/>
        <v/>
      </c>
      <c r="Z12" s="205" t="str">
        <f t="shared" si="11"/>
        <v/>
      </c>
      <c r="AA12" s="193" t="str">
        <f t="shared" si="12"/>
        <v/>
      </c>
      <c r="AB12" s="203" t="str">
        <f t="shared" si="35"/>
        <v/>
      </c>
      <c r="AC12" s="205" t="str">
        <f t="shared" si="13"/>
        <v/>
      </c>
      <c r="AD12" s="193" t="str">
        <f t="shared" si="14"/>
        <v/>
      </c>
      <c r="AE12" s="203" t="str">
        <f t="shared" si="36"/>
        <v/>
      </c>
      <c r="AF12" s="205" t="str">
        <f t="shared" si="15"/>
        <v/>
      </c>
      <c r="AG12" s="193" t="str">
        <f t="shared" si="16"/>
        <v/>
      </c>
      <c r="AH12" s="203" t="str">
        <f t="shared" si="37"/>
        <v/>
      </c>
      <c r="AI12" s="205" t="str">
        <f t="shared" si="17"/>
        <v/>
      </c>
      <c r="AJ12" s="193" t="str">
        <f t="shared" si="18"/>
        <v/>
      </c>
      <c r="AK12" s="203" t="str">
        <f t="shared" si="38"/>
        <v/>
      </c>
      <c r="AL12" s="205" t="str">
        <f t="shared" si="19"/>
        <v/>
      </c>
      <c r="AM12" s="193" t="str">
        <f t="shared" si="20"/>
        <v/>
      </c>
      <c r="AN12" s="203" t="str">
        <f t="shared" si="39"/>
        <v/>
      </c>
      <c r="AO12" s="205" t="str">
        <f t="shared" si="21"/>
        <v/>
      </c>
      <c r="AP12" s="193" t="str">
        <f t="shared" si="22"/>
        <v/>
      </c>
      <c r="AQ12" s="203" t="str">
        <f t="shared" si="40"/>
        <v/>
      </c>
      <c r="AR12" s="205" t="str">
        <f t="shared" si="23"/>
        <v/>
      </c>
      <c r="AS12" s="193" t="str">
        <f t="shared" si="24"/>
        <v/>
      </c>
      <c r="AT12" s="203" t="str">
        <f t="shared" si="41"/>
        <v/>
      </c>
      <c r="AU12" s="205" t="str">
        <f t="shared" si="25"/>
        <v/>
      </c>
      <c r="AV12" s="193" t="str">
        <f t="shared" si="26"/>
        <v/>
      </c>
      <c r="AW12" s="203" t="str">
        <f t="shared" si="42"/>
        <v/>
      </c>
      <c r="AX12" s="205" t="str">
        <f t="shared" si="27"/>
        <v/>
      </c>
      <c r="AY12" s="193" t="str">
        <f t="shared" si="28"/>
        <v/>
      </c>
      <c r="AZ12" s="204" t="str">
        <f t="shared" si="43"/>
        <v/>
      </c>
    </row>
    <row r="13" spans="2:52" ht="18" customHeight="1" x14ac:dyDescent="0.25">
      <c r="B13" s="218" t="str" cm="1">
        <f t="array" ref="B13">IFERROR(LOOKUP(2,1/(COUNTIF(B$6:$B12,GradesDMT)=0),GradesDMT),"")</f>
        <v>CLB1</v>
      </c>
      <c r="C13" s="225" t="str" cm="1">
        <f t="array" ref="C13">IFERROR(LOOKUP(2,1/(COUNTIF(C$6:$C12,AgesDMT)=0),AgesDMT),"")</f>
        <v>11-12</v>
      </c>
      <c r="D13" s="222">
        <v>6</v>
      </c>
      <c r="E13" s="215">
        <v>3</v>
      </c>
      <c r="G13" s="192" t="str" cm="1">
        <f t="array" ref="G13">IFERROR(LOOKUP(2,1/(COUNTIF($G$6:G12,RegionsDMT)=0),RegionsDMT),"")</f>
        <v/>
      </c>
      <c r="H13" s="205" t="str">
        <f t="shared" si="0"/>
        <v/>
      </c>
      <c r="I13" s="193" t="str" cm="1">
        <f t="array" ref="I13">IFERROR(IF($G13="","",SUMIF(RegionsDMT,$G13,PointsDMT)),0)</f>
        <v/>
      </c>
      <c r="J13" s="203" t="str">
        <f t="shared" si="29"/>
        <v/>
      </c>
      <c r="K13" s="205" t="str">
        <f t="shared" si="1"/>
        <v/>
      </c>
      <c r="L13" s="193" t="str">
        <f t="shared" si="2"/>
        <v/>
      </c>
      <c r="M13" s="203" t="str">
        <f t="shared" si="30"/>
        <v/>
      </c>
      <c r="N13" s="205" t="str">
        <f t="shared" si="3"/>
        <v/>
      </c>
      <c r="O13" s="193" t="str">
        <f t="shared" si="4"/>
        <v/>
      </c>
      <c r="P13" s="203" t="str">
        <f t="shared" si="31"/>
        <v/>
      </c>
      <c r="Q13" s="205" t="str">
        <f t="shared" si="5"/>
        <v/>
      </c>
      <c r="R13" s="193" t="str">
        <f t="shared" si="6"/>
        <v/>
      </c>
      <c r="S13" s="203" t="str">
        <f t="shared" si="32"/>
        <v/>
      </c>
      <c r="T13" s="205" t="str">
        <f t="shared" si="7"/>
        <v/>
      </c>
      <c r="U13" s="193" t="str">
        <f t="shared" si="8"/>
        <v/>
      </c>
      <c r="V13" s="203" t="str">
        <f t="shared" si="33"/>
        <v/>
      </c>
      <c r="W13" s="205" t="str">
        <f t="shared" si="9"/>
        <v/>
      </c>
      <c r="X13" s="193" t="str">
        <f t="shared" si="10"/>
        <v/>
      </c>
      <c r="Y13" s="203" t="str">
        <f t="shared" si="34"/>
        <v/>
      </c>
      <c r="Z13" s="205" t="str">
        <f t="shared" si="11"/>
        <v/>
      </c>
      <c r="AA13" s="193" t="str">
        <f t="shared" si="12"/>
        <v/>
      </c>
      <c r="AB13" s="203" t="str">
        <f t="shared" si="35"/>
        <v/>
      </c>
      <c r="AC13" s="205" t="str">
        <f t="shared" si="13"/>
        <v/>
      </c>
      <c r="AD13" s="193" t="str">
        <f t="shared" si="14"/>
        <v/>
      </c>
      <c r="AE13" s="203" t="str">
        <f t="shared" si="36"/>
        <v/>
      </c>
      <c r="AF13" s="205" t="str">
        <f t="shared" si="15"/>
        <v/>
      </c>
      <c r="AG13" s="193" t="str">
        <f t="shared" si="16"/>
        <v/>
      </c>
      <c r="AH13" s="203" t="str">
        <f t="shared" si="37"/>
        <v/>
      </c>
      <c r="AI13" s="205" t="str">
        <f t="shared" si="17"/>
        <v/>
      </c>
      <c r="AJ13" s="193" t="str">
        <f t="shared" si="18"/>
        <v/>
      </c>
      <c r="AK13" s="203" t="str">
        <f t="shared" si="38"/>
        <v/>
      </c>
      <c r="AL13" s="205" t="str">
        <f t="shared" si="19"/>
        <v/>
      </c>
      <c r="AM13" s="193" t="str">
        <f t="shared" si="20"/>
        <v/>
      </c>
      <c r="AN13" s="203" t="str">
        <f t="shared" si="39"/>
        <v/>
      </c>
      <c r="AO13" s="205" t="str">
        <f t="shared" si="21"/>
        <v/>
      </c>
      <c r="AP13" s="193" t="str">
        <f t="shared" si="22"/>
        <v/>
      </c>
      <c r="AQ13" s="203" t="str">
        <f t="shared" si="40"/>
        <v/>
      </c>
      <c r="AR13" s="205" t="str">
        <f t="shared" si="23"/>
        <v/>
      </c>
      <c r="AS13" s="193" t="str">
        <f t="shared" si="24"/>
        <v/>
      </c>
      <c r="AT13" s="203" t="str">
        <f t="shared" si="41"/>
        <v/>
      </c>
      <c r="AU13" s="205" t="str">
        <f t="shared" si="25"/>
        <v/>
      </c>
      <c r="AV13" s="193" t="str">
        <f t="shared" si="26"/>
        <v/>
      </c>
      <c r="AW13" s="203" t="str">
        <f t="shared" si="42"/>
        <v/>
      </c>
      <c r="AX13" s="205" t="str">
        <f t="shared" si="27"/>
        <v/>
      </c>
      <c r="AY13" s="193" t="str">
        <f t="shared" si="28"/>
        <v/>
      </c>
      <c r="AZ13" s="204" t="str">
        <f t="shared" si="43"/>
        <v/>
      </c>
    </row>
    <row r="14" spans="2:52" ht="18" customHeight="1" x14ac:dyDescent="0.25">
      <c r="B14" s="218" t="str" cm="1">
        <f t="array" ref="B14">IFERROR(LOOKUP(2,1/(COUNTIF(B$6:$B13,GradesDMT)=0),GradesDMT),"")</f>
        <v>DisR1Cat1</v>
      </c>
      <c r="C14" s="225" t="str" cm="1">
        <f t="array" ref="C14">IFERROR(LOOKUP(2,1/(COUNTIF(C$6:$C13,AgesDMT)=0),AgesDMT),"")</f>
        <v>9-12</v>
      </c>
      <c r="D14" s="222">
        <v>7</v>
      </c>
      <c r="E14" s="215">
        <v>2</v>
      </c>
      <c r="G14" s="192" t="str" cm="1">
        <f t="array" ref="G14">IFERROR(LOOKUP(2,1/(COUNTIF($G$6:G13,RegionsDMT)=0),RegionsDMT),"")</f>
        <v/>
      </c>
      <c r="H14" s="205" t="str">
        <f t="shared" si="0"/>
        <v/>
      </c>
      <c r="I14" s="193" t="str" cm="1">
        <f t="array" ref="I14">IFERROR(IF($G14="","",SUMIF(RegionsDMT,$G14,PointsDMT)),0)</f>
        <v/>
      </c>
      <c r="J14" s="203" t="str">
        <f t="shared" si="29"/>
        <v/>
      </c>
      <c r="K14" s="205" t="str">
        <f t="shared" si="1"/>
        <v/>
      </c>
      <c r="L14" s="193" t="str">
        <f t="shared" si="2"/>
        <v/>
      </c>
      <c r="M14" s="203" t="str">
        <f t="shared" si="30"/>
        <v/>
      </c>
      <c r="N14" s="205" t="str">
        <f t="shared" si="3"/>
        <v/>
      </c>
      <c r="O14" s="193" t="str">
        <f t="shared" si="4"/>
        <v/>
      </c>
      <c r="P14" s="203" t="str">
        <f t="shared" si="31"/>
        <v/>
      </c>
      <c r="Q14" s="205" t="str">
        <f t="shared" si="5"/>
        <v/>
      </c>
      <c r="R14" s="193" t="str">
        <f t="shared" si="6"/>
        <v/>
      </c>
      <c r="S14" s="203" t="str">
        <f t="shared" si="32"/>
        <v/>
      </c>
      <c r="T14" s="205" t="str">
        <f t="shared" si="7"/>
        <v/>
      </c>
      <c r="U14" s="193" t="str">
        <f t="shared" si="8"/>
        <v/>
      </c>
      <c r="V14" s="203" t="str">
        <f t="shared" si="33"/>
        <v/>
      </c>
      <c r="W14" s="205" t="str">
        <f t="shared" si="9"/>
        <v/>
      </c>
      <c r="X14" s="193" t="str">
        <f t="shared" si="10"/>
        <v/>
      </c>
      <c r="Y14" s="203" t="str">
        <f t="shared" si="34"/>
        <v/>
      </c>
      <c r="Z14" s="205" t="str">
        <f t="shared" si="11"/>
        <v/>
      </c>
      <c r="AA14" s="193" t="str">
        <f t="shared" si="12"/>
        <v/>
      </c>
      <c r="AB14" s="203" t="str">
        <f t="shared" si="35"/>
        <v/>
      </c>
      <c r="AC14" s="205" t="str">
        <f t="shared" si="13"/>
        <v/>
      </c>
      <c r="AD14" s="193" t="str">
        <f t="shared" si="14"/>
        <v/>
      </c>
      <c r="AE14" s="203" t="str">
        <f t="shared" si="36"/>
        <v/>
      </c>
      <c r="AF14" s="205" t="str">
        <f t="shared" si="15"/>
        <v/>
      </c>
      <c r="AG14" s="193" t="str">
        <f t="shared" si="16"/>
        <v/>
      </c>
      <c r="AH14" s="203" t="str">
        <f t="shared" si="37"/>
        <v/>
      </c>
      <c r="AI14" s="205" t="str">
        <f t="shared" si="17"/>
        <v/>
      </c>
      <c r="AJ14" s="193" t="str">
        <f t="shared" si="18"/>
        <v/>
      </c>
      <c r="AK14" s="203" t="str">
        <f t="shared" si="38"/>
        <v/>
      </c>
      <c r="AL14" s="205" t="str">
        <f t="shared" si="19"/>
        <v/>
      </c>
      <c r="AM14" s="193" t="str">
        <f t="shared" si="20"/>
        <v/>
      </c>
      <c r="AN14" s="203" t="str">
        <f t="shared" si="39"/>
        <v/>
      </c>
      <c r="AO14" s="205" t="str">
        <f t="shared" si="21"/>
        <v/>
      </c>
      <c r="AP14" s="193" t="str">
        <f t="shared" si="22"/>
        <v/>
      </c>
      <c r="AQ14" s="203" t="str">
        <f t="shared" si="40"/>
        <v/>
      </c>
      <c r="AR14" s="205" t="str">
        <f t="shared" si="23"/>
        <v/>
      </c>
      <c r="AS14" s="193" t="str">
        <f t="shared" si="24"/>
        <v/>
      </c>
      <c r="AT14" s="203" t="str">
        <f t="shared" si="41"/>
        <v/>
      </c>
      <c r="AU14" s="205" t="str">
        <f t="shared" si="25"/>
        <v/>
      </c>
      <c r="AV14" s="193" t="str">
        <f t="shared" si="26"/>
        <v/>
      </c>
      <c r="AW14" s="203" t="str">
        <f t="shared" si="42"/>
        <v/>
      </c>
      <c r="AX14" s="205" t="str">
        <f t="shared" si="27"/>
        <v/>
      </c>
      <c r="AY14" s="193" t="str">
        <f t="shared" si="28"/>
        <v/>
      </c>
      <c r="AZ14" s="204" t="str">
        <f t="shared" si="43"/>
        <v/>
      </c>
    </row>
    <row r="15" spans="2:52" ht="18" customHeight="1" x14ac:dyDescent="0.25">
      <c r="B15" s="218" t="str" cm="1">
        <f t="array" ref="B15">IFERROR(LOOKUP(2,1/(COUNTIF(B$6:$B14,GradesDMT)=0),GradesDMT),"")</f>
        <v/>
      </c>
      <c r="C15" s="225" t="str" cm="1">
        <f t="array" ref="C15">IFERROR(LOOKUP(2,1/(COUNTIF(C$6:$C14,AgesDMT)=0),AgesDMT),"")</f>
        <v>9-10</v>
      </c>
      <c r="D15" s="222">
        <v>8</v>
      </c>
      <c r="E15" s="215">
        <v>1</v>
      </c>
      <c r="G15" s="192" t="str" cm="1">
        <f t="array" ref="G15">IFERROR(LOOKUP(2,1/(COUNTIF($G$6:G14,RegionsDMT)=0),RegionsDMT),"")</f>
        <v/>
      </c>
      <c r="H15" s="205" t="str">
        <f t="shared" si="0"/>
        <v/>
      </c>
      <c r="I15" s="193" t="str" cm="1">
        <f t="array" ref="I15">IFERROR(IF($G15="","",SUMIF(RegionsDMT,$G15,PointsDMT)),0)</f>
        <v/>
      </c>
      <c r="J15" s="203" t="str">
        <f t="shared" si="29"/>
        <v/>
      </c>
      <c r="K15" s="205" t="str">
        <f t="shared" si="1"/>
        <v/>
      </c>
      <c r="L15" s="193" t="str">
        <f t="shared" si="2"/>
        <v/>
      </c>
      <c r="M15" s="203" t="str">
        <f t="shared" si="30"/>
        <v/>
      </c>
      <c r="N15" s="205" t="str">
        <f t="shared" si="3"/>
        <v/>
      </c>
      <c r="O15" s="193" t="str">
        <f t="shared" si="4"/>
        <v/>
      </c>
      <c r="P15" s="203" t="str">
        <f t="shared" si="31"/>
        <v/>
      </c>
      <c r="Q15" s="205" t="str">
        <f t="shared" si="5"/>
        <v/>
      </c>
      <c r="R15" s="193" t="str">
        <f t="shared" si="6"/>
        <v/>
      </c>
      <c r="S15" s="203" t="str">
        <f t="shared" si="32"/>
        <v/>
      </c>
      <c r="T15" s="205" t="str">
        <f t="shared" si="7"/>
        <v/>
      </c>
      <c r="U15" s="193" t="str">
        <f t="shared" si="8"/>
        <v/>
      </c>
      <c r="V15" s="203" t="str">
        <f t="shared" si="33"/>
        <v/>
      </c>
      <c r="W15" s="205" t="str">
        <f t="shared" si="9"/>
        <v/>
      </c>
      <c r="X15" s="193" t="str">
        <f t="shared" si="10"/>
        <v/>
      </c>
      <c r="Y15" s="203" t="str">
        <f t="shared" si="34"/>
        <v/>
      </c>
      <c r="Z15" s="205" t="str">
        <f t="shared" si="11"/>
        <v/>
      </c>
      <c r="AA15" s="193" t="str">
        <f t="shared" si="12"/>
        <v/>
      </c>
      <c r="AB15" s="203" t="str">
        <f t="shared" si="35"/>
        <v/>
      </c>
      <c r="AC15" s="205" t="str">
        <f t="shared" si="13"/>
        <v/>
      </c>
      <c r="AD15" s="193" t="str">
        <f t="shared" si="14"/>
        <v/>
      </c>
      <c r="AE15" s="203" t="str">
        <f t="shared" si="36"/>
        <v/>
      </c>
      <c r="AF15" s="205" t="str">
        <f t="shared" si="15"/>
        <v/>
      </c>
      <c r="AG15" s="193" t="str">
        <f t="shared" si="16"/>
        <v/>
      </c>
      <c r="AH15" s="203" t="str">
        <f t="shared" si="37"/>
        <v/>
      </c>
      <c r="AI15" s="205" t="str">
        <f t="shared" si="17"/>
        <v/>
      </c>
      <c r="AJ15" s="193" t="str">
        <f t="shared" si="18"/>
        <v/>
      </c>
      <c r="AK15" s="203" t="str">
        <f t="shared" si="38"/>
        <v/>
      </c>
      <c r="AL15" s="205" t="str">
        <f t="shared" si="19"/>
        <v/>
      </c>
      <c r="AM15" s="193" t="str">
        <f t="shared" si="20"/>
        <v/>
      </c>
      <c r="AN15" s="203" t="str">
        <f t="shared" si="39"/>
        <v/>
      </c>
      <c r="AO15" s="205" t="str">
        <f t="shared" si="21"/>
        <v/>
      </c>
      <c r="AP15" s="193" t="str">
        <f t="shared" si="22"/>
        <v/>
      </c>
      <c r="AQ15" s="203" t="str">
        <f t="shared" si="40"/>
        <v/>
      </c>
      <c r="AR15" s="205" t="str">
        <f t="shared" si="23"/>
        <v/>
      </c>
      <c r="AS15" s="193" t="str">
        <f t="shared" si="24"/>
        <v/>
      </c>
      <c r="AT15" s="203" t="str">
        <f t="shared" si="41"/>
        <v/>
      </c>
      <c r="AU15" s="205" t="str">
        <f t="shared" si="25"/>
        <v/>
      </c>
      <c r="AV15" s="193" t="str">
        <f t="shared" si="26"/>
        <v/>
      </c>
      <c r="AW15" s="203" t="str">
        <f t="shared" si="42"/>
        <v/>
      </c>
      <c r="AX15" s="205" t="str">
        <f t="shared" si="27"/>
        <v/>
      </c>
      <c r="AY15" s="193" t="str">
        <f t="shared" si="28"/>
        <v/>
      </c>
      <c r="AZ15" s="204" t="str">
        <f t="shared" si="43"/>
        <v/>
      </c>
    </row>
    <row r="16" spans="2:52" ht="18" customHeight="1" x14ac:dyDescent="0.25">
      <c r="B16" s="218" t="str" cm="1">
        <f t="array" ref="B16">IFERROR(LOOKUP(2,1/(COUNTIF(B$6:$B15,GradesDMT)=0),GradesDMT),"")</f>
        <v/>
      </c>
      <c r="C16" s="225" t="str" cm="1">
        <f t="array" ref="C16">IFERROR(LOOKUP(2,1/(COUNTIF(C$6:$C15,AgesDMT)=0),AgesDMT),"")</f>
        <v/>
      </c>
      <c r="D16" s="222">
        <v>9</v>
      </c>
      <c r="E16" s="215">
        <v>0</v>
      </c>
      <c r="G16" s="192" t="str" cm="1">
        <f t="array" ref="G16">IFERROR(LOOKUP(2,1/(COUNTIF($G$6:G15,RegionsDMT)=0),RegionsDMT),"")</f>
        <v/>
      </c>
      <c r="H16" s="205" t="str">
        <f t="shared" si="0"/>
        <v/>
      </c>
      <c r="I16" s="193" t="str" cm="1">
        <f t="array" ref="I16">IFERROR(IF($G16="","",SUMIF(RegionsDMT,$G16,PointsDMT)),0)</f>
        <v/>
      </c>
      <c r="J16" s="203" t="str">
        <f t="shared" si="29"/>
        <v/>
      </c>
      <c r="K16" s="205" t="str">
        <f t="shared" si="1"/>
        <v/>
      </c>
      <c r="L16" s="193" t="str">
        <f t="shared" si="2"/>
        <v/>
      </c>
      <c r="M16" s="203" t="str">
        <f t="shared" si="30"/>
        <v/>
      </c>
      <c r="N16" s="205" t="str">
        <f t="shared" si="3"/>
        <v/>
      </c>
      <c r="O16" s="193" t="str">
        <f t="shared" si="4"/>
        <v/>
      </c>
      <c r="P16" s="203" t="str">
        <f t="shared" si="31"/>
        <v/>
      </c>
      <c r="Q16" s="205" t="str">
        <f t="shared" si="5"/>
        <v/>
      </c>
      <c r="R16" s="193" t="str">
        <f t="shared" si="6"/>
        <v/>
      </c>
      <c r="S16" s="203" t="str">
        <f t="shared" si="32"/>
        <v/>
      </c>
      <c r="T16" s="205" t="str">
        <f t="shared" si="7"/>
        <v/>
      </c>
      <c r="U16" s="193" t="str">
        <f t="shared" si="8"/>
        <v/>
      </c>
      <c r="V16" s="203" t="str">
        <f t="shared" si="33"/>
        <v/>
      </c>
      <c r="W16" s="205" t="str">
        <f t="shared" si="9"/>
        <v/>
      </c>
      <c r="X16" s="193" t="str">
        <f t="shared" si="10"/>
        <v/>
      </c>
      <c r="Y16" s="203" t="str">
        <f t="shared" si="34"/>
        <v/>
      </c>
      <c r="Z16" s="205" t="str">
        <f t="shared" si="11"/>
        <v/>
      </c>
      <c r="AA16" s="193" t="str">
        <f t="shared" si="12"/>
        <v/>
      </c>
      <c r="AB16" s="203" t="str">
        <f t="shared" si="35"/>
        <v/>
      </c>
      <c r="AC16" s="205" t="str">
        <f t="shared" si="13"/>
        <v/>
      </c>
      <c r="AD16" s="193" t="str">
        <f t="shared" si="14"/>
        <v/>
      </c>
      <c r="AE16" s="203" t="str">
        <f t="shared" si="36"/>
        <v/>
      </c>
      <c r="AF16" s="205" t="str">
        <f t="shared" si="15"/>
        <v/>
      </c>
      <c r="AG16" s="193" t="str">
        <f t="shared" si="16"/>
        <v/>
      </c>
      <c r="AH16" s="203" t="str">
        <f t="shared" si="37"/>
        <v/>
      </c>
      <c r="AI16" s="205" t="str">
        <f t="shared" si="17"/>
        <v/>
      </c>
      <c r="AJ16" s="193" t="str">
        <f t="shared" si="18"/>
        <v/>
      </c>
      <c r="AK16" s="203" t="str">
        <f t="shared" si="38"/>
        <v/>
      </c>
      <c r="AL16" s="205" t="str">
        <f t="shared" si="19"/>
        <v/>
      </c>
      <c r="AM16" s="193" t="str">
        <f t="shared" si="20"/>
        <v/>
      </c>
      <c r="AN16" s="203" t="str">
        <f t="shared" si="39"/>
        <v/>
      </c>
      <c r="AO16" s="205" t="str">
        <f t="shared" si="21"/>
        <v/>
      </c>
      <c r="AP16" s="193" t="str">
        <f t="shared" si="22"/>
        <v/>
      </c>
      <c r="AQ16" s="203" t="str">
        <f t="shared" si="40"/>
        <v/>
      </c>
      <c r="AR16" s="205" t="str">
        <f t="shared" si="23"/>
        <v/>
      </c>
      <c r="AS16" s="193" t="str">
        <f t="shared" si="24"/>
        <v/>
      </c>
      <c r="AT16" s="203" t="str">
        <f t="shared" si="41"/>
        <v/>
      </c>
      <c r="AU16" s="205" t="str">
        <f t="shared" si="25"/>
        <v/>
      </c>
      <c r="AV16" s="193" t="str">
        <f t="shared" si="26"/>
        <v/>
      </c>
      <c r="AW16" s="203" t="str">
        <f t="shared" si="42"/>
        <v/>
      </c>
      <c r="AX16" s="205" t="str">
        <f t="shared" si="27"/>
        <v/>
      </c>
      <c r="AY16" s="193" t="str">
        <f t="shared" si="28"/>
        <v/>
      </c>
      <c r="AZ16" s="204" t="str">
        <f t="shared" si="43"/>
        <v/>
      </c>
    </row>
    <row r="17" spans="2:52" ht="18" customHeight="1" x14ac:dyDescent="0.25">
      <c r="B17" s="218" t="str" cm="1">
        <f t="array" ref="B17">IFERROR(LOOKUP(2,1/(COUNTIF(B$6:$B16,GradesDMT)=0),GradesDMT),"")</f>
        <v/>
      </c>
      <c r="C17" s="225" t="str" cm="1">
        <f t="array" ref="C17">IFERROR(LOOKUP(2,1/(COUNTIF(C$6:$C16,AgesDMT)=0),AgesDMT),"")</f>
        <v/>
      </c>
      <c r="D17" s="222">
        <v>10</v>
      </c>
      <c r="E17" s="215">
        <v>0</v>
      </c>
      <c r="G17" s="192" t="str" cm="1">
        <f t="array" ref="G17">IFERROR(LOOKUP(2,1/(COUNTIF($G$6:G16,RegionsDMT)=0),RegionsDMT),"")</f>
        <v/>
      </c>
      <c r="H17" s="205" t="str">
        <f t="shared" si="0"/>
        <v/>
      </c>
      <c r="I17" s="193" t="str" cm="1">
        <f t="array" ref="I17">IFERROR(IF($G17="","",SUMIF(RegionsDMT,$G17,PointsDMT)),0)</f>
        <v/>
      </c>
      <c r="J17" s="203" t="str">
        <f t="shared" si="29"/>
        <v/>
      </c>
      <c r="K17" s="205" t="str">
        <f t="shared" si="1"/>
        <v/>
      </c>
      <c r="L17" s="193" t="str">
        <f t="shared" si="2"/>
        <v/>
      </c>
      <c r="M17" s="203" t="str">
        <f t="shared" si="30"/>
        <v/>
      </c>
      <c r="N17" s="205" t="str">
        <f t="shared" si="3"/>
        <v/>
      </c>
      <c r="O17" s="193" t="str">
        <f t="shared" si="4"/>
        <v/>
      </c>
      <c r="P17" s="203" t="str">
        <f t="shared" si="31"/>
        <v/>
      </c>
      <c r="Q17" s="205" t="str">
        <f t="shared" si="5"/>
        <v/>
      </c>
      <c r="R17" s="193" t="str">
        <f t="shared" si="6"/>
        <v/>
      </c>
      <c r="S17" s="203" t="str">
        <f t="shared" si="32"/>
        <v/>
      </c>
      <c r="T17" s="205" t="str">
        <f t="shared" si="7"/>
        <v/>
      </c>
      <c r="U17" s="193" t="str">
        <f t="shared" si="8"/>
        <v/>
      </c>
      <c r="V17" s="203" t="str">
        <f t="shared" si="33"/>
        <v/>
      </c>
      <c r="W17" s="205" t="str">
        <f t="shared" si="9"/>
        <v/>
      </c>
      <c r="X17" s="193" t="str">
        <f t="shared" si="10"/>
        <v/>
      </c>
      <c r="Y17" s="203" t="str">
        <f t="shared" si="34"/>
        <v/>
      </c>
      <c r="Z17" s="205" t="str">
        <f t="shared" si="11"/>
        <v/>
      </c>
      <c r="AA17" s="193" t="str">
        <f t="shared" si="12"/>
        <v/>
      </c>
      <c r="AB17" s="203" t="str">
        <f t="shared" si="35"/>
        <v/>
      </c>
      <c r="AC17" s="205" t="str">
        <f t="shared" si="13"/>
        <v/>
      </c>
      <c r="AD17" s="193" t="str">
        <f t="shared" si="14"/>
        <v/>
      </c>
      <c r="AE17" s="203" t="str">
        <f t="shared" si="36"/>
        <v/>
      </c>
      <c r="AF17" s="205" t="str">
        <f t="shared" si="15"/>
        <v/>
      </c>
      <c r="AG17" s="193" t="str">
        <f t="shared" si="16"/>
        <v/>
      </c>
      <c r="AH17" s="203" t="str">
        <f t="shared" si="37"/>
        <v/>
      </c>
      <c r="AI17" s="205" t="str">
        <f t="shared" si="17"/>
        <v/>
      </c>
      <c r="AJ17" s="193" t="str">
        <f t="shared" si="18"/>
        <v/>
      </c>
      <c r="AK17" s="203" t="str">
        <f t="shared" si="38"/>
        <v/>
      </c>
      <c r="AL17" s="205" t="str">
        <f t="shared" si="19"/>
        <v/>
      </c>
      <c r="AM17" s="193" t="str">
        <f t="shared" si="20"/>
        <v/>
      </c>
      <c r="AN17" s="203" t="str">
        <f t="shared" si="39"/>
        <v/>
      </c>
      <c r="AO17" s="205" t="str">
        <f t="shared" si="21"/>
        <v/>
      </c>
      <c r="AP17" s="193" t="str">
        <f t="shared" si="22"/>
        <v/>
      </c>
      <c r="AQ17" s="203" t="str">
        <f t="shared" si="40"/>
        <v/>
      </c>
      <c r="AR17" s="205" t="str">
        <f t="shared" si="23"/>
        <v/>
      </c>
      <c r="AS17" s="193" t="str">
        <f t="shared" si="24"/>
        <v/>
      </c>
      <c r="AT17" s="203" t="str">
        <f t="shared" si="41"/>
        <v/>
      </c>
      <c r="AU17" s="205" t="str">
        <f t="shared" si="25"/>
        <v/>
      </c>
      <c r="AV17" s="193" t="str">
        <f t="shared" si="26"/>
        <v/>
      </c>
      <c r="AW17" s="203" t="str">
        <f t="shared" si="42"/>
        <v/>
      </c>
      <c r="AX17" s="205" t="str">
        <f t="shared" si="27"/>
        <v/>
      </c>
      <c r="AY17" s="193" t="str">
        <f t="shared" si="28"/>
        <v/>
      </c>
      <c r="AZ17" s="204" t="str">
        <f t="shared" si="43"/>
        <v/>
      </c>
    </row>
    <row r="18" spans="2:52" ht="18" customHeight="1" x14ac:dyDescent="0.25">
      <c r="B18" s="218" t="str" cm="1">
        <f t="array" ref="B18">IFERROR(LOOKUP(2,1/(COUNTIF(B$6:$B17,GradesDMT)=0),GradesDMT),"")</f>
        <v/>
      </c>
      <c r="C18" s="225" t="str" cm="1">
        <f t="array" ref="C18">IFERROR(LOOKUP(2,1/(COUNTIF(C$6:$C17,AgesDMT)=0),AgesDMT),"")</f>
        <v/>
      </c>
      <c r="D18" s="222"/>
      <c r="E18" s="215"/>
      <c r="G18" s="192" t="str" cm="1">
        <f t="array" ref="G18">IFERROR(LOOKUP(2,1/(COUNTIF($G$6:G17,RegionsDMT)=0),RegionsDMT),"")</f>
        <v/>
      </c>
      <c r="H18" s="205" t="str">
        <f t="shared" si="0"/>
        <v/>
      </c>
      <c r="I18" s="193" t="str" cm="1">
        <f t="array" ref="I18">IFERROR(IF($G18="","",SUMIF(RegionsDMT,$G18,PointsDMT)),0)</f>
        <v/>
      </c>
      <c r="J18" s="203" t="str">
        <f t="shared" si="29"/>
        <v/>
      </c>
      <c r="K18" s="205" t="str">
        <f t="shared" si="1"/>
        <v/>
      </c>
      <c r="L18" s="193" t="str">
        <f t="shared" si="2"/>
        <v/>
      </c>
      <c r="M18" s="203" t="str">
        <f t="shared" si="30"/>
        <v/>
      </c>
      <c r="N18" s="205" t="str">
        <f t="shared" si="3"/>
        <v/>
      </c>
      <c r="O18" s="193" t="str">
        <f t="shared" si="4"/>
        <v/>
      </c>
      <c r="P18" s="203" t="str">
        <f t="shared" si="31"/>
        <v/>
      </c>
      <c r="Q18" s="205" t="str">
        <f t="shared" si="5"/>
        <v/>
      </c>
      <c r="R18" s="193" t="str">
        <f t="shared" si="6"/>
        <v/>
      </c>
      <c r="S18" s="203" t="str">
        <f t="shared" si="32"/>
        <v/>
      </c>
      <c r="T18" s="205" t="str">
        <f t="shared" si="7"/>
        <v/>
      </c>
      <c r="U18" s="193" t="str">
        <f t="shared" si="8"/>
        <v/>
      </c>
      <c r="V18" s="203" t="str">
        <f t="shared" si="33"/>
        <v/>
      </c>
      <c r="W18" s="205" t="str">
        <f t="shared" si="9"/>
        <v/>
      </c>
      <c r="X18" s="193" t="str">
        <f t="shared" si="10"/>
        <v/>
      </c>
      <c r="Y18" s="203" t="str">
        <f t="shared" si="34"/>
        <v/>
      </c>
      <c r="Z18" s="205" t="str">
        <f t="shared" si="11"/>
        <v/>
      </c>
      <c r="AA18" s="193" t="str">
        <f t="shared" si="12"/>
        <v/>
      </c>
      <c r="AB18" s="203" t="str">
        <f t="shared" si="35"/>
        <v/>
      </c>
      <c r="AC18" s="205" t="str">
        <f t="shared" si="13"/>
        <v/>
      </c>
      <c r="AD18" s="193" t="str">
        <f t="shared" si="14"/>
        <v/>
      </c>
      <c r="AE18" s="203" t="str">
        <f t="shared" si="36"/>
        <v/>
      </c>
      <c r="AF18" s="205" t="str">
        <f t="shared" si="15"/>
        <v/>
      </c>
      <c r="AG18" s="193" t="str">
        <f t="shared" si="16"/>
        <v/>
      </c>
      <c r="AH18" s="203" t="str">
        <f t="shared" si="37"/>
        <v/>
      </c>
      <c r="AI18" s="205" t="str">
        <f t="shared" si="17"/>
        <v/>
      </c>
      <c r="AJ18" s="193" t="str">
        <f t="shared" si="18"/>
        <v/>
      </c>
      <c r="AK18" s="203" t="str">
        <f t="shared" si="38"/>
        <v/>
      </c>
      <c r="AL18" s="205" t="str">
        <f t="shared" si="19"/>
        <v/>
      </c>
      <c r="AM18" s="193" t="str">
        <f t="shared" si="20"/>
        <v/>
      </c>
      <c r="AN18" s="203" t="str">
        <f t="shared" si="39"/>
        <v/>
      </c>
      <c r="AO18" s="205" t="str">
        <f t="shared" si="21"/>
        <v/>
      </c>
      <c r="AP18" s="193" t="str">
        <f t="shared" si="22"/>
        <v/>
      </c>
      <c r="AQ18" s="203" t="str">
        <f t="shared" si="40"/>
        <v/>
      </c>
      <c r="AR18" s="205" t="str">
        <f t="shared" si="23"/>
        <v/>
      </c>
      <c r="AS18" s="193" t="str">
        <f t="shared" si="24"/>
        <v/>
      </c>
      <c r="AT18" s="203" t="str">
        <f t="shared" si="41"/>
        <v/>
      </c>
      <c r="AU18" s="205" t="str">
        <f t="shared" si="25"/>
        <v/>
      </c>
      <c r="AV18" s="193" t="str">
        <f t="shared" si="26"/>
        <v/>
      </c>
      <c r="AW18" s="203" t="str">
        <f t="shared" si="42"/>
        <v/>
      </c>
      <c r="AX18" s="205" t="str">
        <f t="shared" si="27"/>
        <v/>
      </c>
      <c r="AY18" s="193" t="str">
        <f t="shared" si="28"/>
        <v/>
      </c>
      <c r="AZ18" s="204" t="str">
        <f t="shared" si="43"/>
        <v/>
      </c>
    </row>
    <row r="19" spans="2:52" ht="18" customHeight="1" x14ac:dyDescent="0.25">
      <c r="B19" s="218" t="str" cm="1">
        <f t="array" ref="B19">IFERROR(LOOKUP(2,1/(COUNTIF(B$6:$B18,GradesDMT)=0),GradesDMT),"")</f>
        <v/>
      </c>
      <c r="C19" s="225" t="str" cm="1">
        <f t="array" ref="C19">IFERROR(LOOKUP(2,1/(COUNTIF(C$6:$C18,AgesDMT)=0),AgesDMT),"")</f>
        <v/>
      </c>
      <c r="D19" s="222"/>
      <c r="E19" s="215"/>
      <c r="G19" s="192" t="str" cm="1">
        <f t="array" ref="G19">IFERROR(LOOKUP(2,1/(COUNTIF($G$6:G18,RegionsDMT)=0),RegionsDMT),"")</f>
        <v/>
      </c>
      <c r="H19" s="205" t="str">
        <f t="shared" si="0"/>
        <v/>
      </c>
      <c r="I19" s="193" t="str" cm="1">
        <f t="array" ref="I19">IFERROR(IF($G19="","",SUMIF(RegionsDMT,$G19,PointsDMT)),0)</f>
        <v/>
      </c>
      <c r="J19" s="203" t="str">
        <f t="shared" si="29"/>
        <v/>
      </c>
      <c r="K19" s="205" t="str">
        <f t="shared" si="1"/>
        <v/>
      </c>
      <c r="L19" s="193" t="str">
        <f t="shared" si="2"/>
        <v/>
      </c>
      <c r="M19" s="203" t="str">
        <f t="shared" si="30"/>
        <v/>
      </c>
      <c r="N19" s="205" t="str">
        <f t="shared" si="3"/>
        <v/>
      </c>
      <c r="O19" s="193" t="str">
        <f t="shared" si="4"/>
        <v/>
      </c>
      <c r="P19" s="203" t="str">
        <f t="shared" si="31"/>
        <v/>
      </c>
      <c r="Q19" s="205" t="str">
        <f t="shared" si="5"/>
        <v/>
      </c>
      <c r="R19" s="193" t="str">
        <f t="shared" si="6"/>
        <v/>
      </c>
      <c r="S19" s="203" t="str">
        <f t="shared" si="32"/>
        <v/>
      </c>
      <c r="T19" s="205" t="str">
        <f t="shared" si="7"/>
        <v/>
      </c>
      <c r="U19" s="193" t="str">
        <f t="shared" si="8"/>
        <v/>
      </c>
      <c r="V19" s="203" t="str">
        <f t="shared" si="33"/>
        <v/>
      </c>
      <c r="W19" s="205" t="str">
        <f t="shared" si="9"/>
        <v/>
      </c>
      <c r="X19" s="193" t="str">
        <f t="shared" si="10"/>
        <v/>
      </c>
      <c r="Y19" s="203" t="str">
        <f t="shared" si="34"/>
        <v/>
      </c>
      <c r="Z19" s="205" t="str">
        <f t="shared" si="11"/>
        <v/>
      </c>
      <c r="AA19" s="193" t="str">
        <f t="shared" si="12"/>
        <v/>
      </c>
      <c r="AB19" s="203" t="str">
        <f t="shared" si="35"/>
        <v/>
      </c>
      <c r="AC19" s="205" t="str">
        <f t="shared" si="13"/>
        <v/>
      </c>
      <c r="AD19" s="193" t="str">
        <f t="shared" si="14"/>
        <v/>
      </c>
      <c r="AE19" s="203" t="str">
        <f t="shared" si="36"/>
        <v/>
      </c>
      <c r="AF19" s="205" t="str">
        <f t="shared" si="15"/>
        <v/>
      </c>
      <c r="AG19" s="193" t="str">
        <f t="shared" si="16"/>
        <v/>
      </c>
      <c r="AH19" s="203" t="str">
        <f t="shared" si="37"/>
        <v/>
      </c>
      <c r="AI19" s="205" t="str">
        <f t="shared" si="17"/>
        <v/>
      </c>
      <c r="AJ19" s="193" t="str">
        <f t="shared" si="18"/>
        <v/>
      </c>
      <c r="AK19" s="203" t="str">
        <f t="shared" si="38"/>
        <v/>
      </c>
      <c r="AL19" s="205" t="str">
        <f t="shared" si="19"/>
        <v/>
      </c>
      <c r="AM19" s="193" t="str">
        <f t="shared" si="20"/>
        <v/>
      </c>
      <c r="AN19" s="203" t="str">
        <f t="shared" si="39"/>
        <v/>
      </c>
      <c r="AO19" s="205" t="str">
        <f t="shared" si="21"/>
        <v/>
      </c>
      <c r="AP19" s="193" t="str">
        <f t="shared" si="22"/>
        <v/>
      </c>
      <c r="AQ19" s="203" t="str">
        <f t="shared" si="40"/>
        <v/>
      </c>
      <c r="AR19" s="205" t="str">
        <f t="shared" si="23"/>
        <v/>
      </c>
      <c r="AS19" s="193" t="str">
        <f t="shared" si="24"/>
        <v/>
      </c>
      <c r="AT19" s="203" t="str">
        <f t="shared" si="41"/>
        <v/>
      </c>
      <c r="AU19" s="205" t="str">
        <f t="shared" si="25"/>
        <v/>
      </c>
      <c r="AV19" s="193" t="str">
        <f t="shared" si="26"/>
        <v/>
      </c>
      <c r="AW19" s="203" t="str">
        <f t="shared" si="42"/>
        <v/>
      </c>
      <c r="AX19" s="205" t="str">
        <f t="shared" si="27"/>
        <v/>
      </c>
      <c r="AY19" s="193" t="str">
        <f t="shared" si="28"/>
        <v/>
      </c>
      <c r="AZ19" s="204" t="str">
        <f t="shared" si="43"/>
        <v/>
      </c>
    </row>
    <row r="20" spans="2:52" ht="18" customHeight="1" x14ac:dyDescent="0.25">
      <c r="B20" s="218" t="str" cm="1">
        <f t="array" ref="B20">IFERROR(LOOKUP(2,1/(COUNTIF(B$6:$B19,GradesDMT)=0),GradesDMT),"")</f>
        <v/>
      </c>
      <c r="C20" s="225" t="str" cm="1">
        <f t="array" ref="C20">IFERROR(LOOKUP(2,1/(COUNTIF(C$6:$C19,AgesDMT)=0),AgesDMT),"")</f>
        <v/>
      </c>
      <c r="D20" s="222"/>
      <c r="E20" s="215"/>
      <c r="G20" s="192" t="str" cm="1">
        <f t="array" ref="G20">IFERROR(LOOKUP(2,1/(COUNTIF($G$6:G19,RegionsDMT)=0),RegionsDMT),"")</f>
        <v/>
      </c>
      <c r="H20" s="205" t="str">
        <f t="shared" si="0"/>
        <v/>
      </c>
      <c r="I20" s="193" t="str" cm="1">
        <f t="array" ref="I20">IFERROR(IF($G20="","",SUMIF(RegionsDMT,$G20,PointsDMT)),0)</f>
        <v/>
      </c>
      <c r="J20" s="203" t="str">
        <f t="shared" si="29"/>
        <v/>
      </c>
      <c r="K20" s="205" t="str">
        <f t="shared" si="1"/>
        <v/>
      </c>
      <c r="L20" s="193" t="str">
        <f t="shared" si="2"/>
        <v/>
      </c>
      <c r="M20" s="203" t="str">
        <f t="shared" si="30"/>
        <v/>
      </c>
      <c r="N20" s="205" t="str">
        <f t="shared" si="3"/>
        <v/>
      </c>
      <c r="O20" s="193" t="str">
        <f t="shared" si="4"/>
        <v/>
      </c>
      <c r="P20" s="203" t="str">
        <f t="shared" si="31"/>
        <v/>
      </c>
      <c r="Q20" s="205" t="str">
        <f t="shared" si="5"/>
        <v/>
      </c>
      <c r="R20" s="193" t="str">
        <f t="shared" si="6"/>
        <v/>
      </c>
      <c r="S20" s="203" t="str">
        <f t="shared" si="32"/>
        <v/>
      </c>
      <c r="T20" s="205" t="str">
        <f t="shared" si="7"/>
        <v/>
      </c>
      <c r="U20" s="193" t="str">
        <f t="shared" si="8"/>
        <v/>
      </c>
      <c r="V20" s="203" t="str">
        <f t="shared" si="33"/>
        <v/>
      </c>
      <c r="W20" s="205" t="str">
        <f t="shared" si="9"/>
        <v/>
      </c>
      <c r="X20" s="193" t="str">
        <f t="shared" si="10"/>
        <v/>
      </c>
      <c r="Y20" s="203" t="str">
        <f t="shared" si="34"/>
        <v/>
      </c>
      <c r="Z20" s="205" t="str">
        <f t="shared" si="11"/>
        <v/>
      </c>
      <c r="AA20" s="193" t="str">
        <f t="shared" si="12"/>
        <v/>
      </c>
      <c r="AB20" s="203" t="str">
        <f t="shared" si="35"/>
        <v/>
      </c>
      <c r="AC20" s="205" t="str">
        <f t="shared" si="13"/>
        <v/>
      </c>
      <c r="AD20" s="193" t="str">
        <f t="shared" si="14"/>
        <v/>
      </c>
      <c r="AE20" s="203" t="str">
        <f t="shared" si="36"/>
        <v/>
      </c>
      <c r="AF20" s="205" t="str">
        <f t="shared" si="15"/>
        <v/>
      </c>
      <c r="AG20" s="193" t="str">
        <f t="shared" si="16"/>
        <v/>
      </c>
      <c r="AH20" s="203" t="str">
        <f t="shared" si="37"/>
        <v/>
      </c>
      <c r="AI20" s="205" t="str">
        <f t="shared" si="17"/>
        <v/>
      </c>
      <c r="AJ20" s="193" t="str">
        <f t="shared" si="18"/>
        <v/>
      </c>
      <c r="AK20" s="203" t="str">
        <f t="shared" si="38"/>
        <v/>
      </c>
      <c r="AL20" s="205" t="str">
        <f t="shared" si="19"/>
        <v/>
      </c>
      <c r="AM20" s="193" t="str">
        <f t="shared" si="20"/>
        <v/>
      </c>
      <c r="AN20" s="203" t="str">
        <f t="shared" si="39"/>
        <v/>
      </c>
      <c r="AO20" s="205" t="str">
        <f t="shared" si="21"/>
        <v/>
      </c>
      <c r="AP20" s="193" t="str">
        <f t="shared" si="22"/>
        <v/>
      </c>
      <c r="AQ20" s="203" t="str">
        <f t="shared" si="40"/>
        <v/>
      </c>
      <c r="AR20" s="205" t="str">
        <f t="shared" si="23"/>
        <v/>
      </c>
      <c r="AS20" s="193" t="str">
        <f t="shared" si="24"/>
        <v/>
      </c>
      <c r="AT20" s="203" t="str">
        <f t="shared" si="41"/>
        <v/>
      </c>
      <c r="AU20" s="205" t="str">
        <f t="shared" si="25"/>
        <v/>
      </c>
      <c r="AV20" s="193" t="str">
        <f t="shared" si="26"/>
        <v/>
      </c>
      <c r="AW20" s="203" t="str">
        <f t="shared" si="42"/>
        <v/>
      </c>
      <c r="AX20" s="205" t="str">
        <f t="shared" si="27"/>
        <v/>
      </c>
      <c r="AY20" s="193" t="str">
        <f t="shared" si="28"/>
        <v/>
      </c>
      <c r="AZ20" s="204" t="str">
        <f t="shared" si="43"/>
        <v/>
      </c>
    </row>
    <row r="21" spans="2:52" ht="18" customHeight="1" x14ac:dyDescent="0.25">
      <c r="B21" s="218" t="str" cm="1">
        <f t="array" ref="B21">IFERROR(LOOKUP(2,1/(COUNTIF(B$6:$B20,GradesDMT)=0),GradesDMT),"")</f>
        <v/>
      </c>
      <c r="C21" s="225" t="str" cm="1">
        <f t="array" ref="C21">IFERROR(LOOKUP(2,1/(COUNTIF(C$6:$C20,AgesDMT)=0),AgesDMT),"")</f>
        <v/>
      </c>
      <c r="D21" s="222"/>
      <c r="E21" s="215"/>
      <c r="G21" s="192" t="str" cm="1">
        <f t="array" ref="G21">IFERROR(LOOKUP(2,1/(COUNTIF($G$6:G20,RegionsDMT)=0),RegionsDMT),"")</f>
        <v/>
      </c>
      <c r="H21" s="205" t="str">
        <f t="shared" si="0"/>
        <v/>
      </c>
      <c r="I21" s="193" t="str" cm="1">
        <f t="array" ref="I21">IFERROR(IF($G21="","",SUMIF(RegionsDMT,$G21,PointsDMT)),0)</f>
        <v/>
      </c>
      <c r="J21" s="203" t="str">
        <f t="shared" si="29"/>
        <v/>
      </c>
      <c r="K21" s="205" t="str">
        <f t="shared" si="1"/>
        <v/>
      </c>
      <c r="L21" s="193" t="str">
        <f t="shared" si="2"/>
        <v/>
      </c>
      <c r="M21" s="203" t="str">
        <f t="shared" si="30"/>
        <v/>
      </c>
      <c r="N21" s="205" t="str">
        <f t="shared" si="3"/>
        <v/>
      </c>
      <c r="O21" s="193" t="str">
        <f t="shared" si="4"/>
        <v/>
      </c>
      <c r="P21" s="203" t="str">
        <f t="shared" si="31"/>
        <v/>
      </c>
      <c r="Q21" s="205" t="str">
        <f t="shared" si="5"/>
        <v/>
      </c>
      <c r="R21" s="193" t="str">
        <f t="shared" si="6"/>
        <v/>
      </c>
      <c r="S21" s="203" t="str">
        <f t="shared" si="32"/>
        <v/>
      </c>
      <c r="T21" s="205" t="str">
        <f t="shared" si="7"/>
        <v/>
      </c>
      <c r="U21" s="193" t="str">
        <f t="shared" si="8"/>
        <v/>
      </c>
      <c r="V21" s="203" t="str">
        <f t="shared" si="33"/>
        <v/>
      </c>
      <c r="W21" s="205" t="str">
        <f t="shared" si="9"/>
        <v/>
      </c>
      <c r="X21" s="193" t="str">
        <f t="shared" si="10"/>
        <v/>
      </c>
      <c r="Y21" s="203" t="str">
        <f t="shared" si="34"/>
        <v/>
      </c>
      <c r="Z21" s="205" t="str">
        <f t="shared" si="11"/>
        <v/>
      </c>
      <c r="AA21" s="193" t="str">
        <f t="shared" si="12"/>
        <v/>
      </c>
      <c r="AB21" s="203" t="str">
        <f t="shared" si="35"/>
        <v/>
      </c>
      <c r="AC21" s="205" t="str">
        <f t="shared" si="13"/>
        <v/>
      </c>
      <c r="AD21" s="193" t="str">
        <f t="shared" si="14"/>
        <v/>
      </c>
      <c r="AE21" s="203" t="str">
        <f t="shared" si="36"/>
        <v/>
      </c>
      <c r="AF21" s="205" t="str">
        <f t="shared" si="15"/>
        <v/>
      </c>
      <c r="AG21" s="193" t="str">
        <f t="shared" si="16"/>
        <v/>
      </c>
      <c r="AH21" s="203" t="str">
        <f t="shared" si="37"/>
        <v/>
      </c>
      <c r="AI21" s="205" t="str">
        <f t="shared" si="17"/>
        <v/>
      </c>
      <c r="AJ21" s="193" t="str">
        <f t="shared" si="18"/>
        <v/>
      </c>
      <c r="AK21" s="203" t="str">
        <f t="shared" si="38"/>
        <v/>
      </c>
      <c r="AL21" s="205" t="str">
        <f t="shared" si="19"/>
        <v/>
      </c>
      <c r="AM21" s="193" t="str">
        <f t="shared" si="20"/>
        <v/>
      </c>
      <c r="AN21" s="203" t="str">
        <f t="shared" si="39"/>
        <v/>
      </c>
      <c r="AO21" s="205" t="str">
        <f t="shared" si="21"/>
        <v/>
      </c>
      <c r="AP21" s="193" t="str">
        <f t="shared" si="22"/>
        <v/>
      </c>
      <c r="AQ21" s="203" t="str">
        <f t="shared" si="40"/>
        <v/>
      </c>
      <c r="AR21" s="205" t="str">
        <f t="shared" si="23"/>
        <v/>
      </c>
      <c r="AS21" s="193" t="str">
        <f t="shared" si="24"/>
        <v/>
      </c>
      <c r="AT21" s="203" t="str">
        <f t="shared" si="41"/>
        <v/>
      </c>
      <c r="AU21" s="205" t="str">
        <f t="shared" si="25"/>
        <v/>
      </c>
      <c r="AV21" s="193" t="str">
        <f t="shared" si="26"/>
        <v/>
      </c>
      <c r="AW21" s="203" t="str">
        <f t="shared" si="42"/>
        <v/>
      </c>
      <c r="AX21" s="205" t="str">
        <f t="shared" si="27"/>
        <v/>
      </c>
      <c r="AY21" s="193" t="str">
        <f t="shared" si="28"/>
        <v/>
      </c>
      <c r="AZ21" s="204" t="str">
        <f t="shared" si="43"/>
        <v/>
      </c>
    </row>
    <row r="22" spans="2:52" ht="18" customHeight="1" x14ac:dyDescent="0.25">
      <c r="B22" s="218" t="str" cm="1">
        <f t="array" ref="B22">IFERROR(LOOKUP(2,1/(COUNTIF(B$6:$B21,GradesDMT)=0),GradesDMT),"")</f>
        <v/>
      </c>
      <c r="C22" s="225" t="str" cm="1">
        <f t="array" ref="C22">IFERROR(LOOKUP(2,1/(COUNTIF(C$6:$C21,AgesDMT)=0),AgesDMT),"")</f>
        <v/>
      </c>
      <c r="D22" s="222"/>
      <c r="E22" s="215"/>
      <c r="G22" s="192" t="str" cm="1">
        <f t="array" ref="G22">IFERROR(LOOKUP(2,1/(COUNTIF($G$6:G21,RegionsDMT)=0),RegionsDMT),"")</f>
        <v/>
      </c>
      <c r="H22" s="205" t="str">
        <f t="shared" si="0"/>
        <v/>
      </c>
      <c r="I22" s="193" t="str" cm="1">
        <f t="array" ref="I22">IFERROR(IF($G22="","",SUMIF(RegionsDMT,$G22,PointsDMT)),0)</f>
        <v/>
      </c>
      <c r="J22" s="203" t="str">
        <f t="shared" si="29"/>
        <v/>
      </c>
      <c r="K22" s="205" t="str">
        <f t="shared" si="1"/>
        <v/>
      </c>
      <c r="L22" s="193" t="str">
        <f t="shared" si="2"/>
        <v/>
      </c>
      <c r="M22" s="203" t="str">
        <f t="shared" si="30"/>
        <v/>
      </c>
      <c r="N22" s="205" t="str">
        <f t="shared" si="3"/>
        <v/>
      </c>
      <c r="O22" s="193" t="str">
        <f t="shared" si="4"/>
        <v/>
      </c>
      <c r="P22" s="203" t="str">
        <f t="shared" si="31"/>
        <v/>
      </c>
      <c r="Q22" s="205" t="str">
        <f t="shared" si="5"/>
        <v/>
      </c>
      <c r="R22" s="193" t="str">
        <f t="shared" si="6"/>
        <v/>
      </c>
      <c r="S22" s="203" t="str">
        <f t="shared" si="32"/>
        <v/>
      </c>
      <c r="T22" s="205" t="str">
        <f t="shared" si="7"/>
        <v/>
      </c>
      <c r="U22" s="193" t="str">
        <f t="shared" si="8"/>
        <v/>
      </c>
      <c r="V22" s="203" t="str">
        <f t="shared" si="33"/>
        <v/>
      </c>
      <c r="W22" s="205" t="str">
        <f t="shared" si="9"/>
        <v/>
      </c>
      <c r="X22" s="193" t="str">
        <f t="shared" si="10"/>
        <v/>
      </c>
      <c r="Y22" s="203" t="str">
        <f t="shared" si="34"/>
        <v/>
      </c>
      <c r="Z22" s="205" t="str">
        <f t="shared" si="11"/>
        <v/>
      </c>
      <c r="AA22" s="193" t="str">
        <f t="shared" si="12"/>
        <v/>
      </c>
      <c r="AB22" s="203" t="str">
        <f t="shared" si="35"/>
        <v/>
      </c>
      <c r="AC22" s="205" t="str">
        <f t="shared" si="13"/>
        <v/>
      </c>
      <c r="AD22" s="193" t="str">
        <f t="shared" si="14"/>
        <v/>
      </c>
      <c r="AE22" s="203" t="str">
        <f t="shared" si="36"/>
        <v/>
      </c>
      <c r="AF22" s="205" t="str">
        <f t="shared" si="15"/>
        <v/>
      </c>
      <c r="AG22" s="193" t="str">
        <f t="shared" si="16"/>
        <v/>
      </c>
      <c r="AH22" s="203" t="str">
        <f t="shared" si="37"/>
        <v/>
      </c>
      <c r="AI22" s="205" t="str">
        <f t="shared" si="17"/>
        <v/>
      </c>
      <c r="AJ22" s="193" t="str">
        <f t="shared" si="18"/>
        <v/>
      </c>
      <c r="AK22" s="203" t="str">
        <f t="shared" si="38"/>
        <v/>
      </c>
      <c r="AL22" s="205" t="str">
        <f t="shared" si="19"/>
        <v/>
      </c>
      <c r="AM22" s="193" t="str">
        <f t="shared" si="20"/>
        <v/>
      </c>
      <c r="AN22" s="203" t="str">
        <f t="shared" si="39"/>
        <v/>
      </c>
      <c r="AO22" s="205" t="str">
        <f t="shared" si="21"/>
        <v/>
      </c>
      <c r="AP22" s="193" t="str">
        <f t="shared" si="22"/>
        <v/>
      </c>
      <c r="AQ22" s="203" t="str">
        <f t="shared" si="40"/>
        <v/>
      </c>
      <c r="AR22" s="205" t="str">
        <f t="shared" si="23"/>
        <v/>
      </c>
      <c r="AS22" s="193" t="str">
        <f t="shared" si="24"/>
        <v/>
      </c>
      <c r="AT22" s="203" t="str">
        <f t="shared" si="41"/>
        <v/>
      </c>
      <c r="AU22" s="205" t="str">
        <f t="shared" si="25"/>
        <v/>
      </c>
      <c r="AV22" s="193" t="str">
        <f t="shared" si="26"/>
        <v/>
      </c>
      <c r="AW22" s="203" t="str">
        <f t="shared" si="42"/>
        <v/>
      </c>
      <c r="AX22" s="205" t="str">
        <f t="shared" si="27"/>
        <v/>
      </c>
      <c r="AY22" s="193" t="str">
        <f t="shared" si="28"/>
        <v/>
      </c>
      <c r="AZ22" s="204" t="str">
        <f t="shared" si="43"/>
        <v/>
      </c>
    </row>
    <row r="23" spans="2:52" ht="18" customHeight="1" x14ac:dyDescent="0.25">
      <c r="B23" s="218" t="str" cm="1">
        <f t="array" ref="B23">IFERROR(LOOKUP(2,1/(COUNTIF(B$6:$B22,GradesDMT)=0),GradesDMT),"")</f>
        <v/>
      </c>
      <c r="C23" s="225" t="str" cm="1">
        <f t="array" ref="C23">IFERROR(LOOKUP(2,1/(COUNTIF(C$6:$C22,AgesDMT)=0),AgesDMT),"")</f>
        <v/>
      </c>
      <c r="D23" s="222"/>
      <c r="E23" s="215"/>
      <c r="G23" s="192" t="str" cm="1">
        <f t="array" ref="G23">IFERROR(LOOKUP(2,1/(COUNTIF($G$6:G22,RegionsDMT)=0),RegionsDMT),"")</f>
        <v/>
      </c>
      <c r="H23" s="205" t="str">
        <f t="shared" si="0"/>
        <v/>
      </c>
      <c r="I23" s="193" t="str" cm="1">
        <f t="array" ref="I23">IFERROR(IF($G23="","",SUMIF(RegionsDMT,$G23,PointsDMT)),0)</f>
        <v/>
      </c>
      <c r="J23" s="203" t="str">
        <f t="shared" si="29"/>
        <v/>
      </c>
      <c r="K23" s="205" t="str">
        <f t="shared" si="1"/>
        <v/>
      </c>
      <c r="L23" s="193" t="str">
        <f t="shared" si="2"/>
        <v/>
      </c>
      <c r="M23" s="203" t="str">
        <f t="shared" si="30"/>
        <v/>
      </c>
      <c r="N23" s="205" t="str">
        <f t="shared" si="3"/>
        <v/>
      </c>
      <c r="O23" s="193" t="str">
        <f t="shared" si="4"/>
        <v/>
      </c>
      <c r="P23" s="203" t="str">
        <f t="shared" si="31"/>
        <v/>
      </c>
      <c r="Q23" s="205" t="str">
        <f t="shared" si="5"/>
        <v/>
      </c>
      <c r="R23" s="193" t="str">
        <f t="shared" si="6"/>
        <v/>
      </c>
      <c r="S23" s="203" t="str">
        <f t="shared" si="32"/>
        <v/>
      </c>
      <c r="T23" s="205" t="str">
        <f t="shared" si="7"/>
        <v/>
      </c>
      <c r="U23" s="193" t="str">
        <f t="shared" si="8"/>
        <v/>
      </c>
      <c r="V23" s="203" t="str">
        <f t="shared" si="33"/>
        <v/>
      </c>
      <c r="W23" s="205" t="str">
        <f t="shared" si="9"/>
        <v/>
      </c>
      <c r="X23" s="193" t="str">
        <f t="shared" si="10"/>
        <v/>
      </c>
      <c r="Y23" s="203" t="str">
        <f t="shared" si="34"/>
        <v/>
      </c>
      <c r="Z23" s="205" t="str">
        <f t="shared" si="11"/>
        <v/>
      </c>
      <c r="AA23" s="193" t="str">
        <f t="shared" si="12"/>
        <v/>
      </c>
      <c r="AB23" s="203" t="str">
        <f t="shared" si="35"/>
        <v/>
      </c>
      <c r="AC23" s="205" t="str">
        <f t="shared" si="13"/>
        <v/>
      </c>
      <c r="AD23" s="193" t="str">
        <f t="shared" si="14"/>
        <v/>
      </c>
      <c r="AE23" s="203" t="str">
        <f t="shared" si="36"/>
        <v/>
      </c>
      <c r="AF23" s="205" t="str">
        <f t="shared" si="15"/>
        <v/>
      </c>
      <c r="AG23" s="193" t="str">
        <f t="shared" si="16"/>
        <v/>
      </c>
      <c r="AH23" s="203" t="str">
        <f t="shared" si="37"/>
        <v/>
      </c>
      <c r="AI23" s="205" t="str">
        <f t="shared" si="17"/>
        <v/>
      </c>
      <c r="AJ23" s="193" t="str">
        <f t="shared" si="18"/>
        <v/>
      </c>
      <c r="AK23" s="203" t="str">
        <f t="shared" si="38"/>
        <v/>
      </c>
      <c r="AL23" s="205" t="str">
        <f t="shared" si="19"/>
        <v/>
      </c>
      <c r="AM23" s="193" t="str">
        <f t="shared" si="20"/>
        <v/>
      </c>
      <c r="AN23" s="203" t="str">
        <f t="shared" si="39"/>
        <v/>
      </c>
      <c r="AO23" s="205" t="str">
        <f t="shared" si="21"/>
        <v/>
      </c>
      <c r="AP23" s="193" t="str">
        <f t="shared" si="22"/>
        <v/>
      </c>
      <c r="AQ23" s="203" t="str">
        <f t="shared" si="40"/>
        <v/>
      </c>
      <c r="AR23" s="205" t="str">
        <f t="shared" si="23"/>
        <v/>
      </c>
      <c r="AS23" s="193" t="str">
        <f t="shared" si="24"/>
        <v/>
      </c>
      <c r="AT23" s="203" t="str">
        <f t="shared" si="41"/>
        <v/>
      </c>
      <c r="AU23" s="205" t="str">
        <f t="shared" si="25"/>
        <v/>
      </c>
      <c r="AV23" s="193" t="str">
        <f t="shared" si="26"/>
        <v/>
      </c>
      <c r="AW23" s="203" t="str">
        <f t="shared" si="42"/>
        <v/>
      </c>
      <c r="AX23" s="205" t="str">
        <f t="shared" si="27"/>
        <v/>
      </c>
      <c r="AY23" s="193" t="str">
        <f t="shared" si="28"/>
        <v/>
      </c>
      <c r="AZ23" s="204" t="str">
        <f t="shared" si="43"/>
        <v/>
      </c>
    </row>
    <row r="24" spans="2:52" ht="18" customHeight="1" x14ac:dyDescent="0.25">
      <c r="B24" s="218" t="str" cm="1">
        <f t="array" ref="B24">IFERROR(LOOKUP(2,1/(COUNTIF(B$6:$B23,GradesDMT)=0),GradesDMT),"")</f>
        <v/>
      </c>
      <c r="C24" s="225" t="str" cm="1">
        <f t="array" ref="C24">IFERROR(LOOKUP(2,1/(COUNTIF(C$6:$C23,AgesDMT)=0),AgesDMT),"")</f>
        <v/>
      </c>
      <c r="D24" s="222"/>
      <c r="E24" s="215"/>
      <c r="G24" s="192" t="str" cm="1">
        <f t="array" ref="G24">IFERROR(LOOKUP(2,1/(COUNTIF($G$6:G23,RegionsDMT)=0),RegionsDMT),"")</f>
        <v/>
      </c>
      <c r="H24" s="205" t="str">
        <f t="shared" si="0"/>
        <v/>
      </c>
      <c r="I24" s="193" t="str" cm="1">
        <f t="array" ref="I24">IFERROR(IF($G24="","",SUMIF(RegionsDMT,$G24,PointsDMT)),0)</f>
        <v/>
      </c>
      <c r="J24" s="203" t="str">
        <f t="shared" si="29"/>
        <v/>
      </c>
      <c r="K24" s="205" t="str">
        <f t="shared" si="1"/>
        <v/>
      </c>
      <c r="L24" s="193" t="str">
        <f t="shared" si="2"/>
        <v/>
      </c>
      <c r="M24" s="203" t="str">
        <f t="shared" si="30"/>
        <v/>
      </c>
      <c r="N24" s="205" t="str">
        <f t="shared" si="3"/>
        <v/>
      </c>
      <c r="O24" s="193" t="str">
        <f t="shared" si="4"/>
        <v/>
      </c>
      <c r="P24" s="203" t="str">
        <f t="shared" si="31"/>
        <v/>
      </c>
      <c r="Q24" s="205" t="str">
        <f t="shared" si="5"/>
        <v/>
      </c>
      <c r="R24" s="193" t="str">
        <f t="shared" si="6"/>
        <v/>
      </c>
      <c r="S24" s="203" t="str">
        <f t="shared" si="32"/>
        <v/>
      </c>
      <c r="T24" s="205" t="str">
        <f t="shared" si="7"/>
        <v/>
      </c>
      <c r="U24" s="193" t="str">
        <f t="shared" si="8"/>
        <v/>
      </c>
      <c r="V24" s="203" t="str">
        <f t="shared" si="33"/>
        <v/>
      </c>
      <c r="W24" s="205" t="str">
        <f t="shared" si="9"/>
        <v/>
      </c>
      <c r="X24" s="193" t="str">
        <f t="shared" si="10"/>
        <v/>
      </c>
      <c r="Y24" s="203" t="str">
        <f t="shared" si="34"/>
        <v/>
      </c>
      <c r="Z24" s="205" t="str">
        <f t="shared" si="11"/>
        <v/>
      </c>
      <c r="AA24" s="193" t="str">
        <f t="shared" si="12"/>
        <v/>
      </c>
      <c r="AB24" s="203" t="str">
        <f t="shared" si="35"/>
        <v/>
      </c>
      <c r="AC24" s="205" t="str">
        <f t="shared" si="13"/>
        <v/>
      </c>
      <c r="AD24" s="193" t="str">
        <f t="shared" si="14"/>
        <v/>
      </c>
      <c r="AE24" s="203" t="str">
        <f t="shared" si="36"/>
        <v/>
      </c>
      <c r="AF24" s="205" t="str">
        <f t="shared" si="15"/>
        <v/>
      </c>
      <c r="AG24" s="193" t="str">
        <f t="shared" si="16"/>
        <v/>
      </c>
      <c r="AH24" s="203" t="str">
        <f t="shared" si="37"/>
        <v/>
      </c>
      <c r="AI24" s="205" t="str">
        <f t="shared" si="17"/>
        <v/>
      </c>
      <c r="AJ24" s="193" t="str">
        <f t="shared" si="18"/>
        <v/>
      </c>
      <c r="AK24" s="203" t="str">
        <f t="shared" si="38"/>
        <v/>
      </c>
      <c r="AL24" s="205" t="str">
        <f t="shared" si="19"/>
        <v/>
      </c>
      <c r="AM24" s="193" t="str">
        <f t="shared" si="20"/>
        <v/>
      </c>
      <c r="AN24" s="203" t="str">
        <f t="shared" si="39"/>
        <v/>
      </c>
      <c r="AO24" s="205" t="str">
        <f t="shared" si="21"/>
        <v/>
      </c>
      <c r="AP24" s="193" t="str">
        <f t="shared" si="22"/>
        <v/>
      </c>
      <c r="AQ24" s="203" t="str">
        <f t="shared" si="40"/>
        <v/>
      </c>
      <c r="AR24" s="205" t="str">
        <f t="shared" si="23"/>
        <v/>
      </c>
      <c r="AS24" s="193" t="str">
        <f t="shared" si="24"/>
        <v/>
      </c>
      <c r="AT24" s="203" t="str">
        <f t="shared" si="41"/>
        <v/>
      </c>
      <c r="AU24" s="205" t="str">
        <f t="shared" si="25"/>
        <v/>
      </c>
      <c r="AV24" s="193" t="str">
        <f t="shared" si="26"/>
        <v/>
      </c>
      <c r="AW24" s="203" t="str">
        <f t="shared" si="42"/>
        <v/>
      </c>
      <c r="AX24" s="205" t="str">
        <f t="shared" si="27"/>
        <v/>
      </c>
      <c r="AY24" s="193" t="str">
        <f t="shared" si="28"/>
        <v/>
      </c>
      <c r="AZ24" s="204" t="str">
        <f t="shared" si="43"/>
        <v/>
      </c>
    </row>
    <row r="25" spans="2:52" ht="18" customHeight="1" x14ac:dyDescent="0.25">
      <c r="B25" s="218" t="str" cm="1">
        <f t="array" ref="B25">IFERROR(LOOKUP(2,1/(COUNTIF(B$6:$B24,GradesDMT)=0),GradesDMT),"")</f>
        <v/>
      </c>
      <c r="C25" s="225" t="str" cm="1">
        <f t="array" ref="C25">IFERROR(LOOKUP(2,1/(COUNTIF(C$6:$C24,AgesDMT)=0),AgesDMT),"")</f>
        <v/>
      </c>
      <c r="D25" s="222"/>
      <c r="E25" s="215"/>
      <c r="G25" s="192" t="str" cm="1">
        <f t="array" ref="G25">IFERROR(LOOKUP(2,1/(COUNTIF($G$6:G24,RegionsDMT)=0),RegionsDMT),"")</f>
        <v/>
      </c>
      <c r="H25" s="205" t="str">
        <f t="shared" si="0"/>
        <v/>
      </c>
      <c r="I25" s="193" t="str" cm="1">
        <f t="array" ref="I25">IFERROR(IF($G25="","",SUMIF(RegionsDMT,$G25,PointsDMT)),0)</f>
        <v/>
      </c>
      <c r="J25" s="203" t="str">
        <f t="shared" si="29"/>
        <v/>
      </c>
      <c r="K25" s="205" t="str">
        <f t="shared" si="1"/>
        <v/>
      </c>
      <c r="L25" s="193" t="str">
        <f t="shared" si="2"/>
        <v/>
      </c>
      <c r="M25" s="203" t="str">
        <f t="shared" si="30"/>
        <v/>
      </c>
      <c r="N25" s="205" t="str">
        <f t="shared" si="3"/>
        <v/>
      </c>
      <c r="O25" s="193" t="str">
        <f t="shared" si="4"/>
        <v/>
      </c>
      <c r="P25" s="203" t="str">
        <f t="shared" si="31"/>
        <v/>
      </c>
      <c r="Q25" s="205" t="str">
        <f t="shared" si="5"/>
        <v/>
      </c>
      <c r="R25" s="193" t="str">
        <f t="shared" si="6"/>
        <v/>
      </c>
      <c r="S25" s="203" t="str">
        <f t="shared" si="32"/>
        <v/>
      </c>
      <c r="T25" s="205" t="str">
        <f t="shared" si="7"/>
        <v/>
      </c>
      <c r="U25" s="193" t="str">
        <f t="shared" si="8"/>
        <v/>
      </c>
      <c r="V25" s="203" t="str">
        <f t="shared" si="33"/>
        <v/>
      </c>
      <c r="W25" s="205" t="str">
        <f t="shared" si="9"/>
        <v/>
      </c>
      <c r="X25" s="193" t="str">
        <f t="shared" si="10"/>
        <v/>
      </c>
      <c r="Y25" s="203" t="str">
        <f t="shared" si="34"/>
        <v/>
      </c>
      <c r="Z25" s="205" t="str">
        <f t="shared" si="11"/>
        <v/>
      </c>
      <c r="AA25" s="193" t="str">
        <f t="shared" si="12"/>
        <v/>
      </c>
      <c r="AB25" s="203" t="str">
        <f t="shared" si="35"/>
        <v/>
      </c>
      <c r="AC25" s="205" t="str">
        <f t="shared" si="13"/>
        <v/>
      </c>
      <c r="AD25" s="193" t="str">
        <f t="shared" si="14"/>
        <v/>
      </c>
      <c r="AE25" s="203" t="str">
        <f t="shared" si="36"/>
        <v/>
      </c>
      <c r="AF25" s="205" t="str">
        <f t="shared" si="15"/>
        <v/>
      </c>
      <c r="AG25" s="193" t="str">
        <f t="shared" si="16"/>
        <v/>
      </c>
      <c r="AH25" s="203" t="str">
        <f t="shared" si="37"/>
        <v/>
      </c>
      <c r="AI25" s="205" t="str">
        <f t="shared" si="17"/>
        <v/>
      </c>
      <c r="AJ25" s="193" t="str">
        <f t="shared" si="18"/>
        <v/>
      </c>
      <c r="AK25" s="203" t="str">
        <f t="shared" si="38"/>
        <v/>
      </c>
      <c r="AL25" s="205" t="str">
        <f t="shared" si="19"/>
        <v/>
      </c>
      <c r="AM25" s="193" t="str">
        <f t="shared" si="20"/>
        <v/>
      </c>
      <c r="AN25" s="203" t="str">
        <f t="shared" si="39"/>
        <v/>
      </c>
      <c r="AO25" s="205" t="str">
        <f t="shared" si="21"/>
        <v/>
      </c>
      <c r="AP25" s="193" t="str">
        <f t="shared" si="22"/>
        <v/>
      </c>
      <c r="AQ25" s="203" t="str">
        <f t="shared" si="40"/>
        <v/>
      </c>
      <c r="AR25" s="205" t="str">
        <f t="shared" si="23"/>
        <v/>
      </c>
      <c r="AS25" s="193" t="str">
        <f t="shared" si="24"/>
        <v/>
      </c>
      <c r="AT25" s="203" t="str">
        <f t="shared" si="41"/>
        <v/>
      </c>
      <c r="AU25" s="205" t="str">
        <f t="shared" si="25"/>
        <v/>
      </c>
      <c r="AV25" s="193" t="str">
        <f t="shared" si="26"/>
        <v/>
      </c>
      <c r="AW25" s="203" t="str">
        <f t="shared" si="42"/>
        <v/>
      </c>
      <c r="AX25" s="205" t="str">
        <f t="shared" si="27"/>
        <v/>
      </c>
      <c r="AY25" s="193" t="str">
        <f t="shared" si="28"/>
        <v/>
      </c>
      <c r="AZ25" s="204" t="str">
        <f t="shared" si="43"/>
        <v/>
      </c>
    </row>
    <row r="26" spans="2:52" ht="18" customHeight="1" x14ac:dyDescent="0.25">
      <c r="B26" s="218" t="str" cm="1">
        <f t="array" ref="B26">IFERROR(LOOKUP(2,1/(COUNTIF(B$6:$B25,GradesDMT)=0),GradesDMT),"")</f>
        <v/>
      </c>
      <c r="C26" s="225" t="str" cm="1">
        <f t="array" ref="C26">IFERROR(LOOKUP(2,1/(COUNTIF(C$6:$C25,AgesDMT)=0),AgesDMT),"")</f>
        <v/>
      </c>
      <c r="D26" s="222"/>
      <c r="E26" s="215"/>
      <c r="G26" s="192" t="str" cm="1">
        <f t="array" ref="G26">IFERROR(LOOKUP(2,1/(COUNTIF($G$6:G25,RegionsDMT)=0),RegionsDMT),"")</f>
        <v/>
      </c>
      <c r="H26" s="205" t="str">
        <f t="shared" si="0"/>
        <v/>
      </c>
      <c r="I26" s="193" t="str" cm="1">
        <f t="array" ref="I26">IFERROR(IF($G26="","",SUMIF(RegionsDMT,$G26,PointsDMT)),0)</f>
        <v/>
      </c>
      <c r="J26" s="203" t="str">
        <f t="shared" si="29"/>
        <v/>
      </c>
      <c r="K26" s="205" t="str">
        <f t="shared" si="1"/>
        <v/>
      </c>
      <c r="L26" s="193" t="str">
        <f t="shared" si="2"/>
        <v/>
      </c>
      <c r="M26" s="203" t="str">
        <f t="shared" si="30"/>
        <v/>
      </c>
      <c r="N26" s="205" t="str">
        <f t="shared" si="3"/>
        <v/>
      </c>
      <c r="O26" s="193" t="str">
        <f t="shared" si="4"/>
        <v/>
      </c>
      <c r="P26" s="203" t="str">
        <f t="shared" si="31"/>
        <v/>
      </c>
      <c r="Q26" s="205" t="str">
        <f t="shared" si="5"/>
        <v/>
      </c>
      <c r="R26" s="193" t="str">
        <f t="shared" si="6"/>
        <v/>
      </c>
      <c r="S26" s="203" t="str">
        <f t="shared" si="32"/>
        <v/>
      </c>
      <c r="T26" s="205" t="str">
        <f t="shared" si="7"/>
        <v/>
      </c>
      <c r="U26" s="193" t="str">
        <f t="shared" si="8"/>
        <v/>
      </c>
      <c r="V26" s="203" t="str">
        <f t="shared" si="33"/>
        <v/>
      </c>
      <c r="W26" s="205" t="str">
        <f t="shared" si="9"/>
        <v/>
      </c>
      <c r="X26" s="193" t="str">
        <f t="shared" si="10"/>
        <v/>
      </c>
      <c r="Y26" s="203" t="str">
        <f t="shared" si="34"/>
        <v/>
      </c>
      <c r="Z26" s="205" t="str">
        <f t="shared" si="11"/>
        <v/>
      </c>
      <c r="AA26" s="193" t="str">
        <f t="shared" si="12"/>
        <v/>
      </c>
      <c r="AB26" s="203" t="str">
        <f t="shared" si="35"/>
        <v/>
      </c>
      <c r="AC26" s="205" t="str">
        <f t="shared" si="13"/>
        <v/>
      </c>
      <c r="AD26" s="193" t="str">
        <f t="shared" si="14"/>
        <v/>
      </c>
      <c r="AE26" s="203" t="str">
        <f t="shared" si="36"/>
        <v/>
      </c>
      <c r="AF26" s="205" t="str">
        <f t="shared" si="15"/>
        <v/>
      </c>
      <c r="AG26" s="193" t="str">
        <f t="shared" si="16"/>
        <v/>
      </c>
      <c r="AH26" s="203" t="str">
        <f t="shared" si="37"/>
        <v/>
      </c>
      <c r="AI26" s="205" t="str">
        <f t="shared" si="17"/>
        <v/>
      </c>
      <c r="AJ26" s="193" t="str">
        <f t="shared" si="18"/>
        <v/>
      </c>
      <c r="AK26" s="203" t="str">
        <f t="shared" si="38"/>
        <v/>
      </c>
      <c r="AL26" s="205" t="str">
        <f t="shared" si="19"/>
        <v/>
      </c>
      <c r="AM26" s="193" t="str">
        <f t="shared" si="20"/>
        <v/>
      </c>
      <c r="AN26" s="203" t="str">
        <f t="shared" si="39"/>
        <v/>
      </c>
      <c r="AO26" s="205" t="str">
        <f t="shared" si="21"/>
        <v/>
      </c>
      <c r="AP26" s="193" t="str">
        <f t="shared" si="22"/>
        <v/>
      </c>
      <c r="AQ26" s="203" t="str">
        <f t="shared" si="40"/>
        <v/>
      </c>
      <c r="AR26" s="205" t="str">
        <f t="shared" si="23"/>
        <v/>
      </c>
      <c r="AS26" s="193" t="str">
        <f t="shared" si="24"/>
        <v/>
      </c>
      <c r="AT26" s="203" t="str">
        <f t="shared" si="41"/>
        <v/>
      </c>
      <c r="AU26" s="205" t="str">
        <f t="shared" si="25"/>
        <v/>
      </c>
      <c r="AV26" s="193" t="str">
        <f t="shared" si="26"/>
        <v/>
      </c>
      <c r="AW26" s="203" t="str">
        <f t="shared" si="42"/>
        <v/>
      </c>
      <c r="AX26" s="205" t="str">
        <f t="shared" si="27"/>
        <v/>
      </c>
      <c r="AY26" s="193" t="str">
        <f t="shared" si="28"/>
        <v/>
      </c>
      <c r="AZ26" s="204" t="str">
        <f t="shared" si="43"/>
        <v/>
      </c>
    </row>
    <row r="27" spans="2:52" ht="18" customHeight="1" x14ac:dyDescent="0.25">
      <c r="B27" s="218" t="str" cm="1">
        <f t="array" ref="B27">IFERROR(LOOKUP(2,1/(COUNTIF(B$6:$B26,GradesDMT)=0),GradesDMT),"")</f>
        <v/>
      </c>
      <c r="C27" s="225" t="str" cm="1">
        <f t="array" ref="C27">IFERROR(LOOKUP(2,1/(COUNTIF(C$6:$C26,AgesDMT)=0),AgesDMT),"")</f>
        <v/>
      </c>
      <c r="D27" s="222"/>
      <c r="E27" s="215"/>
      <c r="G27" s="192" t="str" cm="1">
        <f t="array" ref="G27">IFERROR(LOOKUP(2,1/(COUNTIF($G$6:G26,RegionsDMT)=0),RegionsDMT),"")</f>
        <v/>
      </c>
      <c r="H27" s="205" t="str">
        <f t="shared" si="0"/>
        <v/>
      </c>
      <c r="I27" s="193" t="str" cm="1">
        <f t="array" ref="I27">IFERROR(IF($G27="","",SUMIF(RegionsDMT,$G27,PointsDMT)),0)</f>
        <v/>
      </c>
      <c r="J27" s="203" t="str">
        <f t="shared" si="29"/>
        <v/>
      </c>
      <c r="K27" s="205" t="str">
        <f t="shared" si="1"/>
        <v/>
      </c>
      <c r="L27" s="193" t="str">
        <f t="shared" si="2"/>
        <v/>
      </c>
      <c r="M27" s="203" t="str">
        <f t="shared" si="30"/>
        <v/>
      </c>
      <c r="N27" s="205" t="str">
        <f t="shared" si="3"/>
        <v/>
      </c>
      <c r="O27" s="193" t="str">
        <f t="shared" si="4"/>
        <v/>
      </c>
      <c r="P27" s="203" t="str">
        <f t="shared" si="31"/>
        <v/>
      </c>
      <c r="Q27" s="205" t="str">
        <f t="shared" si="5"/>
        <v/>
      </c>
      <c r="R27" s="193" t="str">
        <f t="shared" si="6"/>
        <v/>
      </c>
      <c r="S27" s="203" t="str">
        <f t="shared" si="32"/>
        <v/>
      </c>
      <c r="T27" s="205" t="str">
        <f t="shared" si="7"/>
        <v/>
      </c>
      <c r="U27" s="193" t="str">
        <f t="shared" si="8"/>
        <v/>
      </c>
      <c r="V27" s="203" t="str">
        <f t="shared" si="33"/>
        <v/>
      </c>
      <c r="W27" s="205" t="str">
        <f t="shared" si="9"/>
        <v/>
      </c>
      <c r="X27" s="193" t="str">
        <f t="shared" si="10"/>
        <v/>
      </c>
      <c r="Y27" s="203" t="str">
        <f t="shared" si="34"/>
        <v/>
      </c>
      <c r="Z27" s="205" t="str">
        <f t="shared" si="11"/>
        <v/>
      </c>
      <c r="AA27" s="193" t="str">
        <f t="shared" si="12"/>
        <v/>
      </c>
      <c r="AB27" s="203" t="str">
        <f t="shared" si="35"/>
        <v/>
      </c>
      <c r="AC27" s="205" t="str">
        <f t="shared" si="13"/>
        <v/>
      </c>
      <c r="AD27" s="193" t="str">
        <f t="shared" si="14"/>
        <v/>
      </c>
      <c r="AE27" s="203" t="str">
        <f t="shared" si="36"/>
        <v/>
      </c>
      <c r="AF27" s="205" t="str">
        <f t="shared" si="15"/>
        <v/>
      </c>
      <c r="AG27" s="193" t="str">
        <f t="shared" si="16"/>
        <v/>
      </c>
      <c r="AH27" s="203" t="str">
        <f t="shared" si="37"/>
        <v/>
      </c>
      <c r="AI27" s="205" t="str">
        <f t="shared" si="17"/>
        <v/>
      </c>
      <c r="AJ27" s="193" t="str">
        <f t="shared" si="18"/>
        <v/>
      </c>
      <c r="AK27" s="203" t="str">
        <f t="shared" si="38"/>
        <v/>
      </c>
      <c r="AL27" s="205" t="str">
        <f t="shared" si="19"/>
        <v/>
      </c>
      <c r="AM27" s="193" t="str">
        <f t="shared" si="20"/>
        <v/>
      </c>
      <c r="AN27" s="203" t="str">
        <f t="shared" si="39"/>
        <v/>
      </c>
      <c r="AO27" s="205" t="str">
        <f t="shared" si="21"/>
        <v/>
      </c>
      <c r="AP27" s="193" t="str">
        <f t="shared" si="22"/>
        <v/>
      </c>
      <c r="AQ27" s="203" t="str">
        <f t="shared" si="40"/>
        <v/>
      </c>
      <c r="AR27" s="205" t="str">
        <f t="shared" si="23"/>
        <v/>
      </c>
      <c r="AS27" s="193" t="str">
        <f t="shared" si="24"/>
        <v/>
      </c>
      <c r="AT27" s="203" t="str">
        <f t="shared" si="41"/>
        <v/>
      </c>
      <c r="AU27" s="205" t="str">
        <f t="shared" si="25"/>
        <v/>
      </c>
      <c r="AV27" s="193" t="str">
        <f t="shared" si="26"/>
        <v/>
      </c>
      <c r="AW27" s="203" t="str">
        <f t="shared" si="42"/>
        <v/>
      </c>
      <c r="AX27" s="205" t="str">
        <f t="shared" si="27"/>
        <v/>
      </c>
      <c r="AY27" s="193" t="str">
        <f t="shared" si="28"/>
        <v/>
      </c>
      <c r="AZ27" s="204" t="str">
        <f t="shared" si="43"/>
        <v/>
      </c>
    </row>
    <row r="28" spans="2:52" ht="18" customHeight="1" x14ac:dyDescent="0.25">
      <c r="B28" s="218" t="str" cm="1">
        <f t="array" ref="B28">IFERROR(LOOKUP(2,1/(COUNTIF(B$6:$B27,GradesDMT)=0),GradesDMT),"")</f>
        <v/>
      </c>
      <c r="C28" s="225" t="str" cm="1">
        <f t="array" ref="C28">IFERROR(LOOKUP(2,1/(COUNTIF(C$6:$C27,AgesDMT)=0),AgesDMT),"")</f>
        <v/>
      </c>
      <c r="D28" s="222"/>
      <c r="E28" s="215"/>
      <c r="G28" s="192" t="str" cm="1">
        <f t="array" ref="G28">IFERROR(LOOKUP(2,1/(COUNTIF($G$6:G27,RegionsDMT)=0),RegionsDMT),"")</f>
        <v/>
      </c>
      <c r="H28" s="205" t="str">
        <f t="shared" si="0"/>
        <v/>
      </c>
      <c r="I28" s="193" t="str" cm="1">
        <f t="array" ref="I28">IFERROR(IF($G28="","",SUMIF(RegionsDMT,$G28,PointsDMT)),0)</f>
        <v/>
      </c>
      <c r="J28" s="203" t="str">
        <f t="shared" si="29"/>
        <v/>
      </c>
      <c r="K28" s="205" t="str">
        <f t="shared" si="1"/>
        <v/>
      </c>
      <c r="L28" s="193" t="str">
        <f t="shared" si="2"/>
        <v/>
      </c>
      <c r="M28" s="203" t="str">
        <f t="shared" si="30"/>
        <v/>
      </c>
      <c r="N28" s="205" t="str">
        <f t="shared" si="3"/>
        <v/>
      </c>
      <c r="O28" s="193" t="str">
        <f t="shared" si="4"/>
        <v/>
      </c>
      <c r="P28" s="203" t="str">
        <f t="shared" si="31"/>
        <v/>
      </c>
      <c r="Q28" s="205" t="str">
        <f t="shared" si="5"/>
        <v/>
      </c>
      <c r="R28" s="193" t="str">
        <f t="shared" si="6"/>
        <v/>
      </c>
      <c r="S28" s="203" t="str">
        <f t="shared" si="32"/>
        <v/>
      </c>
      <c r="T28" s="205" t="str">
        <f t="shared" si="7"/>
        <v/>
      </c>
      <c r="U28" s="193" t="str">
        <f t="shared" si="8"/>
        <v/>
      </c>
      <c r="V28" s="203" t="str">
        <f t="shared" si="33"/>
        <v/>
      </c>
      <c r="W28" s="205" t="str">
        <f t="shared" si="9"/>
        <v/>
      </c>
      <c r="X28" s="193" t="str">
        <f t="shared" si="10"/>
        <v/>
      </c>
      <c r="Y28" s="203" t="str">
        <f t="shared" si="34"/>
        <v/>
      </c>
      <c r="Z28" s="205" t="str">
        <f t="shared" si="11"/>
        <v/>
      </c>
      <c r="AA28" s="193" t="str">
        <f t="shared" si="12"/>
        <v/>
      </c>
      <c r="AB28" s="203" t="str">
        <f t="shared" si="35"/>
        <v/>
      </c>
      <c r="AC28" s="205" t="str">
        <f t="shared" si="13"/>
        <v/>
      </c>
      <c r="AD28" s="193" t="str">
        <f t="shared" si="14"/>
        <v/>
      </c>
      <c r="AE28" s="203" t="str">
        <f t="shared" si="36"/>
        <v/>
      </c>
      <c r="AF28" s="205" t="str">
        <f t="shared" si="15"/>
        <v/>
      </c>
      <c r="AG28" s="193" t="str">
        <f t="shared" si="16"/>
        <v/>
      </c>
      <c r="AH28" s="203" t="str">
        <f t="shared" si="37"/>
        <v/>
      </c>
      <c r="AI28" s="205" t="str">
        <f t="shared" si="17"/>
        <v/>
      </c>
      <c r="AJ28" s="193" t="str">
        <f t="shared" si="18"/>
        <v/>
      </c>
      <c r="AK28" s="203" t="str">
        <f t="shared" si="38"/>
        <v/>
      </c>
      <c r="AL28" s="205" t="str">
        <f t="shared" si="19"/>
        <v/>
      </c>
      <c r="AM28" s="193" t="str">
        <f t="shared" si="20"/>
        <v/>
      </c>
      <c r="AN28" s="203" t="str">
        <f t="shared" si="39"/>
        <v/>
      </c>
      <c r="AO28" s="205" t="str">
        <f t="shared" si="21"/>
        <v/>
      </c>
      <c r="AP28" s="193" t="str">
        <f t="shared" si="22"/>
        <v/>
      </c>
      <c r="AQ28" s="203" t="str">
        <f t="shared" si="40"/>
        <v/>
      </c>
      <c r="AR28" s="205" t="str">
        <f t="shared" si="23"/>
        <v/>
      </c>
      <c r="AS28" s="193" t="str">
        <f t="shared" si="24"/>
        <v/>
      </c>
      <c r="AT28" s="203" t="str">
        <f t="shared" si="41"/>
        <v/>
      </c>
      <c r="AU28" s="205" t="str">
        <f t="shared" si="25"/>
        <v/>
      </c>
      <c r="AV28" s="193" t="str">
        <f t="shared" si="26"/>
        <v/>
      </c>
      <c r="AW28" s="203" t="str">
        <f t="shared" si="42"/>
        <v/>
      </c>
      <c r="AX28" s="205" t="str">
        <f t="shared" si="27"/>
        <v/>
      </c>
      <c r="AY28" s="193" t="str">
        <f t="shared" si="28"/>
        <v/>
      </c>
      <c r="AZ28" s="204" t="str">
        <f t="shared" si="43"/>
        <v/>
      </c>
    </row>
    <row r="29" spans="2:52" ht="18" customHeight="1" x14ac:dyDescent="0.25">
      <c r="B29" s="218" t="str" cm="1">
        <f t="array" ref="B29">IFERROR(LOOKUP(2,1/(COUNTIF(B$6:$B28,GradesDMT)=0),GradesDMT),"")</f>
        <v/>
      </c>
      <c r="C29" s="225" t="str" cm="1">
        <f t="array" ref="C29">IFERROR(LOOKUP(2,1/(COUNTIF(C$6:$C28,AgesDMT)=0),AgesDMT),"")</f>
        <v/>
      </c>
      <c r="D29" s="222"/>
      <c r="E29" s="215"/>
      <c r="G29" s="192" t="str" cm="1">
        <f t="array" ref="G29">IFERROR(LOOKUP(2,1/(COUNTIF($G$6:G28,RegionsDMT)=0),RegionsDMT),"")</f>
        <v/>
      </c>
      <c r="H29" s="205" t="str">
        <f t="shared" si="0"/>
        <v/>
      </c>
      <c r="I29" s="193" t="str" cm="1">
        <f t="array" ref="I29">IFERROR(IF($G29="","",SUMIF(RegionsDMT,$G29,PointsDMT)),0)</f>
        <v/>
      </c>
      <c r="J29" s="203" t="str">
        <f t="shared" si="29"/>
        <v/>
      </c>
      <c r="K29" s="205" t="str">
        <f t="shared" si="1"/>
        <v/>
      </c>
      <c r="L29" s="193" t="str">
        <f t="shared" si="2"/>
        <v/>
      </c>
      <c r="M29" s="203" t="str">
        <f t="shared" si="30"/>
        <v/>
      </c>
      <c r="N29" s="205" t="str">
        <f t="shared" si="3"/>
        <v/>
      </c>
      <c r="O29" s="193" t="str">
        <f t="shared" si="4"/>
        <v/>
      </c>
      <c r="P29" s="203" t="str">
        <f t="shared" si="31"/>
        <v/>
      </c>
      <c r="Q29" s="205" t="str">
        <f t="shared" si="5"/>
        <v/>
      </c>
      <c r="R29" s="193" t="str">
        <f t="shared" si="6"/>
        <v/>
      </c>
      <c r="S29" s="203" t="str">
        <f t="shared" si="32"/>
        <v/>
      </c>
      <c r="T29" s="205" t="str">
        <f t="shared" si="7"/>
        <v/>
      </c>
      <c r="U29" s="193" t="str">
        <f t="shared" si="8"/>
        <v/>
      </c>
      <c r="V29" s="203" t="str">
        <f t="shared" si="33"/>
        <v/>
      </c>
      <c r="W29" s="205" t="str">
        <f t="shared" si="9"/>
        <v/>
      </c>
      <c r="X29" s="193" t="str">
        <f t="shared" si="10"/>
        <v/>
      </c>
      <c r="Y29" s="203" t="str">
        <f t="shared" si="34"/>
        <v/>
      </c>
      <c r="Z29" s="205" t="str">
        <f t="shared" si="11"/>
        <v/>
      </c>
      <c r="AA29" s="193" t="str">
        <f t="shared" si="12"/>
        <v/>
      </c>
      <c r="AB29" s="203" t="str">
        <f t="shared" si="35"/>
        <v/>
      </c>
      <c r="AC29" s="205" t="str">
        <f t="shared" si="13"/>
        <v/>
      </c>
      <c r="AD29" s="193" t="str">
        <f t="shared" si="14"/>
        <v/>
      </c>
      <c r="AE29" s="203" t="str">
        <f t="shared" si="36"/>
        <v/>
      </c>
      <c r="AF29" s="205" t="str">
        <f t="shared" si="15"/>
        <v/>
      </c>
      <c r="AG29" s="193" t="str">
        <f t="shared" si="16"/>
        <v/>
      </c>
      <c r="AH29" s="203" t="str">
        <f t="shared" si="37"/>
        <v/>
      </c>
      <c r="AI29" s="205" t="str">
        <f t="shared" si="17"/>
        <v/>
      </c>
      <c r="AJ29" s="193" t="str">
        <f t="shared" si="18"/>
        <v/>
      </c>
      <c r="AK29" s="203" t="str">
        <f t="shared" si="38"/>
        <v/>
      </c>
      <c r="AL29" s="205" t="str">
        <f t="shared" si="19"/>
        <v/>
      </c>
      <c r="AM29" s="193" t="str">
        <f t="shared" si="20"/>
        <v/>
      </c>
      <c r="AN29" s="203" t="str">
        <f t="shared" si="39"/>
        <v/>
      </c>
      <c r="AO29" s="205" t="str">
        <f t="shared" si="21"/>
        <v/>
      </c>
      <c r="AP29" s="193" t="str">
        <f t="shared" si="22"/>
        <v/>
      </c>
      <c r="AQ29" s="203" t="str">
        <f t="shared" si="40"/>
        <v/>
      </c>
      <c r="AR29" s="205" t="str">
        <f t="shared" si="23"/>
        <v/>
      </c>
      <c r="AS29" s="193" t="str">
        <f t="shared" si="24"/>
        <v/>
      </c>
      <c r="AT29" s="203" t="str">
        <f t="shared" si="41"/>
        <v/>
      </c>
      <c r="AU29" s="205" t="str">
        <f t="shared" si="25"/>
        <v/>
      </c>
      <c r="AV29" s="193" t="str">
        <f t="shared" si="26"/>
        <v/>
      </c>
      <c r="AW29" s="203" t="str">
        <f t="shared" si="42"/>
        <v/>
      </c>
      <c r="AX29" s="205" t="str">
        <f t="shared" si="27"/>
        <v/>
      </c>
      <c r="AY29" s="193" t="str">
        <f t="shared" si="28"/>
        <v/>
      </c>
      <c r="AZ29" s="204" t="str">
        <f t="shared" si="43"/>
        <v/>
      </c>
    </row>
    <row r="30" spans="2:52" ht="18" customHeight="1" x14ac:dyDescent="0.25">
      <c r="B30" s="218" t="str" cm="1">
        <f t="array" ref="B30">IFERROR(LOOKUP(2,1/(COUNTIF(B$6:$B29,GradesDMT)=0),GradesDMT),"")</f>
        <v/>
      </c>
      <c r="C30" s="225" t="str" cm="1">
        <f t="array" ref="C30">IFERROR(LOOKUP(2,1/(COUNTIF(C$6:$C29,AgesDMT)=0),AgesDMT),"")</f>
        <v/>
      </c>
      <c r="D30" s="222"/>
      <c r="E30" s="215"/>
      <c r="G30" s="192" t="str" cm="1">
        <f t="array" ref="G30">IFERROR(LOOKUP(2,1/(COUNTIF($G$6:G29,RegionsDMT)=0),RegionsDMT),"")</f>
        <v/>
      </c>
      <c r="H30" s="205" t="str">
        <f t="shared" si="0"/>
        <v/>
      </c>
      <c r="I30" s="193" t="str" cm="1">
        <f t="array" ref="I30">IFERROR(IF($G30="","",SUMIF(RegionsDMT,$G30,PointsDMT)),0)</f>
        <v/>
      </c>
      <c r="J30" s="203" t="str">
        <f t="shared" si="29"/>
        <v/>
      </c>
      <c r="K30" s="205" t="str">
        <f t="shared" si="1"/>
        <v/>
      </c>
      <c r="L30" s="193" t="str">
        <f t="shared" si="2"/>
        <v/>
      </c>
      <c r="M30" s="203" t="str">
        <f t="shared" si="30"/>
        <v/>
      </c>
      <c r="N30" s="205" t="str">
        <f t="shared" si="3"/>
        <v/>
      </c>
      <c r="O30" s="193" t="str">
        <f t="shared" si="4"/>
        <v/>
      </c>
      <c r="P30" s="203" t="str">
        <f t="shared" si="31"/>
        <v/>
      </c>
      <c r="Q30" s="205" t="str">
        <f t="shared" si="5"/>
        <v/>
      </c>
      <c r="R30" s="193" t="str">
        <f t="shared" si="6"/>
        <v/>
      </c>
      <c r="S30" s="203" t="str">
        <f t="shared" si="32"/>
        <v/>
      </c>
      <c r="T30" s="205" t="str">
        <f t="shared" si="7"/>
        <v/>
      </c>
      <c r="U30" s="193" t="str">
        <f t="shared" si="8"/>
        <v/>
      </c>
      <c r="V30" s="203" t="str">
        <f t="shared" si="33"/>
        <v/>
      </c>
      <c r="W30" s="205" t="str">
        <f t="shared" si="9"/>
        <v/>
      </c>
      <c r="X30" s="193" t="str">
        <f t="shared" si="10"/>
        <v/>
      </c>
      <c r="Y30" s="203" t="str">
        <f t="shared" si="34"/>
        <v/>
      </c>
      <c r="Z30" s="205" t="str">
        <f t="shared" si="11"/>
        <v/>
      </c>
      <c r="AA30" s="193" t="str">
        <f t="shared" si="12"/>
        <v/>
      </c>
      <c r="AB30" s="203" t="str">
        <f t="shared" si="35"/>
        <v/>
      </c>
      <c r="AC30" s="205" t="str">
        <f t="shared" si="13"/>
        <v/>
      </c>
      <c r="AD30" s="193" t="str">
        <f t="shared" si="14"/>
        <v/>
      </c>
      <c r="AE30" s="203" t="str">
        <f t="shared" si="36"/>
        <v/>
      </c>
      <c r="AF30" s="205" t="str">
        <f t="shared" si="15"/>
        <v/>
      </c>
      <c r="AG30" s="193" t="str">
        <f t="shared" si="16"/>
        <v/>
      </c>
      <c r="AH30" s="203" t="str">
        <f t="shared" si="37"/>
        <v/>
      </c>
      <c r="AI30" s="205" t="str">
        <f t="shared" si="17"/>
        <v/>
      </c>
      <c r="AJ30" s="193" t="str">
        <f t="shared" si="18"/>
        <v/>
      </c>
      <c r="AK30" s="203" t="str">
        <f t="shared" si="38"/>
        <v/>
      </c>
      <c r="AL30" s="205" t="str">
        <f t="shared" si="19"/>
        <v/>
      </c>
      <c r="AM30" s="193" t="str">
        <f t="shared" si="20"/>
        <v/>
      </c>
      <c r="AN30" s="203" t="str">
        <f t="shared" si="39"/>
        <v/>
      </c>
      <c r="AO30" s="205" t="str">
        <f t="shared" si="21"/>
        <v/>
      </c>
      <c r="AP30" s="193" t="str">
        <f t="shared" si="22"/>
        <v/>
      </c>
      <c r="AQ30" s="203" t="str">
        <f t="shared" si="40"/>
        <v/>
      </c>
      <c r="AR30" s="205" t="str">
        <f t="shared" si="23"/>
        <v/>
      </c>
      <c r="AS30" s="193" t="str">
        <f t="shared" si="24"/>
        <v/>
      </c>
      <c r="AT30" s="203" t="str">
        <f t="shared" si="41"/>
        <v/>
      </c>
      <c r="AU30" s="205" t="str">
        <f t="shared" si="25"/>
        <v/>
      </c>
      <c r="AV30" s="193" t="str">
        <f t="shared" si="26"/>
        <v/>
      </c>
      <c r="AW30" s="203" t="str">
        <f t="shared" si="42"/>
        <v/>
      </c>
      <c r="AX30" s="205" t="str">
        <f t="shared" si="27"/>
        <v/>
      </c>
      <c r="AY30" s="193" t="str">
        <f t="shared" si="28"/>
        <v/>
      </c>
      <c r="AZ30" s="204" t="str">
        <f t="shared" si="43"/>
        <v/>
      </c>
    </row>
    <row r="31" spans="2:52" ht="18" customHeight="1" x14ac:dyDescent="0.25">
      <c r="B31" s="218" t="str" cm="1">
        <f t="array" ref="B31">IFERROR(LOOKUP(2,1/(COUNTIF(B$6:$B30,GradesDMT)=0),GradesDMT),"")</f>
        <v/>
      </c>
      <c r="C31" s="225" t="str" cm="1">
        <f t="array" ref="C31">IFERROR(LOOKUP(2,1/(COUNTIF(C$6:$C30,AgesDMT)=0),AgesDMT),"")</f>
        <v/>
      </c>
      <c r="D31" s="222"/>
      <c r="E31" s="215"/>
      <c r="G31" s="192" t="str" cm="1">
        <f t="array" ref="G31">IFERROR(LOOKUP(2,1/(COUNTIF($G$6:G30,RegionsDMT)=0),RegionsDMT),"")</f>
        <v/>
      </c>
      <c r="H31" s="205" t="str">
        <f t="shared" si="0"/>
        <v/>
      </c>
      <c r="I31" s="193" t="str" cm="1">
        <f t="array" ref="I31">IFERROR(IF($G31="","",SUMIF(RegionsDMT,$G31,PointsDMT)),0)</f>
        <v/>
      </c>
      <c r="J31" s="203" t="str">
        <f t="shared" si="29"/>
        <v/>
      </c>
      <c r="K31" s="205" t="str">
        <f t="shared" si="1"/>
        <v/>
      </c>
      <c r="L31" s="193" t="str">
        <f t="shared" si="2"/>
        <v/>
      </c>
      <c r="M31" s="203" t="str">
        <f t="shared" si="30"/>
        <v/>
      </c>
      <c r="N31" s="205" t="str">
        <f t="shared" si="3"/>
        <v/>
      </c>
      <c r="O31" s="193" t="str">
        <f t="shared" si="4"/>
        <v/>
      </c>
      <c r="P31" s="203" t="str">
        <f t="shared" si="31"/>
        <v/>
      </c>
      <c r="Q31" s="205" t="str">
        <f t="shared" si="5"/>
        <v/>
      </c>
      <c r="R31" s="193" t="str">
        <f t="shared" si="6"/>
        <v/>
      </c>
      <c r="S31" s="203" t="str">
        <f t="shared" si="32"/>
        <v/>
      </c>
      <c r="T31" s="205" t="str">
        <f t="shared" si="7"/>
        <v/>
      </c>
      <c r="U31" s="193" t="str">
        <f t="shared" si="8"/>
        <v/>
      </c>
      <c r="V31" s="203" t="str">
        <f t="shared" si="33"/>
        <v/>
      </c>
      <c r="W31" s="205" t="str">
        <f t="shared" si="9"/>
        <v/>
      </c>
      <c r="X31" s="193" t="str">
        <f t="shared" si="10"/>
        <v/>
      </c>
      <c r="Y31" s="203" t="str">
        <f t="shared" si="34"/>
        <v/>
      </c>
      <c r="Z31" s="205" t="str">
        <f t="shared" si="11"/>
        <v/>
      </c>
      <c r="AA31" s="193" t="str">
        <f t="shared" si="12"/>
        <v/>
      </c>
      <c r="AB31" s="203" t="str">
        <f t="shared" si="35"/>
        <v/>
      </c>
      <c r="AC31" s="205" t="str">
        <f t="shared" si="13"/>
        <v/>
      </c>
      <c r="AD31" s="193" t="str">
        <f t="shared" si="14"/>
        <v/>
      </c>
      <c r="AE31" s="203" t="str">
        <f t="shared" si="36"/>
        <v/>
      </c>
      <c r="AF31" s="205" t="str">
        <f t="shared" si="15"/>
        <v/>
      </c>
      <c r="AG31" s="193" t="str">
        <f t="shared" si="16"/>
        <v/>
      </c>
      <c r="AH31" s="203" t="str">
        <f t="shared" si="37"/>
        <v/>
      </c>
      <c r="AI31" s="205" t="str">
        <f t="shared" si="17"/>
        <v/>
      </c>
      <c r="AJ31" s="193" t="str">
        <f t="shared" si="18"/>
        <v/>
      </c>
      <c r="AK31" s="203" t="str">
        <f t="shared" si="38"/>
        <v/>
      </c>
      <c r="AL31" s="205" t="str">
        <f t="shared" si="19"/>
        <v/>
      </c>
      <c r="AM31" s="193" t="str">
        <f t="shared" si="20"/>
        <v/>
      </c>
      <c r="AN31" s="203" t="str">
        <f t="shared" si="39"/>
        <v/>
      </c>
      <c r="AO31" s="205" t="str">
        <f t="shared" si="21"/>
        <v/>
      </c>
      <c r="AP31" s="193" t="str">
        <f t="shared" si="22"/>
        <v/>
      </c>
      <c r="AQ31" s="203" t="str">
        <f t="shared" si="40"/>
        <v/>
      </c>
      <c r="AR31" s="205" t="str">
        <f t="shared" si="23"/>
        <v/>
      </c>
      <c r="AS31" s="193" t="str">
        <f t="shared" si="24"/>
        <v/>
      </c>
      <c r="AT31" s="203" t="str">
        <f t="shared" si="41"/>
        <v/>
      </c>
      <c r="AU31" s="205" t="str">
        <f t="shared" si="25"/>
        <v/>
      </c>
      <c r="AV31" s="193" t="str">
        <f t="shared" si="26"/>
        <v/>
      </c>
      <c r="AW31" s="203" t="str">
        <f t="shared" si="42"/>
        <v/>
      </c>
      <c r="AX31" s="205" t="str">
        <f t="shared" si="27"/>
        <v/>
      </c>
      <c r="AY31" s="193" t="str">
        <f t="shared" si="28"/>
        <v/>
      </c>
      <c r="AZ31" s="204" t="str">
        <f t="shared" si="43"/>
        <v/>
      </c>
    </row>
    <row r="32" spans="2:52" ht="18" customHeight="1" x14ac:dyDescent="0.25">
      <c r="B32" s="218" t="str" cm="1">
        <f t="array" ref="B32">IFERROR(LOOKUP(2,1/(COUNTIF(B$6:$B31,GradesDMT)=0),GradesDMT),"")</f>
        <v/>
      </c>
      <c r="C32" s="225" t="str" cm="1">
        <f t="array" ref="C32">IFERROR(LOOKUP(2,1/(COUNTIF(C$6:$C31,AgesDMT)=0),AgesDMT),"")</f>
        <v/>
      </c>
      <c r="D32" s="222"/>
      <c r="E32" s="215"/>
      <c r="G32" s="192" t="str" cm="1">
        <f t="array" ref="G32">IFERROR(LOOKUP(2,1/(COUNTIF($G$6:G31,RegionsDMT)=0),RegionsDMT),"")</f>
        <v/>
      </c>
      <c r="H32" s="205" t="str">
        <f t="shared" si="0"/>
        <v/>
      </c>
      <c r="I32" s="193" t="str" cm="1">
        <f t="array" ref="I32">IFERROR(IF($G32="","",SUMIF(RegionsDMT,$G32,PointsDMT)),0)</f>
        <v/>
      </c>
      <c r="J32" s="203" t="str">
        <f t="shared" si="29"/>
        <v/>
      </c>
      <c r="K32" s="205" t="str">
        <f t="shared" si="1"/>
        <v/>
      </c>
      <c r="L32" s="193" t="str">
        <f t="shared" si="2"/>
        <v/>
      </c>
      <c r="M32" s="203" t="str">
        <f t="shared" si="30"/>
        <v/>
      </c>
      <c r="N32" s="205" t="str">
        <f t="shared" si="3"/>
        <v/>
      </c>
      <c r="O32" s="193" t="str">
        <f t="shared" si="4"/>
        <v/>
      </c>
      <c r="P32" s="203" t="str">
        <f t="shared" si="31"/>
        <v/>
      </c>
      <c r="Q32" s="205" t="str">
        <f t="shared" si="5"/>
        <v/>
      </c>
      <c r="R32" s="193" t="str">
        <f t="shared" si="6"/>
        <v/>
      </c>
      <c r="S32" s="203" t="str">
        <f t="shared" si="32"/>
        <v/>
      </c>
      <c r="T32" s="205" t="str">
        <f t="shared" si="7"/>
        <v/>
      </c>
      <c r="U32" s="193" t="str">
        <f t="shared" si="8"/>
        <v/>
      </c>
      <c r="V32" s="203" t="str">
        <f t="shared" si="33"/>
        <v/>
      </c>
      <c r="W32" s="205" t="str">
        <f t="shared" si="9"/>
        <v/>
      </c>
      <c r="X32" s="193" t="str">
        <f t="shared" si="10"/>
        <v/>
      </c>
      <c r="Y32" s="203" t="str">
        <f t="shared" si="34"/>
        <v/>
      </c>
      <c r="Z32" s="205" t="str">
        <f t="shared" si="11"/>
        <v/>
      </c>
      <c r="AA32" s="193" t="str">
        <f t="shared" si="12"/>
        <v/>
      </c>
      <c r="AB32" s="203" t="str">
        <f t="shared" si="35"/>
        <v/>
      </c>
      <c r="AC32" s="205" t="str">
        <f t="shared" si="13"/>
        <v/>
      </c>
      <c r="AD32" s="193" t="str">
        <f t="shared" si="14"/>
        <v/>
      </c>
      <c r="AE32" s="203" t="str">
        <f t="shared" si="36"/>
        <v/>
      </c>
      <c r="AF32" s="205" t="str">
        <f t="shared" si="15"/>
        <v/>
      </c>
      <c r="AG32" s="193" t="str">
        <f t="shared" si="16"/>
        <v/>
      </c>
      <c r="AH32" s="203" t="str">
        <f t="shared" si="37"/>
        <v/>
      </c>
      <c r="AI32" s="205" t="str">
        <f t="shared" si="17"/>
        <v/>
      </c>
      <c r="AJ32" s="193" t="str">
        <f t="shared" si="18"/>
        <v/>
      </c>
      <c r="AK32" s="203" t="str">
        <f t="shared" si="38"/>
        <v/>
      </c>
      <c r="AL32" s="205" t="str">
        <f t="shared" si="19"/>
        <v/>
      </c>
      <c r="AM32" s="193" t="str">
        <f t="shared" si="20"/>
        <v/>
      </c>
      <c r="AN32" s="203" t="str">
        <f t="shared" si="39"/>
        <v/>
      </c>
      <c r="AO32" s="205" t="str">
        <f t="shared" si="21"/>
        <v/>
      </c>
      <c r="AP32" s="193" t="str">
        <f t="shared" si="22"/>
        <v/>
      </c>
      <c r="AQ32" s="203" t="str">
        <f t="shared" si="40"/>
        <v/>
      </c>
      <c r="AR32" s="205" t="str">
        <f t="shared" si="23"/>
        <v/>
      </c>
      <c r="AS32" s="193" t="str">
        <f t="shared" si="24"/>
        <v/>
      </c>
      <c r="AT32" s="203" t="str">
        <f t="shared" si="41"/>
        <v/>
      </c>
      <c r="AU32" s="205" t="str">
        <f t="shared" si="25"/>
        <v/>
      </c>
      <c r="AV32" s="193" t="str">
        <f t="shared" si="26"/>
        <v/>
      </c>
      <c r="AW32" s="203" t="str">
        <f t="shared" si="42"/>
        <v/>
      </c>
      <c r="AX32" s="205" t="str">
        <f t="shared" si="27"/>
        <v/>
      </c>
      <c r="AY32" s="193" t="str">
        <f t="shared" si="28"/>
        <v/>
      </c>
      <c r="AZ32" s="204" t="str">
        <f t="shared" si="43"/>
        <v/>
      </c>
    </row>
    <row r="33" spans="2:52" ht="18" customHeight="1" x14ac:dyDescent="0.25">
      <c r="B33" s="218" t="str" cm="1">
        <f t="array" ref="B33">IFERROR(LOOKUP(2,1/(COUNTIF(B$6:$B32,GradesDMT)=0),GradesDMT),"")</f>
        <v/>
      </c>
      <c r="C33" s="225" t="str" cm="1">
        <f t="array" ref="C33">IFERROR(LOOKUP(2,1/(COUNTIF(C$6:$C32,AgesDMT)=0),AgesDMT),"")</f>
        <v/>
      </c>
      <c r="D33" s="222"/>
      <c r="E33" s="215"/>
      <c r="G33" s="192" t="str" cm="1">
        <f t="array" ref="G33">IFERROR(LOOKUP(2,1/(COUNTIF($G$6:G32,RegionsDMT)=0),RegionsDMT),"")</f>
        <v/>
      </c>
      <c r="H33" s="205" t="str">
        <f t="shared" si="0"/>
        <v/>
      </c>
      <c r="I33" s="193" t="str" cm="1">
        <f t="array" ref="I33">IFERROR(IF($G33="","",SUMIF(RegionsDMT,$G33,PointsDMT)),0)</f>
        <v/>
      </c>
      <c r="J33" s="203" t="str">
        <f t="shared" si="29"/>
        <v/>
      </c>
      <c r="K33" s="205" t="str">
        <f t="shared" si="1"/>
        <v/>
      </c>
      <c r="L33" s="193" t="str">
        <f t="shared" si="2"/>
        <v/>
      </c>
      <c r="M33" s="203" t="str">
        <f t="shared" si="30"/>
        <v/>
      </c>
      <c r="N33" s="205" t="str">
        <f t="shared" si="3"/>
        <v/>
      </c>
      <c r="O33" s="193" t="str">
        <f t="shared" si="4"/>
        <v/>
      </c>
      <c r="P33" s="203" t="str">
        <f t="shared" si="31"/>
        <v/>
      </c>
      <c r="Q33" s="205" t="str">
        <f t="shared" si="5"/>
        <v/>
      </c>
      <c r="R33" s="193" t="str">
        <f t="shared" si="6"/>
        <v/>
      </c>
      <c r="S33" s="203" t="str">
        <f t="shared" si="32"/>
        <v/>
      </c>
      <c r="T33" s="205" t="str">
        <f t="shared" si="7"/>
        <v/>
      </c>
      <c r="U33" s="193" t="str">
        <f t="shared" si="8"/>
        <v/>
      </c>
      <c r="V33" s="203" t="str">
        <f t="shared" si="33"/>
        <v/>
      </c>
      <c r="W33" s="205" t="str">
        <f t="shared" si="9"/>
        <v/>
      </c>
      <c r="X33" s="193" t="str">
        <f t="shared" si="10"/>
        <v/>
      </c>
      <c r="Y33" s="203" t="str">
        <f t="shared" si="34"/>
        <v/>
      </c>
      <c r="Z33" s="205" t="str">
        <f t="shared" si="11"/>
        <v/>
      </c>
      <c r="AA33" s="193" t="str">
        <f t="shared" si="12"/>
        <v/>
      </c>
      <c r="AB33" s="203" t="str">
        <f t="shared" si="35"/>
        <v/>
      </c>
      <c r="AC33" s="205" t="str">
        <f t="shared" si="13"/>
        <v/>
      </c>
      <c r="AD33" s="193" t="str">
        <f t="shared" si="14"/>
        <v/>
      </c>
      <c r="AE33" s="203" t="str">
        <f t="shared" si="36"/>
        <v/>
      </c>
      <c r="AF33" s="205" t="str">
        <f t="shared" si="15"/>
        <v/>
      </c>
      <c r="AG33" s="193" t="str">
        <f t="shared" si="16"/>
        <v/>
      </c>
      <c r="AH33" s="203" t="str">
        <f t="shared" si="37"/>
        <v/>
      </c>
      <c r="AI33" s="205" t="str">
        <f t="shared" si="17"/>
        <v/>
      </c>
      <c r="AJ33" s="193" t="str">
        <f t="shared" si="18"/>
        <v/>
      </c>
      <c r="AK33" s="203" t="str">
        <f t="shared" si="38"/>
        <v/>
      </c>
      <c r="AL33" s="205" t="str">
        <f t="shared" si="19"/>
        <v/>
      </c>
      <c r="AM33" s="193" t="str">
        <f t="shared" si="20"/>
        <v/>
      </c>
      <c r="AN33" s="203" t="str">
        <f t="shared" si="39"/>
        <v/>
      </c>
      <c r="AO33" s="205" t="str">
        <f t="shared" si="21"/>
        <v/>
      </c>
      <c r="AP33" s="193" t="str">
        <f t="shared" si="22"/>
        <v/>
      </c>
      <c r="AQ33" s="203" t="str">
        <f t="shared" si="40"/>
        <v/>
      </c>
      <c r="AR33" s="205" t="str">
        <f t="shared" si="23"/>
        <v/>
      </c>
      <c r="AS33" s="193" t="str">
        <f t="shared" si="24"/>
        <v/>
      </c>
      <c r="AT33" s="203" t="str">
        <f t="shared" si="41"/>
        <v/>
      </c>
      <c r="AU33" s="205" t="str">
        <f t="shared" si="25"/>
        <v/>
      </c>
      <c r="AV33" s="193" t="str">
        <f t="shared" si="26"/>
        <v/>
      </c>
      <c r="AW33" s="203" t="str">
        <f t="shared" si="42"/>
        <v/>
      </c>
      <c r="AX33" s="205" t="str">
        <f t="shared" si="27"/>
        <v/>
      </c>
      <c r="AY33" s="193" t="str">
        <f t="shared" si="28"/>
        <v/>
      </c>
      <c r="AZ33" s="204" t="str">
        <f t="shared" si="43"/>
        <v/>
      </c>
    </row>
    <row r="34" spans="2:52" ht="18" customHeight="1" x14ac:dyDescent="0.25">
      <c r="B34" s="218" t="str" cm="1">
        <f t="array" ref="B34">IFERROR(LOOKUP(2,1/(COUNTIF(B$6:$B33,GradesDMT)=0),GradesDMT),"")</f>
        <v/>
      </c>
      <c r="C34" s="225" t="str" cm="1">
        <f t="array" ref="C34">IFERROR(LOOKUP(2,1/(COUNTIF(C$6:$C33,AgesDMT)=0),AgesDMT),"")</f>
        <v/>
      </c>
      <c r="D34" s="222"/>
      <c r="E34" s="215"/>
      <c r="G34" s="192" t="str" cm="1">
        <f t="array" ref="G34">IFERROR(LOOKUP(2,1/(COUNTIF($G$6:G33,RegionsDMT)=0),RegionsDMT),"")</f>
        <v/>
      </c>
      <c r="H34" s="205" t="str">
        <f t="shared" si="0"/>
        <v/>
      </c>
      <c r="I34" s="193" t="str" cm="1">
        <f t="array" ref="I34">IFERROR(IF($G34="","",SUMIF(RegionsDMT,$G34,PointsDMT)),0)</f>
        <v/>
      </c>
      <c r="J34" s="203" t="str">
        <f t="shared" si="29"/>
        <v/>
      </c>
      <c r="K34" s="205" t="str">
        <f t="shared" si="1"/>
        <v/>
      </c>
      <c r="L34" s="193" t="str">
        <f t="shared" si="2"/>
        <v/>
      </c>
      <c r="M34" s="203" t="str">
        <f t="shared" si="30"/>
        <v/>
      </c>
      <c r="N34" s="205" t="str">
        <f t="shared" si="3"/>
        <v/>
      </c>
      <c r="O34" s="193" t="str">
        <f t="shared" si="4"/>
        <v/>
      </c>
      <c r="P34" s="203" t="str">
        <f t="shared" si="31"/>
        <v/>
      </c>
      <c r="Q34" s="205" t="str">
        <f t="shared" si="5"/>
        <v/>
      </c>
      <c r="R34" s="193" t="str">
        <f t="shared" si="6"/>
        <v/>
      </c>
      <c r="S34" s="203" t="str">
        <f t="shared" si="32"/>
        <v/>
      </c>
      <c r="T34" s="205" t="str">
        <f t="shared" si="7"/>
        <v/>
      </c>
      <c r="U34" s="193" t="str">
        <f t="shared" si="8"/>
        <v/>
      </c>
      <c r="V34" s="203" t="str">
        <f t="shared" si="33"/>
        <v/>
      </c>
      <c r="W34" s="205" t="str">
        <f t="shared" si="9"/>
        <v/>
      </c>
      <c r="X34" s="193" t="str">
        <f t="shared" si="10"/>
        <v/>
      </c>
      <c r="Y34" s="203" t="str">
        <f t="shared" si="34"/>
        <v/>
      </c>
      <c r="Z34" s="205" t="str">
        <f t="shared" si="11"/>
        <v/>
      </c>
      <c r="AA34" s="193" t="str">
        <f t="shared" si="12"/>
        <v/>
      </c>
      <c r="AB34" s="203" t="str">
        <f t="shared" si="35"/>
        <v/>
      </c>
      <c r="AC34" s="205" t="str">
        <f t="shared" si="13"/>
        <v/>
      </c>
      <c r="AD34" s="193" t="str">
        <f t="shared" si="14"/>
        <v/>
      </c>
      <c r="AE34" s="203" t="str">
        <f t="shared" si="36"/>
        <v/>
      </c>
      <c r="AF34" s="205" t="str">
        <f t="shared" si="15"/>
        <v/>
      </c>
      <c r="AG34" s="193" t="str">
        <f t="shared" si="16"/>
        <v/>
      </c>
      <c r="AH34" s="203" t="str">
        <f t="shared" si="37"/>
        <v/>
      </c>
      <c r="AI34" s="205" t="str">
        <f t="shared" si="17"/>
        <v/>
      </c>
      <c r="AJ34" s="193" t="str">
        <f t="shared" si="18"/>
        <v/>
      </c>
      <c r="AK34" s="203" t="str">
        <f t="shared" si="38"/>
        <v/>
      </c>
      <c r="AL34" s="205" t="str">
        <f t="shared" si="19"/>
        <v/>
      </c>
      <c r="AM34" s="193" t="str">
        <f t="shared" si="20"/>
        <v/>
      </c>
      <c r="AN34" s="203" t="str">
        <f t="shared" si="39"/>
        <v/>
      </c>
      <c r="AO34" s="205" t="str">
        <f t="shared" si="21"/>
        <v/>
      </c>
      <c r="AP34" s="193" t="str">
        <f t="shared" si="22"/>
        <v/>
      </c>
      <c r="AQ34" s="203" t="str">
        <f t="shared" si="40"/>
        <v/>
      </c>
      <c r="AR34" s="205" t="str">
        <f t="shared" si="23"/>
        <v/>
      </c>
      <c r="AS34" s="193" t="str">
        <f t="shared" si="24"/>
        <v/>
      </c>
      <c r="AT34" s="203" t="str">
        <f t="shared" si="41"/>
        <v/>
      </c>
      <c r="AU34" s="205" t="str">
        <f t="shared" si="25"/>
        <v/>
      </c>
      <c r="AV34" s="193" t="str">
        <f t="shared" si="26"/>
        <v/>
      </c>
      <c r="AW34" s="203" t="str">
        <f t="shared" si="42"/>
        <v/>
      </c>
      <c r="AX34" s="205" t="str">
        <f t="shared" si="27"/>
        <v/>
      </c>
      <c r="AY34" s="193" t="str">
        <f t="shared" si="28"/>
        <v/>
      </c>
      <c r="AZ34" s="204" t="str">
        <f t="shared" si="43"/>
        <v/>
      </c>
    </row>
    <row r="35" spans="2:52" ht="18" customHeight="1" x14ac:dyDescent="0.25">
      <c r="B35" s="218" t="str" cm="1">
        <f t="array" ref="B35">IFERROR(LOOKUP(2,1/(COUNTIF(B$6:$B34,GradesDMT)=0),GradesDMT),"")</f>
        <v/>
      </c>
      <c r="C35" s="225" t="str" cm="1">
        <f t="array" ref="C35">IFERROR(LOOKUP(2,1/(COUNTIF(C$6:$C34,AgesDMT)=0),AgesDMT),"")</f>
        <v/>
      </c>
      <c r="D35" s="222"/>
      <c r="E35" s="215"/>
      <c r="G35" s="192" t="str" cm="1">
        <f t="array" ref="G35">IFERROR(LOOKUP(2,1/(COUNTIF($G$6:G34,RegionsDMT)=0),RegionsDMT),"")</f>
        <v/>
      </c>
      <c r="H35" s="205" t="str">
        <f t="shared" si="0"/>
        <v/>
      </c>
      <c r="I35" s="193" t="str" cm="1">
        <f t="array" ref="I35">IFERROR(IF($G35="","",SUMIF(RegionsDMT,$G35,PointsDMT)),0)</f>
        <v/>
      </c>
      <c r="J35" s="203" t="str">
        <f t="shared" si="29"/>
        <v/>
      </c>
      <c r="K35" s="205" t="str">
        <f t="shared" si="1"/>
        <v/>
      </c>
      <c r="L35" s="193" t="str">
        <f t="shared" si="2"/>
        <v/>
      </c>
      <c r="M35" s="203" t="str">
        <f t="shared" si="30"/>
        <v/>
      </c>
      <c r="N35" s="205" t="str">
        <f t="shared" si="3"/>
        <v/>
      </c>
      <c r="O35" s="193" t="str">
        <f t="shared" si="4"/>
        <v/>
      </c>
      <c r="P35" s="203" t="str">
        <f t="shared" si="31"/>
        <v/>
      </c>
      <c r="Q35" s="205" t="str">
        <f t="shared" si="5"/>
        <v/>
      </c>
      <c r="R35" s="193" t="str">
        <f t="shared" si="6"/>
        <v/>
      </c>
      <c r="S35" s="203" t="str">
        <f t="shared" si="32"/>
        <v/>
      </c>
      <c r="T35" s="205" t="str">
        <f t="shared" si="7"/>
        <v/>
      </c>
      <c r="U35" s="193" t="str">
        <f t="shared" si="8"/>
        <v/>
      </c>
      <c r="V35" s="203" t="str">
        <f t="shared" si="33"/>
        <v/>
      </c>
      <c r="W35" s="205" t="str">
        <f t="shared" si="9"/>
        <v/>
      </c>
      <c r="X35" s="193" t="str">
        <f t="shared" si="10"/>
        <v/>
      </c>
      <c r="Y35" s="203" t="str">
        <f t="shared" si="34"/>
        <v/>
      </c>
      <c r="Z35" s="205" t="str">
        <f t="shared" si="11"/>
        <v/>
      </c>
      <c r="AA35" s="193" t="str">
        <f t="shared" si="12"/>
        <v/>
      </c>
      <c r="AB35" s="203" t="str">
        <f t="shared" si="35"/>
        <v/>
      </c>
      <c r="AC35" s="205" t="str">
        <f t="shared" si="13"/>
        <v/>
      </c>
      <c r="AD35" s="193" t="str">
        <f t="shared" si="14"/>
        <v/>
      </c>
      <c r="AE35" s="203" t="str">
        <f t="shared" si="36"/>
        <v/>
      </c>
      <c r="AF35" s="205" t="str">
        <f t="shared" si="15"/>
        <v/>
      </c>
      <c r="AG35" s="193" t="str">
        <f t="shared" si="16"/>
        <v/>
      </c>
      <c r="AH35" s="203" t="str">
        <f t="shared" si="37"/>
        <v/>
      </c>
      <c r="AI35" s="205" t="str">
        <f t="shared" si="17"/>
        <v/>
      </c>
      <c r="AJ35" s="193" t="str">
        <f t="shared" si="18"/>
        <v/>
      </c>
      <c r="AK35" s="203" t="str">
        <f t="shared" si="38"/>
        <v/>
      </c>
      <c r="AL35" s="205" t="str">
        <f t="shared" si="19"/>
        <v/>
      </c>
      <c r="AM35" s="193" t="str">
        <f t="shared" si="20"/>
        <v/>
      </c>
      <c r="AN35" s="203" t="str">
        <f t="shared" si="39"/>
        <v/>
      </c>
      <c r="AO35" s="205" t="str">
        <f t="shared" si="21"/>
        <v/>
      </c>
      <c r="AP35" s="193" t="str">
        <f t="shared" si="22"/>
        <v/>
      </c>
      <c r="AQ35" s="203" t="str">
        <f t="shared" si="40"/>
        <v/>
      </c>
      <c r="AR35" s="205" t="str">
        <f t="shared" si="23"/>
        <v/>
      </c>
      <c r="AS35" s="193" t="str">
        <f t="shared" si="24"/>
        <v/>
      </c>
      <c r="AT35" s="203" t="str">
        <f t="shared" si="41"/>
        <v/>
      </c>
      <c r="AU35" s="205" t="str">
        <f t="shared" si="25"/>
        <v/>
      </c>
      <c r="AV35" s="193" t="str">
        <f t="shared" si="26"/>
        <v/>
      </c>
      <c r="AW35" s="203" t="str">
        <f t="shared" si="42"/>
        <v/>
      </c>
      <c r="AX35" s="205" t="str">
        <f t="shared" si="27"/>
        <v/>
      </c>
      <c r="AY35" s="193" t="str">
        <f t="shared" si="28"/>
        <v/>
      </c>
      <c r="AZ35" s="204" t="str">
        <f t="shared" si="43"/>
        <v/>
      </c>
    </row>
    <row r="36" spans="2:52" ht="18" customHeight="1" x14ac:dyDescent="0.25">
      <c r="B36" s="218" t="str" cm="1">
        <f t="array" ref="B36">IFERROR(LOOKUP(2,1/(COUNTIF(B$6:$B35,GradesDMT)=0),GradesDMT),"")</f>
        <v/>
      </c>
      <c r="C36" s="225" t="str" cm="1">
        <f t="array" ref="C36">IFERROR(LOOKUP(2,1/(COUNTIF(C$6:$C35,AgesDMT)=0),AgesDMT),"")</f>
        <v/>
      </c>
      <c r="D36" s="222"/>
      <c r="E36" s="215"/>
      <c r="G36" s="192" t="str" cm="1">
        <f t="array" ref="G36">IFERROR(LOOKUP(2,1/(COUNTIF($G$6:G35,RegionsDMT)=0),RegionsDMT),"")</f>
        <v/>
      </c>
      <c r="H36" s="205" t="str">
        <f t="shared" si="0"/>
        <v/>
      </c>
      <c r="I36" s="193" t="str" cm="1">
        <f t="array" ref="I36">IFERROR(IF($G36="","",SUMIF(RegionsDMT,$G36,PointsDMT)),0)</f>
        <v/>
      </c>
      <c r="J36" s="203" t="str">
        <f t="shared" si="29"/>
        <v/>
      </c>
      <c r="K36" s="205" t="str">
        <f t="shared" si="1"/>
        <v/>
      </c>
      <c r="L36" s="193" t="str">
        <f t="shared" si="2"/>
        <v/>
      </c>
      <c r="M36" s="203" t="str">
        <f t="shared" si="30"/>
        <v/>
      </c>
      <c r="N36" s="205" t="str">
        <f t="shared" si="3"/>
        <v/>
      </c>
      <c r="O36" s="193" t="str">
        <f t="shared" si="4"/>
        <v/>
      </c>
      <c r="P36" s="203" t="str">
        <f t="shared" si="31"/>
        <v/>
      </c>
      <c r="Q36" s="205" t="str">
        <f t="shared" si="5"/>
        <v/>
      </c>
      <c r="R36" s="193" t="str">
        <f t="shared" si="6"/>
        <v/>
      </c>
      <c r="S36" s="203" t="str">
        <f t="shared" si="32"/>
        <v/>
      </c>
      <c r="T36" s="205" t="str">
        <f t="shared" si="7"/>
        <v/>
      </c>
      <c r="U36" s="193" t="str">
        <f t="shared" si="8"/>
        <v/>
      </c>
      <c r="V36" s="203" t="str">
        <f t="shared" si="33"/>
        <v/>
      </c>
      <c r="W36" s="205" t="str">
        <f t="shared" si="9"/>
        <v/>
      </c>
      <c r="X36" s="193" t="str">
        <f t="shared" si="10"/>
        <v/>
      </c>
      <c r="Y36" s="203" t="str">
        <f t="shared" si="34"/>
        <v/>
      </c>
      <c r="Z36" s="205" t="str">
        <f t="shared" si="11"/>
        <v/>
      </c>
      <c r="AA36" s="193" t="str">
        <f t="shared" si="12"/>
        <v/>
      </c>
      <c r="AB36" s="203" t="str">
        <f t="shared" si="35"/>
        <v/>
      </c>
      <c r="AC36" s="205" t="str">
        <f t="shared" si="13"/>
        <v/>
      </c>
      <c r="AD36" s="193" t="str">
        <f t="shared" si="14"/>
        <v/>
      </c>
      <c r="AE36" s="203" t="str">
        <f t="shared" si="36"/>
        <v/>
      </c>
      <c r="AF36" s="205" t="str">
        <f t="shared" si="15"/>
        <v/>
      </c>
      <c r="AG36" s="193" t="str">
        <f t="shared" si="16"/>
        <v/>
      </c>
      <c r="AH36" s="203" t="str">
        <f t="shared" si="37"/>
        <v/>
      </c>
      <c r="AI36" s="205" t="str">
        <f t="shared" si="17"/>
        <v/>
      </c>
      <c r="AJ36" s="193" t="str">
        <f t="shared" si="18"/>
        <v/>
      </c>
      <c r="AK36" s="203" t="str">
        <f t="shared" si="38"/>
        <v/>
      </c>
      <c r="AL36" s="205" t="str">
        <f t="shared" si="19"/>
        <v/>
      </c>
      <c r="AM36" s="193" t="str">
        <f t="shared" si="20"/>
        <v/>
      </c>
      <c r="AN36" s="203" t="str">
        <f t="shared" si="39"/>
        <v/>
      </c>
      <c r="AO36" s="205" t="str">
        <f t="shared" si="21"/>
        <v/>
      </c>
      <c r="AP36" s="193" t="str">
        <f t="shared" si="22"/>
        <v/>
      </c>
      <c r="AQ36" s="203" t="str">
        <f t="shared" si="40"/>
        <v/>
      </c>
      <c r="AR36" s="205" t="str">
        <f t="shared" si="23"/>
        <v/>
      </c>
      <c r="AS36" s="193" t="str">
        <f t="shared" si="24"/>
        <v/>
      </c>
      <c r="AT36" s="203" t="str">
        <f t="shared" si="41"/>
        <v/>
      </c>
      <c r="AU36" s="205" t="str">
        <f t="shared" si="25"/>
        <v/>
      </c>
      <c r="AV36" s="193" t="str">
        <f t="shared" si="26"/>
        <v/>
      </c>
      <c r="AW36" s="203" t="str">
        <f t="shared" si="42"/>
        <v/>
      </c>
      <c r="AX36" s="205" t="str">
        <f t="shared" si="27"/>
        <v/>
      </c>
      <c r="AY36" s="193" t="str">
        <f t="shared" si="28"/>
        <v/>
      </c>
      <c r="AZ36" s="204" t="str">
        <f t="shared" si="43"/>
        <v/>
      </c>
    </row>
    <row r="37" spans="2:52" ht="18" customHeight="1" x14ac:dyDescent="0.25">
      <c r="B37" s="218" t="str" cm="1">
        <f t="array" ref="B37">IFERROR(LOOKUP(2,1/(COUNTIF(B$6:$B36,GradesDMT)=0),GradesDMT),"")</f>
        <v/>
      </c>
      <c r="C37" s="225" t="str" cm="1">
        <f t="array" ref="C37">IFERROR(LOOKUP(2,1/(COUNTIF(C$6:$C36,AgesDMT)=0),AgesDMT),"")</f>
        <v/>
      </c>
      <c r="D37" s="222"/>
      <c r="E37" s="215"/>
      <c r="G37" s="192" t="str" cm="1">
        <f t="array" ref="G37">IFERROR(LOOKUP(2,1/(COUNTIF($G$6:G36,RegionsDMT)=0),RegionsDMT),"")</f>
        <v/>
      </c>
      <c r="H37" s="205" t="str">
        <f t="shared" si="0"/>
        <v/>
      </c>
      <c r="I37" s="193" t="str" cm="1">
        <f t="array" ref="I37">IFERROR(IF($G37="","",SUMIF(RegionsDMT,$G37,PointsDMT)),0)</f>
        <v/>
      </c>
      <c r="J37" s="203" t="str">
        <f t="shared" si="29"/>
        <v/>
      </c>
      <c r="K37" s="205" t="str">
        <f t="shared" si="1"/>
        <v/>
      </c>
      <c r="L37" s="193" t="str">
        <f t="shared" si="2"/>
        <v/>
      </c>
      <c r="M37" s="203" t="str">
        <f t="shared" si="30"/>
        <v/>
      </c>
      <c r="N37" s="205" t="str">
        <f t="shared" si="3"/>
        <v/>
      </c>
      <c r="O37" s="193" t="str">
        <f t="shared" si="4"/>
        <v/>
      </c>
      <c r="P37" s="203" t="str">
        <f t="shared" si="31"/>
        <v/>
      </c>
      <c r="Q37" s="205" t="str">
        <f t="shared" si="5"/>
        <v/>
      </c>
      <c r="R37" s="193" t="str">
        <f t="shared" si="6"/>
        <v/>
      </c>
      <c r="S37" s="203" t="str">
        <f t="shared" si="32"/>
        <v/>
      </c>
      <c r="T37" s="205" t="str">
        <f t="shared" si="7"/>
        <v/>
      </c>
      <c r="U37" s="193" t="str">
        <f t="shared" si="8"/>
        <v/>
      </c>
      <c r="V37" s="203" t="str">
        <f t="shared" si="33"/>
        <v/>
      </c>
      <c r="W37" s="205" t="str">
        <f t="shared" si="9"/>
        <v/>
      </c>
      <c r="X37" s="193" t="str">
        <f t="shared" si="10"/>
        <v/>
      </c>
      <c r="Y37" s="203" t="str">
        <f t="shared" si="34"/>
        <v/>
      </c>
      <c r="Z37" s="205" t="str">
        <f t="shared" si="11"/>
        <v/>
      </c>
      <c r="AA37" s="193" t="str">
        <f t="shared" si="12"/>
        <v/>
      </c>
      <c r="AB37" s="203" t="str">
        <f t="shared" si="35"/>
        <v/>
      </c>
      <c r="AC37" s="205" t="str">
        <f t="shared" si="13"/>
        <v/>
      </c>
      <c r="AD37" s="193" t="str">
        <f t="shared" si="14"/>
        <v/>
      </c>
      <c r="AE37" s="203" t="str">
        <f t="shared" si="36"/>
        <v/>
      </c>
      <c r="AF37" s="205" t="str">
        <f t="shared" si="15"/>
        <v/>
      </c>
      <c r="AG37" s="193" t="str">
        <f t="shared" si="16"/>
        <v/>
      </c>
      <c r="AH37" s="203" t="str">
        <f t="shared" si="37"/>
        <v/>
      </c>
      <c r="AI37" s="205" t="str">
        <f t="shared" si="17"/>
        <v/>
      </c>
      <c r="AJ37" s="193" t="str">
        <f t="shared" si="18"/>
        <v/>
      </c>
      <c r="AK37" s="203" t="str">
        <f t="shared" si="38"/>
        <v/>
      </c>
      <c r="AL37" s="205" t="str">
        <f t="shared" si="19"/>
        <v/>
      </c>
      <c r="AM37" s="193" t="str">
        <f t="shared" si="20"/>
        <v/>
      </c>
      <c r="AN37" s="203" t="str">
        <f t="shared" si="39"/>
        <v/>
      </c>
      <c r="AO37" s="205" t="str">
        <f t="shared" si="21"/>
        <v/>
      </c>
      <c r="AP37" s="193" t="str">
        <f t="shared" si="22"/>
        <v/>
      </c>
      <c r="AQ37" s="203" t="str">
        <f t="shared" si="40"/>
        <v/>
      </c>
      <c r="AR37" s="205" t="str">
        <f t="shared" si="23"/>
        <v/>
      </c>
      <c r="AS37" s="193" t="str">
        <f t="shared" si="24"/>
        <v/>
      </c>
      <c r="AT37" s="203" t="str">
        <f t="shared" si="41"/>
        <v/>
      </c>
      <c r="AU37" s="205" t="str">
        <f t="shared" si="25"/>
        <v/>
      </c>
      <c r="AV37" s="193" t="str">
        <f t="shared" si="26"/>
        <v/>
      </c>
      <c r="AW37" s="203" t="str">
        <f t="shared" si="42"/>
        <v/>
      </c>
      <c r="AX37" s="205" t="str">
        <f t="shared" si="27"/>
        <v/>
      </c>
      <c r="AY37" s="193" t="str">
        <f t="shared" si="28"/>
        <v/>
      </c>
      <c r="AZ37" s="204" t="str">
        <f t="shared" si="43"/>
        <v/>
      </c>
    </row>
    <row r="38" spans="2:52" ht="18" customHeight="1" x14ac:dyDescent="0.25">
      <c r="B38" s="218" t="str" cm="1">
        <f t="array" ref="B38">IFERROR(LOOKUP(2,1/(COUNTIF(B$6:$B37,GradesDMT)=0),GradesDMT),"")</f>
        <v/>
      </c>
      <c r="C38" s="225" t="str" cm="1">
        <f t="array" ref="C38">IFERROR(LOOKUP(2,1/(COUNTIF(C$6:$C37,AgesDMT)=0),AgesDMT),"")</f>
        <v/>
      </c>
      <c r="D38" s="222"/>
      <c r="E38" s="215"/>
      <c r="G38" s="192" t="str" cm="1">
        <f t="array" ref="G38">IFERROR(LOOKUP(2,1/(COUNTIF($G$6:G37,RegionsDMT)=0),RegionsDMT),"")</f>
        <v/>
      </c>
      <c r="H38" s="205" t="str">
        <f t="shared" si="0"/>
        <v/>
      </c>
      <c r="I38" s="193" t="str" cm="1">
        <f t="array" ref="I38">IFERROR(IF($G38="","",SUMIF(RegionsDMT,$G38,PointsDMT)),0)</f>
        <v/>
      </c>
      <c r="J38" s="203" t="str">
        <f t="shared" si="29"/>
        <v/>
      </c>
      <c r="K38" s="205" t="str">
        <f t="shared" si="1"/>
        <v/>
      </c>
      <c r="L38" s="193" t="str">
        <f t="shared" si="2"/>
        <v/>
      </c>
      <c r="M38" s="203" t="str">
        <f t="shared" si="30"/>
        <v/>
      </c>
      <c r="N38" s="205" t="str">
        <f t="shared" si="3"/>
        <v/>
      </c>
      <c r="O38" s="193" t="str">
        <f t="shared" si="4"/>
        <v/>
      </c>
      <c r="P38" s="203" t="str">
        <f t="shared" si="31"/>
        <v/>
      </c>
      <c r="Q38" s="205" t="str">
        <f t="shared" si="5"/>
        <v/>
      </c>
      <c r="R38" s="193" t="str">
        <f t="shared" si="6"/>
        <v/>
      </c>
      <c r="S38" s="203" t="str">
        <f t="shared" si="32"/>
        <v/>
      </c>
      <c r="T38" s="205" t="str">
        <f t="shared" si="7"/>
        <v/>
      </c>
      <c r="U38" s="193" t="str">
        <f t="shared" si="8"/>
        <v/>
      </c>
      <c r="V38" s="203" t="str">
        <f t="shared" si="33"/>
        <v/>
      </c>
      <c r="W38" s="205" t="str">
        <f t="shared" si="9"/>
        <v/>
      </c>
      <c r="X38" s="193" t="str">
        <f t="shared" si="10"/>
        <v/>
      </c>
      <c r="Y38" s="203" t="str">
        <f t="shared" si="34"/>
        <v/>
      </c>
      <c r="Z38" s="205" t="str">
        <f t="shared" si="11"/>
        <v/>
      </c>
      <c r="AA38" s="193" t="str">
        <f t="shared" si="12"/>
        <v/>
      </c>
      <c r="AB38" s="203" t="str">
        <f t="shared" si="35"/>
        <v/>
      </c>
      <c r="AC38" s="205" t="str">
        <f t="shared" si="13"/>
        <v/>
      </c>
      <c r="AD38" s="193" t="str">
        <f t="shared" si="14"/>
        <v/>
      </c>
      <c r="AE38" s="203" t="str">
        <f t="shared" si="36"/>
        <v/>
      </c>
      <c r="AF38" s="205" t="str">
        <f t="shared" si="15"/>
        <v/>
      </c>
      <c r="AG38" s="193" t="str">
        <f t="shared" si="16"/>
        <v/>
      </c>
      <c r="AH38" s="203" t="str">
        <f t="shared" si="37"/>
        <v/>
      </c>
      <c r="AI38" s="205" t="str">
        <f t="shared" si="17"/>
        <v/>
      </c>
      <c r="AJ38" s="193" t="str">
        <f t="shared" si="18"/>
        <v/>
      </c>
      <c r="AK38" s="203" t="str">
        <f t="shared" si="38"/>
        <v/>
      </c>
      <c r="AL38" s="205" t="str">
        <f t="shared" si="19"/>
        <v/>
      </c>
      <c r="AM38" s="193" t="str">
        <f t="shared" si="20"/>
        <v/>
      </c>
      <c r="AN38" s="203" t="str">
        <f t="shared" si="39"/>
        <v/>
      </c>
      <c r="AO38" s="205" t="str">
        <f t="shared" si="21"/>
        <v/>
      </c>
      <c r="AP38" s="193" t="str">
        <f t="shared" si="22"/>
        <v/>
      </c>
      <c r="AQ38" s="203" t="str">
        <f t="shared" si="40"/>
        <v/>
      </c>
      <c r="AR38" s="205" t="str">
        <f t="shared" si="23"/>
        <v/>
      </c>
      <c r="AS38" s="193" t="str">
        <f t="shared" si="24"/>
        <v/>
      </c>
      <c r="AT38" s="203" t="str">
        <f t="shared" si="41"/>
        <v/>
      </c>
      <c r="AU38" s="205" t="str">
        <f t="shared" si="25"/>
        <v/>
      </c>
      <c r="AV38" s="193" t="str">
        <f t="shared" si="26"/>
        <v/>
      </c>
      <c r="AW38" s="203" t="str">
        <f t="shared" si="42"/>
        <v/>
      </c>
      <c r="AX38" s="205" t="str">
        <f t="shared" si="27"/>
        <v/>
      </c>
      <c r="AY38" s="193" t="str">
        <f t="shared" si="28"/>
        <v/>
      </c>
      <c r="AZ38" s="204" t="str">
        <f t="shared" si="43"/>
        <v/>
      </c>
    </row>
    <row r="39" spans="2:52" ht="18" customHeight="1" x14ac:dyDescent="0.25">
      <c r="B39" s="218" t="str" cm="1">
        <f t="array" ref="B39">IFERROR(LOOKUP(2,1/(COUNTIF(B$6:$B38,GradesDMT)=0),GradesDMT),"")</f>
        <v/>
      </c>
      <c r="C39" s="225" t="str" cm="1">
        <f t="array" ref="C39">IFERROR(LOOKUP(2,1/(COUNTIF(C$6:$C38,AgesDMT)=0),AgesDMT),"")</f>
        <v/>
      </c>
      <c r="D39" s="222"/>
      <c r="E39" s="215"/>
      <c r="G39" s="192" t="str" cm="1">
        <f t="array" ref="G39">IFERROR(LOOKUP(2,1/(COUNTIF($G$6:G38,RegionsDMT)=0),RegionsDMT),"")</f>
        <v/>
      </c>
      <c r="H39" s="205" t="str">
        <f t="shared" si="0"/>
        <v/>
      </c>
      <c r="I39" s="193" t="str" cm="1">
        <f t="array" ref="I39">IFERROR(IF($G39="","",SUMIF(RegionsDMT,$G39,PointsDMT)),0)</f>
        <v/>
      </c>
      <c r="J39" s="203" t="str">
        <f t="shared" si="29"/>
        <v/>
      </c>
      <c r="K39" s="205" t="str">
        <f t="shared" si="1"/>
        <v/>
      </c>
      <c r="L39" s="193" t="str">
        <f t="shared" si="2"/>
        <v/>
      </c>
      <c r="M39" s="203" t="str">
        <f t="shared" si="30"/>
        <v/>
      </c>
      <c r="N39" s="205" t="str">
        <f t="shared" si="3"/>
        <v/>
      </c>
      <c r="O39" s="193" t="str">
        <f t="shared" si="4"/>
        <v/>
      </c>
      <c r="P39" s="203" t="str">
        <f t="shared" si="31"/>
        <v/>
      </c>
      <c r="Q39" s="205" t="str">
        <f t="shared" si="5"/>
        <v/>
      </c>
      <c r="R39" s="193" t="str">
        <f t="shared" si="6"/>
        <v/>
      </c>
      <c r="S39" s="203" t="str">
        <f t="shared" si="32"/>
        <v/>
      </c>
      <c r="T39" s="205" t="str">
        <f t="shared" si="7"/>
        <v/>
      </c>
      <c r="U39" s="193" t="str">
        <f t="shared" si="8"/>
        <v/>
      </c>
      <c r="V39" s="203" t="str">
        <f t="shared" si="33"/>
        <v/>
      </c>
      <c r="W39" s="205" t="str">
        <f t="shared" si="9"/>
        <v/>
      </c>
      <c r="X39" s="193" t="str">
        <f t="shared" si="10"/>
        <v/>
      </c>
      <c r="Y39" s="203" t="str">
        <f t="shared" si="34"/>
        <v/>
      </c>
      <c r="Z39" s="205" t="str">
        <f t="shared" si="11"/>
        <v/>
      </c>
      <c r="AA39" s="193" t="str">
        <f t="shared" si="12"/>
        <v/>
      </c>
      <c r="AB39" s="203" t="str">
        <f t="shared" si="35"/>
        <v/>
      </c>
      <c r="AC39" s="205" t="str">
        <f t="shared" si="13"/>
        <v/>
      </c>
      <c r="AD39" s="193" t="str">
        <f t="shared" si="14"/>
        <v/>
      </c>
      <c r="AE39" s="203" t="str">
        <f t="shared" si="36"/>
        <v/>
      </c>
      <c r="AF39" s="205" t="str">
        <f t="shared" si="15"/>
        <v/>
      </c>
      <c r="AG39" s="193" t="str">
        <f t="shared" si="16"/>
        <v/>
      </c>
      <c r="AH39" s="203" t="str">
        <f t="shared" si="37"/>
        <v/>
      </c>
      <c r="AI39" s="205" t="str">
        <f t="shared" si="17"/>
        <v/>
      </c>
      <c r="AJ39" s="193" t="str">
        <f t="shared" si="18"/>
        <v/>
      </c>
      <c r="AK39" s="203" t="str">
        <f t="shared" si="38"/>
        <v/>
      </c>
      <c r="AL39" s="205" t="str">
        <f t="shared" si="19"/>
        <v/>
      </c>
      <c r="AM39" s="193" t="str">
        <f t="shared" si="20"/>
        <v/>
      </c>
      <c r="AN39" s="203" t="str">
        <f t="shared" si="39"/>
        <v/>
      </c>
      <c r="AO39" s="205" t="str">
        <f t="shared" si="21"/>
        <v/>
      </c>
      <c r="AP39" s="193" t="str">
        <f t="shared" si="22"/>
        <v/>
      </c>
      <c r="AQ39" s="203" t="str">
        <f t="shared" si="40"/>
        <v/>
      </c>
      <c r="AR39" s="205" t="str">
        <f t="shared" si="23"/>
        <v/>
      </c>
      <c r="AS39" s="193" t="str">
        <f t="shared" si="24"/>
        <v/>
      </c>
      <c r="AT39" s="203" t="str">
        <f t="shared" si="41"/>
        <v/>
      </c>
      <c r="AU39" s="205" t="str">
        <f t="shared" si="25"/>
        <v/>
      </c>
      <c r="AV39" s="193" t="str">
        <f t="shared" si="26"/>
        <v/>
      </c>
      <c r="AW39" s="203" t="str">
        <f t="shared" si="42"/>
        <v/>
      </c>
      <c r="AX39" s="205" t="str">
        <f t="shared" si="27"/>
        <v/>
      </c>
      <c r="AY39" s="193" t="str">
        <f t="shared" si="28"/>
        <v/>
      </c>
      <c r="AZ39" s="204" t="str">
        <f t="shared" si="43"/>
        <v/>
      </c>
    </row>
    <row r="40" spans="2:52" ht="18" customHeight="1" thickBot="1" x14ac:dyDescent="0.3">
      <c r="B40" s="219" t="str" cm="1">
        <f t="array" ref="B40">IFERROR(LOOKUP(2,1/(COUNTIF(B$6:$B39,GradesDMT)=0),GradesDMT),"")</f>
        <v/>
      </c>
      <c r="C40" s="226" t="str" cm="1">
        <f t="array" ref="C40">IFERROR(LOOKUP(2,1/(COUNTIF(C$6:$C39,AgesDMT)=0),AgesDMT),"")</f>
        <v/>
      </c>
      <c r="D40" s="223"/>
      <c r="E40" s="216"/>
      <c r="G40" s="227" t="str" cm="1">
        <f t="array" ref="G40">IFERROR(LOOKUP(2,1/(COUNTIF($G$6:G39,RegionsDMT)=0),RegionsDMT),"")</f>
        <v/>
      </c>
      <c r="H40" s="209" t="str">
        <f t="shared" si="0"/>
        <v/>
      </c>
      <c r="I40" s="210" t="str" cm="1">
        <f t="array" ref="I40">IFERROR(IF($G40="","",SUMIF(RegionsDMT,$G40,PointsDMT)),0)</f>
        <v/>
      </c>
      <c r="J40" s="211" t="str">
        <f t="shared" si="29"/>
        <v/>
      </c>
      <c r="K40" s="209" t="str">
        <f t="shared" si="1"/>
        <v/>
      </c>
      <c r="L40" s="210" t="str">
        <f t="shared" si="2"/>
        <v/>
      </c>
      <c r="M40" s="211" t="str">
        <f t="shared" si="30"/>
        <v/>
      </c>
      <c r="N40" s="209" t="str">
        <f t="shared" si="3"/>
        <v/>
      </c>
      <c r="O40" s="210" t="str">
        <f t="shared" si="4"/>
        <v/>
      </c>
      <c r="P40" s="211" t="str">
        <f t="shared" si="31"/>
        <v/>
      </c>
      <c r="Q40" s="209" t="str">
        <f t="shared" si="5"/>
        <v/>
      </c>
      <c r="R40" s="210" t="str">
        <f t="shared" si="6"/>
        <v/>
      </c>
      <c r="S40" s="211" t="str">
        <f t="shared" si="32"/>
        <v/>
      </c>
      <c r="T40" s="209" t="str">
        <f t="shared" si="7"/>
        <v/>
      </c>
      <c r="U40" s="210" t="str">
        <f t="shared" si="8"/>
        <v/>
      </c>
      <c r="V40" s="211" t="str">
        <f t="shared" si="33"/>
        <v/>
      </c>
      <c r="W40" s="209" t="str">
        <f t="shared" si="9"/>
        <v/>
      </c>
      <c r="X40" s="210" t="str">
        <f t="shared" si="10"/>
        <v/>
      </c>
      <c r="Y40" s="211" t="str">
        <f t="shared" si="34"/>
        <v/>
      </c>
      <c r="Z40" s="209" t="str">
        <f t="shared" si="11"/>
        <v/>
      </c>
      <c r="AA40" s="210" t="str">
        <f t="shared" si="12"/>
        <v/>
      </c>
      <c r="AB40" s="211" t="str">
        <f t="shared" si="35"/>
        <v/>
      </c>
      <c r="AC40" s="209" t="str">
        <f t="shared" si="13"/>
        <v/>
      </c>
      <c r="AD40" s="210" t="str">
        <f t="shared" si="14"/>
        <v/>
      </c>
      <c r="AE40" s="211" t="str">
        <f t="shared" si="36"/>
        <v/>
      </c>
      <c r="AF40" s="209" t="str">
        <f t="shared" si="15"/>
        <v/>
      </c>
      <c r="AG40" s="210" t="str">
        <f t="shared" si="16"/>
        <v/>
      </c>
      <c r="AH40" s="211" t="str">
        <f t="shared" si="37"/>
        <v/>
      </c>
      <c r="AI40" s="209" t="str">
        <f t="shared" si="17"/>
        <v/>
      </c>
      <c r="AJ40" s="210" t="str">
        <f t="shared" si="18"/>
        <v/>
      </c>
      <c r="AK40" s="211" t="str">
        <f t="shared" si="38"/>
        <v/>
      </c>
      <c r="AL40" s="209" t="str">
        <f t="shared" si="19"/>
        <v/>
      </c>
      <c r="AM40" s="210" t="str">
        <f t="shared" si="20"/>
        <v/>
      </c>
      <c r="AN40" s="211" t="str">
        <f t="shared" si="39"/>
        <v/>
      </c>
      <c r="AO40" s="209" t="str">
        <f t="shared" si="21"/>
        <v/>
      </c>
      <c r="AP40" s="210" t="str">
        <f t="shared" si="22"/>
        <v/>
      </c>
      <c r="AQ40" s="211" t="str">
        <f t="shared" si="40"/>
        <v/>
      </c>
      <c r="AR40" s="209" t="str">
        <f t="shared" si="23"/>
        <v/>
      </c>
      <c r="AS40" s="210" t="str">
        <f t="shared" si="24"/>
        <v/>
      </c>
      <c r="AT40" s="211" t="str">
        <f t="shared" si="41"/>
        <v/>
      </c>
      <c r="AU40" s="209" t="str">
        <f t="shared" si="25"/>
        <v/>
      </c>
      <c r="AV40" s="210" t="str">
        <f t="shared" si="26"/>
        <v/>
      </c>
      <c r="AW40" s="211" t="str">
        <f t="shared" si="42"/>
        <v/>
      </c>
      <c r="AX40" s="209" t="str">
        <f t="shared" si="27"/>
        <v/>
      </c>
      <c r="AY40" s="210" t="str">
        <f t="shared" si="28"/>
        <v/>
      </c>
      <c r="AZ40" s="212" t="str">
        <f t="shared" si="43"/>
        <v/>
      </c>
    </row>
    <row r="41" spans="2:52" x14ac:dyDescent="0.25">
      <c r="B41" s="188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54" priority="91" stopIfTrue="1" operator="equal">
      <formula>3</formula>
    </cfRule>
    <cfRule type="cellIs" dxfId="53" priority="92" stopIfTrue="1" operator="equal">
      <formula>1</formula>
    </cfRule>
    <cfRule type="cellIs" dxfId="52" priority="93" operator="equal">
      <formula>2</formula>
    </cfRule>
  </conditionalFormatting>
  <conditionalFormatting sqref="M8:M40">
    <cfRule type="cellIs" dxfId="51" priority="88" stopIfTrue="1" operator="equal">
      <formula>3</formula>
    </cfRule>
    <cfRule type="cellIs" dxfId="50" priority="89" stopIfTrue="1" operator="equal">
      <formula>1</formula>
    </cfRule>
    <cfRule type="cellIs" dxfId="49" priority="90" operator="equal">
      <formula>2</formula>
    </cfRule>
  </conditionalFormatting>
  <conditionalFormatting sqref="P8:P40">
    <cfRule type="cellIs" dxfId="48" priority="40" stopIfTrue="1" operator="equal">
      <formula>3</formula>
    </cfRule>
    <cfRule type="cellIs" dxfId="47" priority="41" stopIfTrue="1" operator="equal">
      <formula>1</formula>
    </cfRule>
    <cfRule type="cellIs" dxfId="46" priority="42" operator="equal">
      <formula>2</formula>
    </cfRule>
  </conditionalFormatting>
  <conditionalFormatting sqref="S8:S40">
    <cfRule type="cellIs" dxfId="45" priority="37" stopIfTrue="1" operator="equal">
      <formula>3</formula>
    </cfRule>
    <cfRule type="cellIs" dxfId="44" priority="38" stopIfTrue="1" operator="equal">
      <formula>1</formula>
    </cfRule>
    <cfRule type="cellIs" dxfId="43" priority="39" operator="equal">
      <formula>2</formula>
    </cfRule>
  </conditionalFormatting>
  <conditionalFormatting sqref="V8:V40">
    <cfRule type="cellIs" dxfId="42" priority="34" stopIfTrue="1" operator="equal">
      <formula>3</formula>
    </cfRule>
    <cfRule type="cellIs" dxfId="41" priority="35" stopIfTrue="1" operator="equal">
      <formula>1</formula>
    </cfRule>
    <cfRule type="cellIs" dxfId="40" priority="36" operator="equal">
      <formula>2</formula>
    </cfRule>
  </conditionalFormatting>
  <conditionalFormatting sqref="Y8:Y40">
    <cfRule type="cellIs" dxfId="39" priority="31" stopIfTrue="1" operator="equal">
      <formula>3</formula>
    </cfRule>
    <cfRule type="cellIs" dxfId="38" priority="32" stopIfTrue="1" operator="equal">
      <formula>1</formula>
    </cfRule>
    <cfRule type="cellIs" dxfId="37" priority="33" operator="equal">
      <formula>2</formula>
    </cfRule>
  </conditionalFormatting>
  <conditionalFormatting sqref="AB8:AB40">
    <cfRule type="cellIs" dxfId="36" priority="28" stopIfTrue="1" operator="equal">
      <formula>3</formula>
    </cfRule>
    <cfRule type="cellIs" dxfId="35" priority="29" stopIfTrue="1" operator="equal">
      <formula>1</formula>
    </cfRule>
    <cfRule type="cellIs" dxfId="34" priority="30" operator="equal">
      <formula>2</formula>
    </cfRule>
  </conditionalFormatting>
  <conditionalFormatting sqref="AE8:AE40">
    <cfRule type="cellIs" dxfId="33" priority="25" stopIfTrue="1" operator="equal">
      <formula>3</formula>
    </cfRule>
    <cfRule type="cellIs" dxfId="32" priority="26" stopIfTrue="1" operator="equal">
      <formula>1</formula>
    </cfRule>
    <cfRule type="cellIs" dxfId="31" priority="27" operator="equal">
      <formula>2</formula>
    </cfRule>
  </conditionalFormatting>
  <conditionalFormatting sqref="AH8:AH40">
    <cfRule type="cellIs" dxfId="30" priority="22" stopIfTrue="1" operator="equal">
      <formula>3</formula>
    </cfRule>
    <cfRule type="cellIs" dxfId="29" priority="23" stopIfTrue="1" operator="equal">
      <formula>1</formula>
    </cfRule>
    <cfRule type="cellIs" dxfId="28" priority="24" operator="equal">
      <formula>2</formula>
    </cfRule>
  </conditionalFormatting>
  <conditionalFormatting sqref="AK8:AK40">
    <cfRule type="cellIs" dxfId="27" priority="16" stopIfTrue="1" operator="equal">
      <formula>3</formula>
    </cfRule>
    <cfRule type="cellIs" dxfId="26" priority="17" stopIfTrue="1" operator="equal">
      <formula>1</formula>
    </cfRule>
    <cfRule type="cellIs" dxfId="25" priority="18" operator="equal">
      <formula>2</formula>
    </cfRule>
  </conditionalFormatting>
  <conditionalFormatting sqref="AN8:AN40">
    <cfRule type="cellIs" dxfId="24" priority="13" stopIfTrue="1" operator="equal">
      <formula>3</formula>
    </cfRule>
    <cfRule type="cellIs" dxfId="23" priority="14" stopIfTrue="1" operator="equal">
      <formula>1</formula>
    </cfRule>
    <cfRule type="cellIs" dxfId="22" priority="15" operator="equal">
      <formula>2</formula>
    </cfRule>
  </conditionalFormatting>
  <conditionalFormatting sqref="AQ8:AQ40">
    <cfRule type="cellIs" dxfId="21" priority="10" stopIfTrue="1" operator="equal">
      <formula>3</formula>
    </cfRule>
    <cfRule type="cellIs" dxfId="20" priority="11" stopIfTrue="1" operator="equal">
      <formula>1</formula>
    </cfRule>
    <cfRule type="cellIs" dxfId="19" priority="12" operator="equal">
      <formula>2</formula>
    </cfRule>
  </conditionalFormatting>
  <conditionalFormatting sqref="AT8:AT40">
    <cfRule type="cellIs" dxfId="18" priority="7" stopIfTrue="1" operator="equal">
      <formula>3</formula>
    </cfRule>
    <cfRule type="cellIs" dxfId="17" priority="8" stopIfTrue="1" operator="equal">
      <formula>1</formula>
    </cfRule>
    <cfRule type="cellIs" dxfId="16" priority="9" operator="equal">
      <formula>2</formula>
    </cfRule>
  </conditionalFormatting>
  <conditionalFormatting sqref="AW8:AW40">
    <cfRule type="cellIs" dxfId="15" priority="4" stopIfTrue="1" operator="equal">
      <formula>3</formula>
    </cfRule>
    <cfRule type="cellIs" dxfId="14" priority="5" stopIfTrue="1" operator="equal">
      <formula>1</formula>
    </cfRule>
    <cfRule type="cellIs" dxfId="13" priority="6" operator="equal">
      <formula>2</formula>
    </cfRule>
  </conditionalFormatting>
  <conditionalFormatting sqref="AZ8:AZ40">
    <cfRule type="cellIs" dxfId="12" priority="1" stopIfTrue="1" operator="equal">
      <formula>3</formula>
    </cfRule>
    <cfRule type="cellIs" dxfId="11" priority="2" stopIfTrue="1" operator="equal">
      <formula>1</formula>
    </cfRule>
    <cfRule type="cellIs" dxfId="10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40"/>
  <sheetViews>
    <sheetView zoomScale="80" zoomScaleNormal="80" workbookViewId="0">
      <selection activeCell="B1" sqref="B1:N1"/>
    </sheetView>
  </sheetViews>
  <sheetFormatPr defaultColWidth="9.109375" defaultRowHeight="13.2" x14ac:dyDescent="0.25"/>
  <cols>
    <col min="1" max="1" width="9.109375" style="167"/>
    <col min="2" max="2" width="46.5546875" style="167" customWidth="1"/>
    <col min="3" max="13" width="14.6640625" style="165" customWidth="1"/>
    <col min="14" max="16" width="14.6640625" style="167" customWidth="1"/>
    <col min="17" max="16384" width="9.109375" style="167"/>
  </cols>
  <sheetData>
    <row r="1" spans="2:14" s="163" customFormat="1" ht="24.6" x14ac:dyDescent="0.25">
      <c r="B1" s="271" t="s">
        <v>138</v>
      </c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3"/>
    </row>
    <row r="2" spans="2:14" x14ac:dyDescent="0.25">
      <c r="B2" s="164"/>
      <c r="N2" s="166"/>
    </row>
    <row r="3" spans="2:14" s="169" customFormat="1" ht="18.75" customHeight="1" x14ac:dyDescent="0.25">
      <c r="B3" s="168"/>
      <c r="C3" s="274" t="s">
        <v>139</v>
      </c>
      <c r="D3" s="274"/>
      <c r="E3" s="274"/>
      <c r="F3" s="275" t="s">
        <v>140</v>
      </c>
      <c r="G3" s="275"/>
      <c r="H3" s="275"/>
      <c r="I3" s="276" t="s">
        <v>144</v>
      </c>
      <c r="J3" s="276"/>
      <c r="K3" s="276"/>
      <c r="L3" s="277" t="s">
        <v>0</v>
      </c>
      <c r="M3" s="277"/>
      <c r="N3" s="278"/>
    </row>
    <row r="4" spans="2:14" s="173" customFormat="1" ht="15.6" x14ac:dyDescent="0.25">
      <c r="B4" s="170" t="s">
        <v>141</v>
      </c>
      <c r="C4" s="171" t="s">
        <v>142</v>
      </c>
      <c r="D4" s="171" t="s">
        <v>59</v>
      </c>
      <c r="E4" s="171" t="s">
        <v>143</v>
      </c>
      <c r="F4" s="171" t="s">
        <v>142</v>
      </c>
      <c r="G4" s="171" t="s">
        <v>59</v>
      </c>
      <c r="H4" s="171" t="s">
        <v>143</v>
      </c>
      <c r="I4" s="171" t="s">
        <v>142</v>
      </c>
      <c r="J4" s="171" t="s">
        <v>59</v>
      </c>
      <c r="K4" s="171" t="s">
        <v>143</v>
      </c>
      <c r="L4" s="171" t="s">
        <v>142</v>
      </c>
      <c r="M4" s="171" t="s">
        <v>59</v>
      </c>
      <c r="N4" s="172" t="s">
        <v>143</v>
      </c>
    </row>
    <row r="5" spans="2:14" hidden="1" x14ac:dyDescent="0.25">
      <c r="B5" s="174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6"/>
    </row>
    <row r="6" spans="2:14" hidden="1" x14ac:dyDescent="0.25">
      <c r="B6" s="178" cm="1">
        <f t="array" ref="B6">IFERROR(LOOKUP(2,1/(COUNTIF($B$5:B5,TRA!$D$5:$D$546)=0),TRA!$D$5:$D$546),"")</f>
        <v>0</v>
      </c>
      <c r="C6" s="175"/>
      <c r="D6" s="175"/>
      <c r="E6" s="175"/>
      <c r="F6" s="177"/>
      <c r="G6" s="175"/>
      <c r="H6" s="175"/>
      <c r="I6" s="177"/>
      <c r="J6" s="175"/>
      <c r="K6" s="175"/>
      <c r="L6" s="175"/>
      <c r="M6" s="175"/>
      <c r="N6" s="176"/>
    </row>
    <row r="7" spans="2:14" s="124" customFormat="1" ht="18" customHeight="1" x14ac:dyDescent="0.25">
      <c r="B7" s="178" t="str" cm="1">
        <f t="array" ref="B7">IFERROR(LOOKUP(2,1/(COUNTIF($B$5:B6,TRA!$D$5:$D$546)=0),TRA!$D$5:$D$546),"")</f>
        <v>Carlisle TC</v>
      </c>
      <c r="C7" s="177">
        <f>IFERROR(IF($B7="","",COUNTIF(TRA!$D$5:$D$546,$B7)),0)</f>
        <v>23</v>
      </c>
      <c r="D7" s="177">
        <f>IFERROR(IF($B7="","",SUMIF(TRA!$D5:$D546,$B7,TRA!$E5:$E546)),0)</f>
        <v>130</v>
      </c>
      <c r="E7" s="179">
        <f>IF($B7="","",RANK(D7,D$7:D$40))</f>
        <v>3</v>
      </c>
      <c r="F7" s="177">
        <f>IFERROR(IF($B7="","",COUNTIF(DMT!$D$5:$D$517,$B7)),0)</f>
        <v>21</v>
      </c>
      <c r="G7" s="177">
        <f>IFERROR(IF($B7="","",SUMIF(DMT!$D5:$D517,$B7,DMT!$E5:$E517)),0)</f>
        <v>112</v>
      </c>
      <c r="H7" s="179">
        <f>IF($B7="","",RANK(G7,G$7:G$40))</f>
        <v>1</v>
      </c>
      <c r="I7" s="177">
        <f>IFERROR(IF($B7="","",COUNTIF(#REF!,$B7)),0)</f>
        <v>0</v>
      </c>
      <c r="J7" s="177">
        <f>IFERROR(IF($B7="","",SUMIF(#REF!,$B7,DMT!$E5:$E517)),0)</f>
        <v>0</v>
      </c>
      <c r="K7" s="179">
        <f>IF($B7="","",RANK(J7,J$7:J$40))</f>
        <v>1</v>
      </c>
      <c r="L7" s="177">
        <f>IF($B7="","",SUM(C7,F7,I7))</f>
        <v>44</v>
      </c>
      <c r="M7" s="177">
        <f>IF($B7="","",SUM(D7,G7,J7))</f>
        <v>242</v>
      </c>
      <c r="N7" s="180">
        <f>IF($B7="","",RANK(M7,M$7:M$40))</f>
        <v>1</v>
      </c>
    </row>
    <row r="8" spans="2:14" s="124" customFormat="1" ht="18" customHeight="1" x14ac:dyDescent="0.25">
      <c r="B8" s="178" t="str" cm="1">
        <f t="array" ref="B8">IFERROR(LOOKUP(2,1/(COUNTIF($B$5:B7,TRA!$D$5:$D$546)=0),TRA!$D$5:$D$546),"")</f>
        <v>Park Elite</v>
      </c>
      <c r="C8" s="177">
        <f>IFERROR(IF($B8="","",COUNTIF(TRA!$D$5:$D$546,$B8)),0)</f>
        <v>7</v>
      </c>
      <c r="D8" s="177">
        <f>IFERROR(IF($B8="","",SUMIF(TRA!$D7:$D547,$B8,TRA!$E7:$E547)),0)</f>
        <v>29</v>
      </c>
      <c r="E8" s="179">
        <f t="shared" ref="E8:E39" si="0">IF($B8="","",RANK(D8,D$7:D$40))</f>
        <v>6</v>
      </c>
      <c r="F8" s="177">
        <f>IFERROR(IF($B8="","",COUNTIF(DMT!$D$5:$D$517,$B8)),0)</f>
        <v>0</v>
      </c>
      <c r="G8" s="177">
        <f>IFERROR(IF($B8="","",SUMIF(DMT!$D7:$D518,$B8,DMT!$E7:$E518)),0)</f>
        <v>0</v>
      </c>
      <c r="H8" s="179">
        <f t="shared" ref="H8:H40" si="1">IF($B8="","",RANK(G8,G$7:G$40))</f>
        <v>7</v>
      </c>
      <c r="I8" s="177">
        <f>IFERROR(IF($B8="","",COUNTIF(#REF!,$B8)),0)</f>
        <v>0</v>
      </c>
      <c r="J8" s="177">
        <f>IFERROR(IF($B8="","",SUMIF(#REF!,$B8,DMT!$E7:$E518)),0)</f>
        <v>0</v>
      </c>
      <c r="K8" s="179">
        <f t="shared" ref="K8:K40" si="2">IF($B8="","",RANK(J8,J$7:J$40))</f>
        <v>1</v>
      </c>
      <c r="L8" s="177">
        <f t="shared" ref="L8:L40" si="3">IF($B8="","",SUM(C8,F8,I8))</f>
        <v>7</v>
      </c>
      <c r="M8" s="177">
        <f t="shared" ref="M8:M40" si="4">IF($B8="","",SUM(D8,G8,J8))</f>
        <v>29</v>
      </c>
      <c r="N8" s="180">
        <f t="shared" ref="N8:N39" si="5">IF($B8="","",RANK(M8,M$7:M$40))</f>
        <v>7</v>
      </c>
    </row>
    <row r="9" spans="2:14" s="124" customFormat="1" ht="18" customHeight="1" x14ac:dyDescent="0.25">
      <c r="B9" s="178" t="str" cm="1">
        <f t="array" ref="B9">IFERROR(LOOKUP(2,1/(COUNTIF($B$5:B8,TRA!$D$5:$D$546)=0),TRA!$D$5:$D$546),"")</f>
        <v>Apollo</v>
      </c>
      <c r="C9" s="177">
        <f>IFERROR(IF($B9="","",COUNTIF(TRA!$D$5:$D$546,$B9)),0)</f>
        <v>30</v>
      </c>
      <c r="D9" s="177">
        <f>IFERROR(IF($B9="","",SUMIF(TRA!$D9:$D548,$B9,TRA!$E9:$E548)),0)</f>
        <v>161</v>
      </c>
      <c r="E9" s="179">
        <f t="shared" si="0"/>
        <v>2</v>
      </c>
      <c r="F9" s="177">
        <f>IFERROR(IF($B9="","",COUNTIF(DMT!$D$5:$D$517,$B9)),0)</f>
        <v>2</v>
      </c>
      <c r="G9" s="177">
        <f>IFERROR(IF($B9="","",SUMIF(DMT!$D9:$D519,$B9,DMT!$E9:$E519)),0)</f>
        <v>14</v>
      </c>
      <c r="H9" s="179">
        <f t="shared" si="1"/>
        <v>4</v>
      </c>
      <c r="I9" s="177">
        <f>IFERROR(IF($B9="","",COUNTIF(#REF!,$B9)),0)</f>
        <v>0</v>
      </c>
      <c r="J9" s="177">
        <f>IFERROR(IF($B9="","",SUMIF(#REF!,$B9,DMT!$E9:$E519)),0)</f>
        <v>0</v>
      </c>
      <c r="K9" s="179">
        <f t="shared" si="2"/>
        <v>1</v>
      </c>
      <c r="L9" s="177">
        <f t="shared" si="3"/>
        <v>32</v>
      </c>
      <c r="M9" s="177">
        <f t="shared" si="4"/>
        <v>175</v>
      </c>
      <c r="N9" s="180">
        <f t="shared" si="5"/>
        <v>4</v>
      </c>
    </row>
    <row r="10" spans="2:14" s="124" customFormat="1" ht="18" customHeight="1" x14ac:dyDescent="0.25">
      <c r="B10" s="178" t="str" cm="1">
        <f t="array" ref="B10">IFERROR(LOOKUP(2,1/(COUNTIF($B$5:B9,TRA!$D$5:$D$546)=0),TRA!$D$5:$D$546),"")</f>
        <v>WANSBECK GTC</v>
      </c>
      <c r="C10" s="177">
        <f>IFERROR(IF($B10="","",COUNTIF(TRA!$D$5:$D$546,$B10)),0)</f>
        <v>25</v>
      </c>
      <c r="D10" s="177">
        <f>IFERROR(IF($B10="","",SUMIF(TRA!$D11:$D549,$B10,TRA!$E11:$E549)),0)</f>
        <v>126</v>
      </c>
      <c r="E10" s="179">
        <f t="shared" si="0"/>
        <v>4</v>
      </c>
      <c r="F10" s="177">
        <f>IFERROR(IF($B10="","",COUNTIF(DMT!$D$5:$D$517,$B10)),0)</f>
        <v>10</v>
      </c>
      <c r="G10" s="177">
        <f>IFERROR(IF($B10="","",SUMIF(DMT!$D11:$D520,$B10,DMT!$E11:$E520)),0)</f>
        <v>61</v>
      </c>
      <c r="H10" s="179">
        <f t="shared" si="1"/>
        <v>2</v>
      </c>
      <c r="I10" s="177">
        <f>IFERROR(IF($B10="","",COUNTIF(#REF!,$B10)),0)</f>
        <v>0</v>
      </c>
      <c r="J10" s="177">
        <f>IFERROR(IF($B10="","",SUMIF(#REF!,$B10,DMT!$E11:$E520)),0)</f>
        <v>0</v>
      </c>
      <c r="K10" s="179">
        <f t="shared" si="2"/>
        <v>1</v>
      </c>
      <c r="L10" s="177">
        <f t="shared" si="3"/>
        <v>35</v>
      </c>
      <c r="M10" s="177">
        <f t="shared" si="4"/>
        <v>187</v>
      </c>
      <c r="N10" s="180">
        <f t="shared" si="5"/>
        <v>3</v>
      </c>
    </row>
    <row r="11" spans="2:14" s="124" customFormat="1" ht="18" customHeight="1" x14ac:dyDescent="0.25">
      <c r="B11" s="178" t="str" cm="1">
        <f t="array" ref="B11">IFERROR(LOOKUP(2,1/(COUNTIF($B$5:B10,TRA!$D$5:$D$546)=0),TRA!$D$5:$D$546),"")</f>
        <v>Belle Vue Trampoline Club</v>
      </c>
      <c r="C11" s="177">
        <f>IFERROR(IF($B11="","",COUNTIF(TRA!$D$5:$D$546,$B11)),0)</f>
        <v>10</v>
      </c>
      <c r="D11" s="177">
        <f>IFERROR(IF($B11="","",SUMIF(TRA!$D13:$D550,$B11,TRA!$E13:$E550)),0)</f>
        <v>25</v>
      </c>
      <c r="E11" s="179">
        <f t="shared" si="0"/>
        <v>9</v>
      </c>
      <c r="F11" s="177">
        <f>IFERROR(IF($B11="","",COUNTIF(DMT!$D$5:$D$517,$B11)),0)</f>
        <v>2</v>
      </c>
      <c r="G11" s="177">
        <f>IFERROR(IF($B11="","",SUMIF(DMT!$D12:$D521,$B11,DMT!$E12:$E521)),0)</f>
        <v>13</v>
      </c>
      <c r="H11" s="179">
        <f t="shared" si="1"/>
        <v>5</v>
      </c>
      <c r="I11" s="177">
        <f>IFERROR(IF($B11="","",COUNTIF(#REF!,$B11)),0)</f>
        <v>0</v>
      </c>
      <c r="J11" s="177">
        <f>IFERROR(IF($B11="","",SUMIF(#REF!,$B11,DMT!$E12:$E521)),0)</f>
        <v>0</v>
      </c>
      <c r="K11" s="179">
        <f t="shared" si="2"/>
        <v>1</v>
      </c>
      <c r="L11" s="177">
        <f t="shared" si="3"/>
        <v>12</v>
      </c>
      <c r="M11" s="177">
        <f t="shared" si="4"/>
        <v>38</v>
      </c>
      <c r="N11" s="180">
        <f t="shared" si="5"/>
        <v>5</v>
      </c>
    </row>
    <row r="12" spans="2:14" s="124" customFormat="1" ht="18" customHeight="1" x14ac:dyDescent="0.25">
      <c r="B12" s="178" t="str" cm="1">
        <f t="array" ref="B12">IFERROR(LOOKUP(2,1/(COUNTIF($B$5:B11,TRA!$D$5:$D$546)=0),TRA!$D$5:$D$546),"")</f>
        <v>Aerodyne Trampoline Club</v>
      </c>
      <c r="C12" s="177">
        <f>IFERROR(IF($B12="","",COUNTIF(TRA!$D$5:$D$546,$B12)),0)</f>
        <v>7</v>
      </c>
      <c r="D12" s="177">
        <f>IFERROR(IF($B12="","",SUMIF(TRA!$D15:$D551,$B12,TRA!$E15:$E551)),0)</f>
        <v>33</v>
      </c>
      <c r="E12" s="179">
        <f t="shared" si="0"/>
        <v>5</v>
      </c>
      <c r="F12" s="177">
        <f>IFERROR(IF($B12="","",COUNTIF(DMT!$D$5:$D$517,$B12)),0)</f>
        <v>0</v>
      </c>
      <c r="G12" s="177">
        <f>IFERROR(IF($B12="","",SUMIF(DMT!$D13:$D522,$B12,DMT!$E13:$E522)),0)</f>
        <v>0</v>
      </c>
      <c r="H12" s="179">
        <f t="shared" si="1"/>
        <v>7</v>
      </c>
      <c r="I12" s="177">
        <f>IFERROR(IF($B12="","",COUNTIF(#REF!,$B12)),0)</f>
        <v>0</v>
      </c>
      <c r="J12" s="177">
        <f>IFERROR(IF($B12="","",SUMIF(#REF!,$B12,DMT!$E13:$E522)),0)</f>
        <v>0</v>
      </c>
      <c r="K12" s="179">
        <f t="shared" si="2"/>
        <v>1</v>
      </c>
      <c r="L12" s="177">
        <f t="shared" si="3"/>
        <v>7</v>
      </c>
      <c r="M12" s="177">
        <f t="shared" si="4"/>
        <v>33</v>
      </c>
      <c r="N12" s="180">
        <f t="shared" si="5"/>
        <v>6</v>
      </c>
    </row>
    <row r="13" spans="2:14" s="124" customFormat="1" ht="18" customHeight="1" x14ac:dyDescent="0.25">
      <c r="B13" s="178" t="str" cm="1">
        <f t="array" ref="B13">IFERROR(LOOKUP(2,1/(COUNTIF($B$5:B12,TRA!$D$5:$D$546)=0),TRA!$D$5:$D$546),"")</f>
        <v>Velocity</v>
      </c>
      <c r="C13" s="177">
        <f>IFERROR(IF($B13="","",COUNTIF(TRA!$D$5:$D$546,$B13)),0)</f>
        <v>35</v>
      </c>
      <c r="D13" s="177">
        <f>IFERROR(IF($B13="","",SUMIF(TRA!$D17:$D552,$B13,TRA!$E17:$E552)),0)</f>
        <v>173</v>
      </c>
      <c r="E13" s="179">
        <f t="shared" si="0"/>
        <v>1</v>
      </c>
      <c r="F13" s="177">
        <f>IFERROR(IF($B13="","",COUNTIF(DMT!$D$5:$D$517,$B13)),0)</f>
        <v>11</v>
      </c>
      <c r="G13" s="177">
        <f>IFERROR(IF($B13="","",SUMIF(DMT!$D14:$D523,$B13,DMT!$E14:$E523)),0)</f>
        <v>60</v>
      </c>
      <c r="H13" s="179">
        <f t="shared" si="1"/>
        <v>3</v>
      </c>
      <c r="I13" s="177">
        <f>IFERROR(IF($B13="","",COUNTIF(#REF!,$B13)),0)</f>
        <v>0</v>
      </c>
      <c r="J13" s="177">
        <f>IFERROR(IF($B13="","",SUMIF(#REF!,$B13,DMT!$E14:$E523)),0)</f>
        <v>0</v>
      </c>
      <c r="K13" s="179">
        <f t="shared" si="2"/>
        <v>1</v>
      </c>
      <c r="L13" s="177">
        <f t="shared" si="3"/>
        <v>46</v>
      </c>
      <c r="M13" s="177">
        <f t="shared" si="4"/>
        <v>233</v>
      </c>
      <c r="N13" s="180">
        <f t="shared" si="5"/>
        <v>2</v>
      </c>
    </row>
    <row r="14" spans="2:14" s="124" customFormat="1" ht="18" customHeight="1" x14ac:dyDescent="0.25">
      <c r="B14" s="178" t="str" cm="1">
        <f t="array" ref="B14">IFERROR(LOOKUP(2,1/(COUNTIF($B$5:B13,TRA!$D$5:$D$546)=0),TRA!$D$5:$D$546),"")</f>
        <v>Trampoline Life</v>
      </c>
      <c r="C14" s="177">
        <f>IFERROR(IF($B14="","",COUNTIF(TRA!$D$5:$D$546,$B14)),0)</f>
        <v>3</v>
      </c>
      <c r="D14" s="177">
        <f>IFERROR(IF($B14="","",SUMIF(TRA!$D19:$D553,$B14,TRA!$E19:$E553)),0)</f>
        <v>19</v>
      </c>
      <c r="E14" s="179">
        <f t="shared" si="0"/>
        <v>10</v>
      </c>
      <c r="F14" s="177">
        <f>IFERROR(IF($B14="","",COUNTIF(DMT!$D$5:$D$517,$B14)),0)</f>
        <v>1</v>
      </c>
      <c r="G14" s="177">
        <f>IFERROR(IF($B14="","",SUMIF(DMT!$D16:$D524,$B14,DMT!$E16:$E524)),0)</f>
        <v>5</v>
      </c>
      <c r="H14" s="179">
        <f t="shared" si="1"/>
        <v>6</v>
      </c>
      <c r="I14" s="177">
        <f>IFERROR(IF($B14="","",COUNTIF(#REF!,$B14)),0)</f>
        <v>0</v>
      </c>
      <c r="J14" s="177">
        <f>IFERROR(IF($B14="","",SUMIF(#REF!,$B14,DMT!$E16:$E524)),0)</f>
        <v>0</v>
      </c>
      <c r="K14" s="179">
        <f t="shared" si="2"/>
        <v>1</v>
      </c>
      <c r="L14" s="177">
        <f t="shared" si="3"/>
        <v>4</v>
      </c>
      <c r="M14" s="177">
        <f t="shared" si="4"/>
        <v>24</v>
      </c>
      <c r="N14" s="180">
        <f t="shared" si="5"/>
        <v>10</v>
      </c>
    </row>
    <row r="15" spans="2:14" s="124" customFormat="1" ht="18" customHeight="1" x14ac:dyDescent="0.25">
      <c r="B15" s="178" t="str" cm="1">
        <f t="array" ref="B15">IFERROR(LOOKUP(2,1/(COUNTIF($B$5:B14,TRA!$D$5:$D$546)=0),TRA!$D$5:$D$546),"")</f>
        <v>AAA Sports</v>
      </c>
      <c r="C15" s="177">
        <f>IFERROR(IF($B15="","",COUNTIF(TRA!$D$5:$D$546,$B15)),0)</f>
        <v>5</v>
      </c>
      <c r="D15" s="177">
        <f>IFERROR(IF($B15="","",SUMIF(TRA!$D21:$D554,$B15,TRA!$E21:$E554)),0)</f>
        <v>27</v>
      </c>
      <c r="E15" s="179">
        <f t="shared" si="0"/>
        <v>7</v>
      </c>
      <c r="F15" s="177">
        <f>IFERROR(IF($B15="","",COUNTIF(DMT!$D$5:$D$517,$B15)),0)</f>
        <v>0</v>
      </c>
      <c r="G15" s="177">
        <f>IFERROR(IF($B15="","",SUMIF(DMT!$D18:$D525,$B15,DMT!$E18:$E525)),0)</f>
        <v>0</v>
      </c>
      <c r="H15" s="179">
        <f t="shared" si="1"/>
        <v>7</v>
      </c>
      <c r="I15" s="177">
        <f>IFERROR(IF($B15="","",COUNTIF(#REF!,$B15)),0)</f>
        <v>0</v>
      </c>
      <c r="J15" s="177">
        <f>IFERROR(IF($B15="","",SUMIF(#REF!,$B15,DMT!$E18:$E525)),0)</f>
        <v>0</v>
      </c>
      <c r="K15" s="179">
        <f t="shared" si="2"/>
        <v>1</v>
      </c>
      <c r="L15" s="177">
        <f t="shared" si="3"/>
        <v>5</v>
      </c>
      <c r="M15" s="177">
        <f t="shared" si="4"/>
        <v>27</v>
      </c>
      <c r="N15" s="180">
        <f t="shared" si="5"/>
        <v>8</v>
      </c>
    </row>
    <row r="16" spans="2:14" s="124" customFormat="1" ht="18" customHeight="1" x14ac:dyDescent="0.25">
      <c r="B16" s="178" t="str" cm="1">
        <f t="array" ref="B16">IFERROR(LOOKUP(2,1/(COUNTIF($B$5:B15,TRA!$D$5:$D$546)=0),TRA!$D$5:$D$546),"")</f>
        <v>Aeronauts</v>
      </c>
      <c r="C16" s="177">
        <f>IFERROR(IF($B16="","",COUNTIF(TRA!$D$5:$D$546,$B16)),0)</f>
        <v>5</v>
      </c>
      <c r="D16" s="177">
        <f>IFERROR(IF($B16="","",SUMIF(TRA!$D22:$D555,$B16,TRA!$E22:$E555)),0)</f>
        <v>27</v>
      </c>
      <c r="E16" s="179">
        <f t="shared" si="0"/>
        <v>7</v>
      </c>
      <c r="F16" s="177">
        <f>IFERROR(IF($B16="","",COUNTIF(DMT!$D$5:$D$517,$B16)),0)</f>
        <v>0</v>
      </c>
      <c r="G16" s="177">
        <f>IFERROR(IF($B16="","",SUMIF(DMT!$D19:$D526,$B16,DMT!$E19:$E526)),0)</f>
        <v>0</v>
      </c>
      <c r="H16" s="179">
        <f t="shared" si="1"/>
        <v>7</v>
      </c>
      <c r="I16" s="177">
        <f>IFERROR(IF($B16="","",COUNTIF(#REF!,$B16)),0)</f>
        <v>0</v>
      </c>
      <c r="J16" s="177">
        <f>IFERROR(IF($B16="","",SUMIF(#REF!,$B16,DMT!$E19:$E526)),0)</f>
        <v>0</v>
      </c>
      <c r="K16" s="179">
        <f t="shared" si="2"/>
        <v>1</v>
      </c>
      <c r="L16" s="177">
        <f t="shared" si="3"/>
        <v>5</v>
      </c>
      <c r="M16" s="177">
        <f t="shared" si="4"/>
        <v>27</v>
      </c>
      <c r="N16" s="180">
        <f t="shared" si="5"/>
        <v>8</v>
      </c>
    </row>
    <row r="17" spans="2:14" s="124" customFormat="1" ht="18" customHeight="1" x14ac:dyDescent="0.25">
      <c r="B17" s="178" t="str" cm="1">
        <f t="array" ref="B17">IFERROR(LOOKUP(2,1/(COUNTIF($B$5:B16,TRA!$D$5:$D$546)=0),TRA!$D$5:$D$546),"")</f>
        <v/>
      </c>
      <c r="C17" s="177" t="str">
        <f>IFERROR(IF($B17="","",COUNTIF(TRA!$D$5:$D$546,$B17)),0)</f>
        <v/>
      </c>
      <c r="D17" s="177" t="str">
        <f>IFERROR(IF($B17="","",SUMIF(TRA!$D24:$D556,$B17,TRA!$E24:$E556)),0)</f>
        <v/>
      </c>
      <c r="E17" s="179" t="str">
        <f t="shared" si="0"/>
        <v/>
      </c>
      <c r="F17" s="177" t="str">
        <f>IFERROR(IF($B17="","",COUNTIF(DMT!$D$5:$D$517,$B17)),0)</f>
        <v/>
      </c>
      <c r="G17" s="177" t="str">
        <f>IFERROR(IF($B17="","",SUMIF(DMT!$D21:$D527,$B17,DMT!$E21:$E527)),0)</f>
        <v/>
      </c>
      <c r="H17" s="179" t="str">
        <f t="shared" si="1"/>
        <v/>
      </c>
      <c r="I17" s="177" t="str">
        <f>IFERROR(IF($B17="","",COUNTIF(#REF!,$B17)),0)</f>
        <v/>
      </c>
      <c r="J17" s="177" t="str">
        <f>IFERROR(IF($B17="","",SUMIF(#REF!,$B17,DMT!$E21:$E527)),0)</f>
        <v/>
      </c>
      <c r="K17" s="179" t="str">
        <f t="shared" si="2"/>
        <v/>
      </c>
      <c r="L17" s="177" t="str">
        <f t="shared" si="3"/>
        <v/>
      </c>
      <c r="M17" s="177" t="str">
        <f t="shared" si="4"/>
        <v/>
      </c>
      <c r="N17" s="180" t="str">
        <f t="shared" si="5"/>
        <v/>
      </c>
    </row>
    <row r="18" spans="2:14" s="124" customFormat="1" ht="18" customHeight="1" x14ac:dyDescent="0.25">
      <c r="B18" s="178" t="str" cm="1">
        <f t="array" ref="B18">IFERROR(LOOKUP(2,1/(COUNTIF($B$5:B17,TRA!$D$5:$D$546)=0),TRA!$D$5:$D$546),"")</f>
        <v/>
      </c>
      <c r="C18" s="177" t="str">
        <f>IFERROR(IF($B18="","",COUNTIF(TRA!$D$5:$D$546,$B18)),0)</f>
        <v/>
      </c>
      <c r="D18" s="177" t="str">
        <f>IFERROR(IF($B18="","",SUMIF(TRA!$D30:$D557,$B18,TRA!$E30:$E557)),0)</f>
        <v/>
      </c>
      <c r="E18" s="179" t="str">
        <f t="shared" si="0"/>
        <v/>
      </c>
      <c r="F18" s="177" t="str">
        <f>IFERROR(IF($B18="","",COUNTIF(DMT!$D$5:$D$517,$B18)),0)</f>
        <v/>
      </c>
      <c r="G18" s="177" t="str">
        <f>IFERROR(IF($B18="","",SUMIF(DMT!$D22:$D528,$B18,DMT!$E22:$E528)),0)</f>
        <v/>
      </c>
      <c r="H18" s="179" t="str">
        <f t="shared" si="1"/>
        <v/>
      </c>
      <c r="I18" s="177" t="str">
        <f>IFERROR(IF($B18="","",COUNTIF(#REF!,$B18)),0)</f>
        <v/>
      </c>
      <c r="J18" s="177" t="str">
        <f>IFERROR(IF($B18="","",SUMIF(#REF!,$B18,DMT!$E22:$E528)),0)</f>
        <v/>
      </c>
      <c r="K18" s="179" t="str">
        <f t="shared" si="2"/>
        <v/>
      </c>
      <c r="L18" s="177" t="str">
        <f t="shared" si="3"/>
        <v/>
      </c>
      <c r="M18" s="177" t="str">
        <f t="shared" si="4"/>
        <v/>
      </c>
      <c r="N18" s="180" t="str">
        <f t="shared" si="5"/>
        <v/>
      </c>
    </row>
    <row r="19" spans="2:14" s="124" customFormat="1" ht="18" customHeight="1" x14ac:dyDescent="0.25">
      <c r="B19" s="178" t="str" cm="1">
        <f t="array" ref="B19">IFERROR(LOOKUP(2,1/(COUNTIF($B$5:B18,TRA!$D$5:$D$546)=0),TRA!$D$5:$D$546),"")</f>
        <v/>
      </c>
      <c r="C19" s="177" t="str">
        <f>IFERROR(IF($B19="","",COUNTIF(TRA!$D$5:$D$546,$B19)),0)</f>
        <v/>
      </c>
      <c r="D19" s="177" t="str">
        <f>IFERROR(IF($B19="","",SUMIF(TRA!$D24:$D558,$B19,TRA!$E24:$E558)),0)</f>
        <v/>
      </c>
      <c r="E19" s="179" t="str">
        <f t="shared" si="0"/>
        <v/>
      </c>
      <c r="F19" s="177" t="str">
        <f>IFERROR(IF($B19="","",COUNTIF(DMT!$D$5:$D$517,$B19)),0)</f>
        <v/>
      </c>
      <c r="G19" s="177" t="str">
        <f>IFERROR(IF($B19="","",SUMIF(DMT!$D23:$D529,$B19,DMT!$E23:$E529)),0)</f>
        <v/>
      </c>
      <c r="H19" s="179" t="str">
        <f t="shared" si="1"/>
        <v/>
      </c>
      <c r="I19" s="177" t="str">
        <f>IFERROR(IF($B19="","",COUNTIF(#REF!,$B19)),0)</f>
        <v/>
      </c>
      <c r="J19" s="177" t="str">
        <f>IFERROR(IF($B19="","",SUMIF(#REF!,$B19,DMT!$E23:$E529)),0)</f>
        <v/>
      </c>
      <c r="K19" s="179" t="str">
        <f t="shared" si="2"/>
        <v/>
      </c>
      <c r="L19" s="177" t="str">
        <f t="shared" si="3"/>
        <v/>
      </c>
      <c r="M19" s="177" t="str">
        <f t="shared" si="4"/>
        <v/>
      </c>
      <c r="N19" s="180" t="str">
        <f t="shared" si="5"/>
        <v/>
      </c>
    </row>
    <row r="20" spans="2:14" s="124" customFormat="1" ht="18" customHeight="1" x14ac:dyDescent="0.25">
      <c r="B20" s="178" t="str" cm="1">
        <f t="array" ref="B20">IFERROR(LOOKUP(2,1/(COUNTIF($B$5:B19,TRA!$D$5:$D$546)=0),TRA!$D$5:$D$546),"")</f>
        <v/>
      </c>
      <c r="C20" s="177" t="str">
        <f>IFERROR(IF($B20="","",COUNTIF(TRA!$D$5:$D$546,$B20)),0)</f>
        <v/>
      </c>
      <c r="D20" s="177" t="str">
        <f>IFERROR(IF($B20="","",SUMIF(TRA!$D26:$D559,$B20,TRA!$E26:$E559)),0)</f>
        <v/>
      </c>
      <c r="E20" s="179" t="str">
        <f t="shared" si="0"/>
        <v/>
      </c>
      <c r="F20" s="177" t="str">
        <f>IFERROR(IF($B20="","",COUNTIF(DMT!$D$5:$D$517,$B20)),0)</f>
        <v/>
      </c>
      <c r="G20" s="177" t="str">
        <f>IFERROR(IF($B20="","",SUMIF(DMT!$D24:$D530,$B20,DMT!$E24:$E530)),0)</f>
        <v/>
      </c>
      <c r="H20" s="179" t="str">
        <f t="shared" si="1"/>
        <v/>
      </c>
      <c r="I20" s="177" t="str">
        <f>IFERROR(IF($B20="","",COUNTIF(#REF!,$B20)),0)</f>
        <v/>
      </c>
      <c r="J20" s="177" t="str">
        <f>IFERROR(IF($B20="","",SUMIF(#REF!,$B20,DMT!$E24:$E530)),0)</f>
        <v/>
      </c>
      <c r="K20" s="179" t="str">
        <f t="shared" si="2"/>
        <v/>
      </c>
      <c r="L20" s="177" t="str">
        <f t="shared" si="3"/>
        <v/>
      </c>
      <c r="M20" s="177" t="str">
        <f t="shared" si="4"/>
        <v/>
      </c>
      <c r="N20" s="180" t="str">
        <f t="shared" si="5"/>
        <v/>
      </c>
    </row>
    <row r="21" spans="2:14" s="124" customFormat="1" ht="18" customHeight="1" x14ac:dyDescent="0.25">
      <c r="B21" s="178" t="str" cm="1">
        <f t="array" ref="B21">IFERROR(LOOKUP(2,1/(COUNTIF($B$5:B20,TRA!$D$5:$D$546)=0),TRA!$D$5:$D$546),"")</f>
        <v/>
      </c>
      <c r="C21" s="177" t="str">
        <f>IFERROR(IF($B21="","",COUNTIF(TRA!$D$5:$D$546,$B21)),0)</f>
        <v/>
      </c>
      <c r="D21" s="177" t="str">
        <f>IFERROR(IF($B21="","",SUMIF(TRA!$D27:$D560,$B21,TRA!$E27:$E560)),0)</f>
        <v/>
      </c>
      <c r="E21" s="179" t="str">
        <f t="shared" si="0"/>
        <v/>
      </c>
      <c r="F21" s="177" t="str">
        <f>IFERROR(IF($B21="","",COUNTIF(DMT!$D$5:$D$517,$B21)),0)</f>
        <v/>
      </c>
      <c r="G21" s="177" t="str">
        <f>IFERROR(IF($B21="","",SUMIF(DMT!$D25:$D531,$B21,DMT!$E25:$E531)),0)</f>
        <v/>
      </c>
      <c r="H21" s="179" t="str">
        <f t="shared" si="1"/>
        <v/>
      </c>
      <c r="I21" s="177" t="str">
        <f>IFERROR(IF($B21="","",COUNTIF(#REF!,$B21)),0)</f>
        <v/>
      </c>
      <c r="J21" s="177" t="str">
        <f>IFERROR(IF($B21="","",SUMIF(#REF!,$B21,DMT!$E25:$E531)),0)</f>
        <v/>
      </c>
      <c r="K21" s="179" t="str">
        <f t="shared" si="2"/>
        <v/>
      </c>
      <c r="L21" s="177" t="str">
        <f t="shared" si="3"/>
        <v/>
      </c>
      <c r="M21" s="177" t="str">
        <f t="shared" si="4"/>
        <v/>
      </c>
      <c r="N21" s="180" t="str">
        <f t="shared" si="5"/>
        <v/>
      </c>
    </row>
    <row r="22" spans="2:14" s="124" customFormat="1" ht="18" customHeight="1" x14ac:dyDescent="0.25">
      <c r="B22" s="178" t="str" cm="1">
        <f t="array" ref="B22">IFERROR(LOOKUP(2,1/(COUNTIF($B$5:B21,TRA!$D$5:$D$546)=0),TRA!$D$5:$D$546),"")</f>
        <v/>
      </c>
      <c r="C22" s="177" t="str">
        <f>IFERROR(IF($B22="","",COUNTIF(TRA!$D$5:$D$546,$B22)),0)</f>
        <v/>
      </c>
      <c r="D22" s="177" t="str">
        <f>IFERROR(IF($B22="","",SUMIF(TRA!$D31:$D561,$B22,TRA!$E31:$E561)),0)</f>
        <v/>
      </c>
      <c r="E22" s="179" t="str">
        <f t="shared" si="0"/>
        <v/>
      </c>
      <c r="F22" s="177" t="str">
        <f>IFERROR(IF($B22="","",COUNTIF(DMT!$D$5:$D$517,$B22)),0)</f>
        <v/>
      </c>
      <c r="G22" s="177" t="str">
        <f>IFERROR(IF($B22="","",SUMIF(DMT!$D27:$D532,$B22,DMT!$E27:$E532)),0)</f>
        <v/>
      </c>
      <c r="H22" s="179" t="str">
        <f t="shared" si="1"/>
        <v/>
      </c>
      <c r="I22" s="177" t="str">
        <f>IFERROR(IF($B22="","",COUNTIF(#REF!,$B22)),0)</f>
        <v/>
      </c>
      <c r="J22" s="177" t="str">
        <f>IFERROR(IF($B22="","",SUMIF(#REF!,$B22,DMT!$E27:$E532)),0)</f>
        <v/>
      </c>
      <c r="K22" s="179" t="str">
        <f t="shared" si="2"/>
        <v/>
      </c>
      <c r="L22" s="177" t="str">
        <f t="shared" si="3"/>
        <v/>
      </c>
      <c r="M22" s="177" t="str">
        <f t="shared" si="4"/>
        <v/>
      </c>
      <c r="N22" s="180" t="str">
        <f t="shared" si="5"/>
        <v/>
      </c>
    </row>
    <row r="23" spans="2:14" s="124" customFormat="1" ht="18" customHeight="1" x14ac:dyDescent="0.25">
      <c r="B23" s="178" t="str" cm="1">
        <f t="array" ref="B23">IFERROR(LOOKUP(2,1/(COUNTIF($B$5:B22,TRA!$D$5:$D$546)=0),TRA!$D$5:$D$546),"")</f>
        <v/>
      </c>
      <c r="C23" s="177" t="str">
        <f>IFERROR(IF($B23="","",COUNTIF(TRA!$D$5:$D$546,$B23)),0)</f>
        <v/>
      </c>
      <c r="D23" s="177" t="str">
        <f>IFERROR(IF($B23="","",SUMIF(TRA!$D33:$D562,$B23,TRA!$E33:$E562)),0)</f>
        <v/>
      </c>
      <c r="E23" s="179" t="str">
        <f t="shared" si="0"/>
        <v/>
      </c>
      <c r="F23" s="177" t="str">
        <f>IFERROR(IF($B23="","",COUNTIF(DMT!$D$5:$D$517,$B23)),0)</f>
        <v/>
      </c>
      <c r="G23" s="177" t="str">
        <f>IFERROR(IF($B23="","",SUMIF(DMT!$D28:$D533,$B23,DMT!$E28:$E533)),0)</f>
        <v/>
      </c>
      <c r="H23" s="179" t="str">
        <f t="shared" si="1"/>
        <v/>
      </c>
      <c r="I23" s="177" t="str">
        <f>IFERROR(IF($B23="","",COUNTIF(#REF!,$B23)),0)</f>
        <v/>
      </c>
      <c r="J23" s="177" t="str">
        <f>IFERROR(IF($B23="","",SUMIF(#REF!,$B23,DMT!$E28:$E533)),0)</f>
        <v/>
      </c>
      <c r="K23" s="179" t="str">
        <f t="shared" si="2"/>
        <v/>
      </c>
      <c r="L23" s="177" t="str">
        <f t="shared" si="3"/>
        <v/>
      </c>
      <c r="M23" s="177" t="str">
        <f t="shared" si="4"/>
        <v/>
      </c>
      <c r="N23" s="180" t="str">
        <f t="shared" si="5"/>
        <v/>
      </c>
    </row>
    <row r="24" spans="2:14" s="124" customFormat="1" ht="18" customHeight="1" x14ac:dyDescent="0.25">
      <c r="B24" s="178" t="str" cm="1">
        <f t="array" ref="B24">IFERROR(LOOKUP(2,1/(COUNTIF($B$5:B23,TRA!$D$5:$D$546)=0),TRA!$D$5:$D$546),"")</f>
        <v/>
      </c>
      <c r="C24" s="177" t="str">
        <f>IFERROR(IF($B24="","",COUNTIF(TRA!$D$5:$D$546,$B24)),0)</f>
        <v/>
      </c>
      <c r="D24" s="177" t="str">
        <f>IFERROR(IF($B24="","",SUMIF(TRA!$D34:$D563,$B24,TRA!$E34:$E563)),0)</f>
        <v/>
      </c>
      <c r="E24" s="179" t="str">
        <f t="shared" si="0"/>
        <v/>
      </c>
      <c r="F24" s="177" t="str">
        <f>IFERROR(IF($B24="","",COUNTIF(DMT!$D$5:$D$517,$B24)),0)</f>
        <v/>
      </c>
      <c r="G24" s="177" t="str">
        <f>IFERROR(IF($B24="","",SUMIF(DMT!$D29:$D534,$B24,DMT!$E29:$E534)),0)</f>
        <v/>
      </c>
      <c r="H24" s="179" t="str">
        <f t="shared" si="1"/>
        <v/>
      </c>
      <c r="I24" s="177" t="str">
        <f>IFERROR(IF($B24="","",COUNTIF(#REF!,$B24)),0)</f>
        <v/>
      </c>
      <c r="J24" s="177" t="str">
        <f>IFERROR(IF($B24="","",SUMIF(#REF!,$B24,DMT!$E29:$E534)),0)</f>
        <v/>
      </c>
      <c r="K24" s="179" t="str">
        <f t="shared" si="2"/>
        <v/>
      </c>
      <c r="L24" s="177" t="str">
        <f t="shared" si="3"/>
        <v/>
      </c>
      <c r="M24" s="177" t="str">
        <f t="shared" si="4"/>
        <v/>
      </c>
      <c r="N24" s="180" t="str">
        <f t="shared" si="5"/>
        <v/>
      </c>
    </row>
    <row r="25" spans="2:14" s="124" customFormat="1" ht="18" customHeight="1" x14ac:dyDescent="0.25">
      <c r="B25" s="178" t="str" cm="1">
        <f t="array" ref="B25">IFERROR(LOOKUP(2,1/(COUNTIF($B$5:B24,TRA!$D$5:$D$546)=0),TRA!$D$5:$D$546),"")</f>
        <v/>
      </c>
      <c r="C25" s="177" t="str">
        <f>IFERROR(IF($B25="","",COUNTIF(TRA!$D$5:$D$546,$B25)),0)</f>
        <v/>
      </c>
      <c r="D25" s="177" t="str">
        <f>IFERROR(IF($B25="","",SUMIF(TRA!$D35:$D564,$B25,TRA!$E35:$E564)),0)</f>
        <v/>
      </c>
      <c r="E25" s="179" t="str">
        <f t="shared" si="0"/>
        <v/>
      </c>
      <c r="F25" s="177" t="str">
        <f>IFERROR(IF($B25="","",COUNTIF(DMT!$D$5:$D$517,$B25)),0)</f>
        <v/>
      </c>
      <c r="G25" s="177" t="str">
        <f>IFERROR(IF($B25="","",SUMIF(DMT!$D30:$D535,$B25,DMT!$E30:$E535)),0)</f>
        <v/>
      </c>
      <c r="H25" s="179" t="str">
        <f t="shared" si="1"/>
        <v/>
      </c>
      <c r="I25" s="177" t="str">
        <f>IFERROR(IF($B25="","",COUNTIF(#REF!,$B25)),0)</f>
        <v/>
      </c>
      <c r="J25" s="177" t="str">
        <f>IFERROR(IF($B25="","",SUMIF(#REF!,$B25,DMT!$E30:$E535)),0)</f>
        <v/>
      </c>
      <c r="K25" s="179" t="str">
        <f t="shared" si="2"/>
        <v/>
      </c>
      <c r="L25" s="177" t="str">
        <f t="shared" si="3"/>
        <v/>
      </c>
      <c r="M25" s="177" t="str">
        <f t="shared" si="4"/>
        <v/>
      </c>
      <c r="N25" s="180" t="str">
        <f t="shared" si="5"/>
        <v/>
      </c>
    </row>
    <row r="26" spans="2:14" s="124" customFormat="1" ht="18" customHeight="1" x14ac:dyDescent="0.25">
      <c r="B26" s="178" t="str" cm="1">
        <f t="array" ref="B26">IFERROR(LOOKUP(2,1/(COUNTIF($B$5:B25,TRA!$D$5:$D$546)=0),TRA!$D$5:$D$546),"")</f>
        <v/>
      </c>
      <c r="C26" s="177" t="str">
        <f>IFERROR(IF($B26="","",COUNTIF(TRA!$D$5:$D$546,$B26)),0)</f>
        <v/>
      </c>
      <c r="D26" s="177" t="str">
        <f>IFERROR(IF($B26="","",SUMIF(TRA!$D36:$D565,$B26,TRA!$E36:$E565)),0)</f>
        <v/>
      </c>
      <c r="E26" s="179" t="str">
        <f t="shared" si="0"/>
        <v/>
      </c>
      <c r="F26" s="177" t="str">
        <f>IFERROR(IF($B26="","",COUNTIF(DMT!$D$5:$D$517,$B26)),0)</f>
        <v/>
      </c>
      <c r="G26" s="177" t="str">
        <f>IFERROR(IF($B26="","",SUMIF(DMT!$D31:$D536,$B26,DMT!$E31:$E536)),0)</f>
        <v/>
      </c>
      <c r="H26" s="179" t="str">
        <f t="shared" si="1"/>
        <v/>
      </c>
      <c r="I26" s="177" t="str">
        <f>IFERROR(IF($B26="","",COUNTIF(#REF!,$B26)),0)</f>
        <v/>
      </c>
      <c r="J26" s="177" t="str">
        <f>IFERROR(IF($B26="","",SUMIF(#REF!,$B26,DMT!$E31:$E536)),0)</f>
        <v/>
      </c>
      <c r="K26" s="179" t="str">
        <f t="shared" si="2"/>
        <v/>
      </c>
      <c r="L26" s="177" t="str">
        <f t="shared" si="3"/>
        <v/>
      </c>
      <c r="M26" s="177" t="str">
        <f t="shared" si="4"/>
        <v/>
      </c>
      <c r="N26" s="180" t="str">
        <f t="shared" si="5"/>
        <v/>
      </c>
    </row>
    <row r="27" spans="2:14" s="124" customFormat="1" ht="18" customHeight="1" x14ac:dyDescent="0.25">
      <c r="B27" s="178" t="str" cm="1">
        <f t="array" ref="B27">IFERROR(LOOKUP(2,1/(COUNTIF($B$5:B26,TRA!$D$5:$D$546)=0),TRA!$D$5:$D$546),"")</f>
        <v/>
      </c>
      <c r="C27" s="177" t="str">
        <f>IFERROR(IF($B27="","",COUNTIF(TRA!$D$5:$D$546,$B27)),0)</f>
        <v/>
      </c>
      <c r="D27" s="177" t="str">
        <f>IFERROR(IF($B27="","",SUMIF(TRA!$D37:$D566,$B27,TRA!$E37:$E566)),0)</f>
        <v/>
      </c>
      <c r="E27" s="179" t="str">
        <f t="shared" si="0"/>
        <v/>
      </c>
      <c r="F27" s="177" t="str">
        <f>IFERROR(IF($B27="","",COUNTIF(DMT!$D$5:$D$517,$B27)),0)</f>
        <v/>
      </c>
      <c r="G27" s="177" t="str">
        <f>IFERROR(IF($B27="","",SUMIF(DMT!$D32:$D537,$B27,DMT!$E32:$E537)),0)</f>
        <v/>
      </c>
      <c r="H27" s="179" t="str">
        <f t="shared" si="1"/>
        <v/>
      </c>
      <c r="I27" s="177" t="str">
        <f>IFERROR(IF($B27="","",COUNTIF(#REF!,$B27)),0)</f>
        <v/>
      </c>
      <c r="J27" s="177" t="str">
        <f>IFERROR(IF($B27="","",SUMIF(#REF!,$B27,DMT!$E32:$E537)),0)</f>
        <v/>
      </c>
      <c r="K27" s="179" t="str">
        <f t="shared" si="2"/>
        <v/>
      </c>
      <c r="L27" s="177" t="str">
        <f t="shared" si="3"/>
        <v/>
      </c>
      <c r="M27" s="177" t="str">
        <f t="shared" si="4"/>
        <v/>
      </c>
      <c r="N27" s="180" t="str">
        <f t="shared" si="5"/>
        <v/>
      </c>
    </row>
    <row r="28" spans="2:14" s="124" customFormat="1" ht="18" customHeight="1" x14ac:dyDescent="0.25">
      <c r="B28" s="178" t="str" cm="1">
        <f t="array" ref="B28">IFERROR(LOOKUP(2,1/(COUNTIF($B$5:B27,TRA!$D$5:$D$546)=0),TRA!$D$5:$D$546),"")</f>
        <v/>
      </c>
      <c r="C28" s="177" t="str">
        <f>IFERROR(IF($B28="","",COUNTIF(TRA!$D$5:$D$546,$B28)),0)</f>
        <v/>
      </c>
      <c r="D28" s="177" t="str">
        <f>IFERROR(IF($B28="","",SUMIF(TRA!$D38:$D567,$B28,TRA!$E38:$E567)),0)</f>
        <v/>
      </c>
      <c r="E28" s="179" t="str">
        <f t="shared" si="0"/>
        <v/>
      </c>
      <c r="F28" s="177" t="str">
        <f>IFERROR(IF($B28="","",COUNTIF(DMT!$D$5:$D$517,$B28)),0)</f>
        <v/>
      </c>
      <c r="G28" s="177" t="str">
        <f>IFERROR(IF($B28="","",SUMIF(DMT!$D33:$D538,$B28,DMT!$E33:$E538)),0)</f>
        <v/>
      </c>
      <c r="H28" s="179" t="str">
        <f t="shared" si="1"/>
        <v/>
      </c>
      <c r="I28" s="177" t="str">
        <f>IFERROR(IF($B28="","",COUNTIF(#REF!,$B28)),0)</f>
        <v/>
      </c>
      <c r="J28" s="177" t="str">
        <f>IFERROR(IF($B28="","",SUMIF(#REF!,$B28,DMT!$E33:$E538)),0)</f>
        <v/>
      </c>
      <c r="K28" s="179" t="str">
        <f t="shared" si="2"/>
        <v/>
      </c>
      <c r="L28" s="177" t="str">
        <f t="shared" si="3"/>
        <v/>
      </c>
      <c r="M28" s="177" t="str">
        <f t="shared" si="4"/>
        <v/>
      </c>
      <c r="N28" s="180" t="str">
        <f t="shared" si="5"/>
        <v/>
      </c>
    </row>
    <row r="29" spans="2:14" s="124" customFormat="1" ht="18" customHeight="1" x14ac:dyDescent="0.25">
      <c r="B29" s="178" t="str" cm="1">
        <f t="array" ref="B29">IFERROR(LOOKUP(2,1/(COUNTIF($B$5:B28,TRA!$D$5:$D$546)=0),TRA!$D$5:$D$546),"")</f>
        <v/>
      </c>
      <c r="C29" s="177" t="str">
        <f>IFERROR(IF($B29="","",COUNTIF(TRA!$D$5:$D$546,$B29)),0)</f>
        <v/>
      </c>
      <c r="D29" s="177" t="str">
        <f>IFERROR(IF($B29="","",SUMIF(TRA!$D40:$D568,$B29,TRA!$E40:$E568)),0)</f>
        <v/>
      </c>
      <c r="E29" s="179" t="str">
        <f t="shared" si="0"/>
        <v/>
      </c>
      <c r="F29" s="177" t="str">
        <f>IFERROR(IF($B29="","",COUNTIF(DMT!$D$5:$D$517,$B29)),0)</f>
        <v/>
      </c>
      <c r="G29" s="177" t="str">
        <f>IFERROR(IF($B29="","",SUMIF(DMT!$D34:$D539,$B29,DMT!$E34:$E539)),0)</f>
        <v/>
      </c>
      <c r="H29" s="179" t="str">
        <f t="shared" si="1"/>
        <v/>
      </c>
      <c r="I29" s="177" t="str">
        <f>IFERROR(IF($B29="","",COUNTIF(#REF!,$B29)),0)</f>
        <v/>
      </c>
      <c r="J29" s="177" t="str">
        <f>IFERROR(IF($B29="","",SUMIF(#REF!,$B29,DMT!$E34:$E539)),0)</f>
        <v/>
      </c>
      <c r="K29" s="179" t="str">
        <f t="shared" si="2"/>
        <v/>
      </c>
      <c r="L29" s="177" t="str">
        <f t="shared" si="3"/>
        <v/>
      </c>
      <c r="M29" s="177" t="str">
        <f t="shared" si="4"/>
        <v/>
      </c>
      <c r="N29" s="180" t="str">
        <f t="shared" si="5"/>
        <v/>
      </c>
    </row>
    <row r="30" spans="2:14" s="124" customFormat="1" ht="18" customHeight="1" x14ac:dyDescent="0.25">
      <c r="B30" s="178" t="str" cm="1">
        <f t="array" ref="B30">IFERROR(LOOKUP(2,1/(COUNTIF($B$5:B29,TRA!$D$5:$D$546)=0),TRA!$D$5:$D$546),"")</f>
        <v/>
      </c>
      <c r="C30" s="177" t="str">
        <f>IFERROR(IF($B30="","",COUNTIF(TRA!$D$5:$D$546,$B30)),0)</f>
        <v/>
      </c>
      <c r="D30" s="177" t="str">
        <f>IFERROR(IF($B30="","",SUMIF(TRA!$D41:$D569,$B30,TRA!$E41:$E569)),0)</f>
        <v/>
      </c>
      <c r="E30" s="179" t="str">
        <f t="shared" si="0"/>
        <v/>
      </c>
      <c r="F30" s="177" t="str">
        <f>IFERROR(IF($B30="","",COUNTIF(DMT!$D$5:$D$517,$B30)),0)</f>
        <v/>
      </c>
      <c r="G30" s="177" t="str">
        <f>IFERROR(IF($B30="","",SUMIF(DMT!$D36:$D540,$B30,DMT!$E36:$E540)),0)</f>
        <v/>
      </c>
      <c r="H30" s="179" t="str">
        <f t="shared" si="1"/>
        <v/>
      </c>
      <c r="I30" s="177" t="str">
        <f>IFERROR(IF($B30="","",COUNTIF(#REF!,$B30)),0)</f>
        <v/>
      </c>
      <c r="J30" s="177" t="str">
        <f>IFERROR(IF($B30="","",SUMIF(#REF!,$B30,DMT!$E36:$E540)),0)</f>
        <v/>
      </c>
      <c r="K30" s="179" t="str">
        <f t="shared" si="2"/>
        <v/>
      </c>
      <c r="L30" s="177" t="str">
        <f t="shared" si="3"/>
        <v/>
      </c>
      <c r="M30" s="177" t="str">
        <f t="shared" si="4"/>
        <v/>
      </c>
      <c r="N30" s="180" t="str">
        <f t="shared" si="5"/>
        <v/>
      </c>
    </row>
    <row r="31" spans="2:14" s="124" customFormat="1" ht="18" customHeight="1" x14ac:dyDescent="0.25">
      <c r="B31" s="178" t="str" cm="1">
        <f t="array" ref="B31">IFERROR(LOOKUP(2,1/(COUNTIF($B$5:B30,TRA!$D$5:$D$546)=0),TRA!$D$5:$D$546),"")</f>
        <v/>
      </c>
      <c r="C31" s="177" t="str">
        <f>IFERROR(IF($B31="","",COUNTIF(TRA!$D$5:$D$546,$B31)),0)</f>
        <v/>
      </c>
      <c r="D31" s="177" t="str">
        <f>IFERROR(IF($B31="","",SUMIF(TRA!$D42:$D570,$B31,TRA!$E42:$E570)),0)</f>
        <v/>
      </c>
      <c r="E31" s="179" t="str">
        <f t="shared" si="0"/>
        <v/>
      </c>
      <c r="F31" s="177" t="str">
        <f>IFERROR(IF($B31="","",COUNTIF(DMT!$D$5:$D$517,$B31)),0)</f>
        <v/>
      </c>
      <c r="G31" s="177" t="str">
        <f>IFERROR(IF($B31="","",SUMIF(DMT!$D37:$D541,$B31,DMT!$E37:$E541)),0)</f>
        <v/>
      </c>
      <c r="H31" s="179" t="str">
        <f t="shared" si="1"/>
        <v/>
      </c>
      <c r="I31" s="177" t="str">
        <f>IFERROR(IF($B31="","",COUNTIF(#REF!,$B31)),0)</f>
        <v/>
      </c>
      <c r="J31" s="177" t="str">
        <f>IFERROR(IF($B31="","",SUMIF(#REF!,$B31,DMT!$E37:$E541)),0)</f>
        <v/>
      </c>
      <c r="K31" s="179" t="str">
        <f t="shared" si="2"/>
        <v/>
      </c>
      <c r="L31" s="177" t="str">
        <f t="shared" si="3"/>
        <v/>
      </c>
      <c r="M31" s="177" t="str">
        <f t="shared" si="4"/>
        <v/>
      </c>
      <c r="N31" s="180" t="str">
        <f t="shared" si="5"/>
        <v/>
      </c>
    </row>
    <row r="32" spans="2:14" s="124" customFormat="1" ht="18" customHeight="1" x14ac:dyDescent="0.25">
      <c r="B32" s="178" t="str" cm="1">
        <f t="array" ref="B32">IFERROR(LOOKUP(2,1/(COUNTIF($B$5:B31,TRA!$D$5:$D$546)=0),TRA!$D$5:$D$546),"")</f>
        <v/>
      </c>
      <c r="C32" s="177" t="str">
        <f>IFERROR(IF($B32="","",COUNTIF(TRA!$D$5:$D$546,$B32)),0)</f>
        <v/>
      </c>
      <c r="D32" s="177" t="str">
        <f>IFERROR(IF($B32="","",SUMIF(TRA!$D43:$D571,$B32,TRA!$E43:$E571)),0)</f>
        <v/>
      </c>
      <c r="E32" s="179" t="str">
        <f t="shared" si="0"/>
        <v/>
      </c>
      <c r="F32" s="177" t="str">
        <f>IFERROR(IF($B32="","",COUNTIF(DMT!$D$5:$D$517,$B32)),0)</f>
        <v/>
      </c>
      <c r="G32" s="177" t="str">
        <f>IFERROR(IF($B32="","",SUMIF(DMT!$D39:$D542,$B32,DMT!$E39:$E542)),0)</f>
        <v/>
      </c>
      <c r="H32" s="179" t="str">
        <f t="shared" si="1"/>
        <v/>
      </c>
      <c r="I32" s="177" t="str">
        <f>IFERROR(IF($B32="","",COUNTIF(#REF!,$B32)),0)</f>
        <v/>
      </c>
      <c r="J32" s="177" t="str">
        <f>IFERROR(IF($B32="","",SUMIF(#REF!,$B32,DMT!$E39:$E542)),0)</f>
        <v/>
      </c>
      <c r="K32" s="179" t="str">
        <f t="shared" si="2"/>
        <v/>
      </c>
      <c r="L32" s="177" t="str">
        <f t="shared" si="3"/>
        <v/>
      </c>
      <c r="M32" s="177" t="str">
        <f t="shared" si="4"/>
        <v/>
      </c>
      <c r="N32" s="180" t="str">
        <f t="shared" si="5"/>
        <v/>
      </c>
    </row>
    <row r="33" spans="2:14" s="124" customFormat="1" ht="18" customHeight="1" x14ac:dyDescent="0.25">
      <c r="B33" s="178" t="str" cm="1">
        <f t="array" ref="B33">IFERROR(LOOKUP(2,1/(COUNTIF($B$5:B32,TRA!$D$5:$D$546)=0),TRA!$D$5:$D$546),"")</f>
        <v/>
      </c>
      <c r="C33" s="177" t="str">
        <f>IFERROR(IF($B33="","",COUNTIF(TRA!$D$5:$D$546,$B33)),0)</f>
        <v/>
      </c>
      <c r="D33" s="177" t="str">
        <f>IFERROR(IF($B33="","",SUMIF(TRA!$D45:$D572,$B33,TRA!$E45:$E572)),0)</f>
        <v/>
      </c>
      <c r="E33" s="179" t="str">
        <f t="shared" si="0"/>
        <v/>
      </c>
      <c r="F33" s="177" t="str">
        <f>IFERROR(IF($B33="","",COUNTIF(DMT!$D$5:$D$517,$B33)),0)</f>
        <v/>
      </c>
      <c r="G33" s="177" t="str">
        <f>IFERROR(IF($B33="","",SUMIF(DMT!$D40:$D543,$B33,DMT!$E40:$E543)),0)</f>
        <v/>
      </c>
      <c r="H33" s="179" t="str">
        <f t="shared" si="1"/>
        <v/>
      </c>
      <c r="I33" s="177" t="str">
        <f>IFERROR(IF($B33="","",COUNTIF(#REF!,$B33)),0)</f>
        <v/>
      </c>
      <c r="J33" s="177" t="str">
        <f>IFERROR(IF($B33="","",SUMIF(#REF!,$B33,DMT!$E40:$E543)),0)</f>
        <v/>
      </c>
      <c r="K33" s="179" t="str">
        <f t="shared" si="2"/>
        <v/>
      </c>
      <c r="L33" s="177" t="str">
        <f t="shared" si="3"/>
        <v/>
      </c>
      <c r="M33" s="177" t="str">
        <f t="shared" si="4"/>
        <v/>
      </c>
      <c r="N33" s="180" t="str">
        <f t="shared" si="5"/>
        <v/>
      </c>
    </row>
    <row r="34" spans="2:14" s="124" customFormat="1" ht="18" customHeight="1" x14ac:dyDescent="0.25">
      <c r="B34" s="178" t="str" cm="1">
        <f t="array" ref="B34">IFERROR(LOOKUP(2,1/(COUNTIF($B$5:B33,TRA!$D$5:$D$546)=0),TRA!$D$5:$D$546),"")</f>
        <v/>
      </c>
      <c r="C34" s="177" t="str">
        <f>IFERROR(IF($B34="","",COUNTIF(TRA!$D$5:$D$546,$B34)),0)</f>
        <v/>
      </c>
      <c r="D34" s="177" t="str">
        <f>IFERROR(IF($B34="","",SUMIF(TRA!$D47:$D573,$B34,TRA!$E47:$E573)),0)</f>
        <v/>
      </c>
      <c r="E34" s="179" t="str">
        <f t="shared" si="0"/>
        <v/>
      </c>
      <c r="F34" s="177" t="str">
        <f>IFERROR(IF($B34="","",COUNTIF(DMT!$D$5:$D$517,$B34)),0)</f>
        <v/>
      </c>
      <c r="G34" s="177" t="str">
        <f>IFERROR(IF($B34="","",SUMIF(DMT!$D42:$D544,$B34,DMT!$E42:$E544)),0)</f>
        <v/>
      </c>
      <c r="H34" s="179" t="str">
        <f t="shared" si="1"/>
        <v/>
      </c>
      <c r="I34" s="177" t="str">
        <f>IFERROR(IF($B34="","",COUNTIF(#REF!,$B34)),0)</f>
        <v/>
      </c>
      <c r="J34" s="177" t="str">
        <f>IFERROR(IF($B34="","",SUMIF(#REF!,$B34,DMT!$E42:$E544)),0)</f>
        <v/>
      </c>
      <c r="K34" s="179" t="str">
        <f t="shared" si="2"/>
        <v/>
      </c>
      <c r="L34" s="177" t="str">
        <f t="shared" si="3"/>
        <v/>
      </c>
      <c r="M34" s="177" t="str">
        <f t="shared" si="4"/>
        <v/>
      </c>
      <c r="N34" s="180" t="str">
        <f t="shared" si="5"/>
        <v/>
      </c>
    </row>
    <row r="35" spans="2:14" ht="18" customHeight="1" x14ac:dyDescent="0.25">
      <c r="B35" s="178" t="str" cm="1">
        <f t="array" ref="B35">IFERROR(LOOKUP(2,1/(COUNTIF($B$5:B34,TRA!$D$5:$D$546)=0),TRA!$D$5:$D$546),"")</f>
        <v/>
      </c>
      <c r="C35" s="177" t="str">
        <f>IFERROR(IF($B35="","",COUNTIF(TRA!$D$5:$D$546,$B35)),0)</f>
        <v/>
      </c>
      <c r="D35" s="177" t="str">
        <f>IFERROR(IF($B35="","",SUMIF(TRA!$D48:$D574,$B35,TRA!$E48:$E574)),0)</f>
        <v/>
      </c>
      <c r="E35" s="179" t="str">
        <f t="shared" si="0"/>
        <v/>
      </c>
      <c r="F35" s="177" t="str">
        <f>IFERROR(IF($B35="","",COUNTIF(DMT!$D$5:$D$517,$B35)),0)</f>
        <v/>
      </c>
      <c r="G35" s="177" t="str">
        <f>IFERROR(IF($B35="","",SUMIF(DMT!$D43:$D545,$B35,DMT!$E43:$E545)),0)</f>
        <v/>
      </c>
      <c r="H35" s="179" t="str">
        <f t="shared" si="1"/>
        <v/>
      </c>
      <c r="I35" s="177" t="str">
        <f>IFERROR(IF($B35="","",COUNTIF(#REF!,$B35)),0)</f>
        <v/>
      </c>
      <c r="J35" s="177" t="str">
        <f>IFERROR(IF($B35="","",SUMIF(#REF!,$B35,DMT!$E43:$E545)),0)</f>
        <v/>
      </c>
      <c r="K35" s="179" t="str">
        <f t="shared" si="2"/>
        <v/>
      </c>
      <c r="L35" s="177" t="str">
        <f t="shared" si="3"/>
        <v/>
      </c>
      <c r="M35" s="177" t="str">
        <f t="shared" si="4"/>
        <v/>
      </c>
      <c r="N35" s="180" t="str">
        <f t="shared" si="5"/>
        <v/>
      </c>
    </row>
    <row r="36" spans="2:14" ht="18" customHeight="1" x14ac:dyDescent="0.25">
      <c r="B36" s="178" t="str" cm="1">
        <f t="array" ref="B36">IFERROR(LOOKUP(2,1/(COUNTIF($B$5:B35,TRA!$D$5:$D$546)=0),TRA!$D$5:$D$546),"")</f>
        <v/>
      </c>
      <c r="C36" s="177" t="str">
        <f>IFERROR(IF($B36="","",COUNTIF(TRA!$D$5:$D$546,$B36)),0)</f>
        <v/>
      </c>
      <c r="D36" s="177" t="str">
        <f>IFERROR(IF($B36="","",SUMIF(TRA!$D49:$D575,$B36,TRA!$E49:$E575)),0)</f>
        <v/>
      </c>
      <c r="E36" s="179" t="str">
        <f t="shared" si="0"/>
        <v/>
      </c>
      <c r="F36" s="177" t="str">
        <f>IFERROR(IF($B36="","",COUNTIF(DMT!$D$5:$D$517,$B36)),0)</f>
        <v/>
      </c>
      <c r="G36" s="177" t="str">
        <f>IFERROR(IF($B36="","",SUMIF(DMT!$D44:$D546,$B36,DMT!$E44:$E546)),0)</f>
        <v/>
      </c>
      <c r="H36" s="179" t="str">
        <f t="shared" si="1"/>
        <v/>
      </c>
      <c r="I36" s="177" t="str">
        <f>IFERROR(IF($B36="","",COUNTIF(#REF!,$B36)),0)</f>
        <v/>
      </c>
      <c r="J36" s="177" t="str">
        <f>IFERROR(IF($B36="","",SUMIF(#REF!,$B36,DMT!$E44:$E546)),0)</f>
        <v/>
      </c>
      <c r="K36" s="179" t="str">
        <f t="shared" si="2"/>
        <v/>
      </c>
      <c r="L36" s="177" t="str">
        <f t="shared" si="3"/>
        <v/>
      </c>
      <c r="M36" s="177" t="str">
        <f t="shared" si="4"/>
        <v/>
      </c>
      <c r="N36" s="180" t="str">
        <f t="shared" si="5"/>
        <v/>
      </c>
    </row>
    <row r="37" spans="2:14" ht="18" customHeight="1" x14ac:dyDescent="0.25">
      <c r="B37" s="178" t="str" cm="1">
        <f t="array" ref="B37">IFERROR(LOOKUP(2,1/(COUNTIF($B$5:B36,TRA!$D$5:$D$546)=0),TRA!$D$5:$D$546),"")</f>
        <v/>
      </c>
      <c r="C37" s="177" t="str">
        <f>IFERROR(IF($B37="","",COUNTIF(TRA!$D$5:$D$546,$B37)),0)</f>
        <v/>
      </c>
      <c r="D37" s="177" t="str">
        <f>IFERROR(IF($B37="","",SUMIF(TRA!$D51:$D576,$B37,TRA!$E51:$E576)),0)</f>
        <v/>
      </c>
      <c r="E37" s="179" t="str">
        <f t="shared" si="0"/>
        <v/>
      </c>
      <c r="F37" s="177" t="str">
        <f>IFERROR(IF($B37="","",COUNTIF(DMT!$D$5:$D$517,$B37)),0)</f>
        <v/>
      </c>
      <c r="G37" s="177" t="str">
        <f>IFERROR(IF($B37="","",SUMIF(DMT!$D46:$D547,$B37,DMT!$E46:$E547)),0)</f>
        <v/>
      </c>
      <c r="H37" s="179" t="str">
        <f t="shared" si="1"/>
        <v/>
      </c>
      <c r="I37" s="177" t="str">
        <f>IFERROR(IF($B37="","",COUNTIF(#REF!,$B37)),0)</f>
        <v/>
      </c>
      <c r="J37" s="177" t="str">
        <f>IFERROR(IF($B37="","",SUMIF(#REF!,$B37,DMT!$E46:$E547)),0)</f>
        <v/>
      </c>
      <c r="K37" s="179" t="str">
        <f t="shared" si="2"/>
        <v/>
      </c>
      <c r="L37" s="177" t="str">
        <f t="shared" si="3"/>
        <v/>
      </c>
      <c r="M37" s="177" t="str">
        <f t="shared" si="4"/>
        <v/>
      </c>
      <c r="N37" s="180" t="str">
        <f t="shared" si="5"/>
        <v/>
      </c>
    </row>
    <row r="38" spans="2:14" ht="18" customHeight="1" x14ac:dyDescent="0.25">
      <c r="B38" s="178" t="str" cm="1">
        <f t="array" ref="B38">IFERROR(LOOKUP(2,1/(COUNTIF($B$5:B37,TRA!$D$5:$D$546)=0),TRA!$D$5:$D$546),"")</f>
        <v/>
      </c>
      <c r="C38" s="177" t="str">
        <f>IFERROR(IF($B38="","",COUNTIF(TRA!$D$5:$D$546,$B38)),0)</f>
        <v/>
      </c>
      <c r="D38" s="177" t="str">
        <f>IFERROR(IF($B38="","",SUMIF(TRA!$D52:$D577,$B38,TRA!$E52:$E577)),0)</f>
        <v/>
      </c>
      <c r="E38" s="179" t="str">
        <f t="shared" si="0"/>
        <v/>
      </c>
      <c r="F38" s="177" t="str">
        <f>IFERROR(IF($B38="","",COUNTIF(DMT!$D$5:$D$517,$B38)),0)</f>
        <v/>
      </c>
      <c r="G38" s="177" t="str">
        <f>IFERROR(IF($B38="","",SUMIF(DMT!$D46:$D548,$B38,DMT!$E46:$E548)),0)</f>
        <v/>
      </c>
      <c r="H38" s="179" t="str">
        <f t="shared" si="1"/>
        <v/>
      </c>
      <c r="I38" s="177" t="str">
        <f>IFERROR(IF($B38="","",COUNTIF(#REF!,$B38)),0)</f>
        <v/>
      </c>
      <c r="J38" s="177" t="str">
        <f>IFERROR(IF($B38="","",SUMIF(#REF!,$B38,DMT!$E46:$E548)),0)</f>
        <v/>
      </c>
      <c r="K38" s="179" t="str">
        <f t="shared" si="2"/>
        <v/>
      </c>
      <c r="L38" s="177" t="str">
        <f t="shared" si="3"/>
        <v/>
      </c>
      <c r="M38" s="177" t="str">
        <f t="shared" si="4"/>
        <v/>
      </c>
      <c r="N38" s="180" t="str">
        <f t="shared" si="5"/>
        <v/>
      </c>
    </row>
    <row r="39" spans="2:14" ht="18" customHeight="1" x14ac:dyDescent="0.25">
      <c r="B39" s="178" t="str" cm="1">
        <f t="array" ref="B39">IFERROR(LOOKUP(2,1/(COUNTIF($B$5:B38,TRA!$D$5:$D$546)=0),TRA!$D$5:$D$546),"")</f>
        <v/>
      </c>
      <c r="C39" s="177" t="str">
        <f>IFERROR(IF($B39="","",COUNTIF(TRA!$D$5:$D$546,$B39)),0)</f>
        <v/>
      </c>
      <c r="D39" s="177" t="str">
        <f>IFERROR(IF($B39="","",SUMIF(TRA!$D53:$D578,$B39,TRA!$E53:$E578)),0)</f>
        <v/>
      </c>
      <c r="E39" s="179" t="str">
        <f t="shared" si="0"/>
        <v/>
      </c>
      <c r="F39" s="177" t="str">
        <f>IFERROR(IF($B39="","",COUNTIF(DMT!$D$5:$D$517,$B39)),0)</f>
        <v/>
      </c>
      <c r="G39" s="177" t="str">
        <f>IFERROR(IF($B39="","",SUMIF(DMT!$D48:$D549,$B39,DMT!$E48:$E549)),0)</f>
        <v/>
      </c>
      <c r="H39" s="179" t="str">
        <f t="shared" si="1"/>
        <v/>
      </c>
      <c r="I39" s="177" t="str">
        <f>IFERROR(IF($B39="","",COUNTIF(#REF!,$B39)),0)</f>
        <v/>
      </c>
      <c r="J39" s="177" t="str">
        <f>IFERROR(IF($B39="","",SUMIF(#REF!,$B39,DMT!$E48:$E549)),0)</f>
        <v/>
      </c>
      <c r="K39" s="179" t="str">
        <f t="shared" si="2"/>
        <v/>
      </c>
      <c r="L39" s="177" t="str">
        <f t="shared" si="3"/>
        <v/>
      </c>
      <c r="M39" s="177" t="str">
        <f t="shared" si="4"/>
        <v/>
      </c>
      <c r="N39" s="180" t="str">
        <f t="shared" si="5"/>
        <v/>
      </c>
    </row>
    <row r="40" spans="2:14" ht="18" customHeight="1" thickBot="1" x14ac:dyDescent="0.3">
      <c r="B40" s="186" t="str" cm="1">
        <f t="array" ref="B40">IFERROR(LOOKUP(2,1/(COUNTIF($B$5:B39,TRA!$D$5:$D$546)=0),TRA!$D$5:$D$546),"")</f>
        <v/>
      </c>
      <c r="C40" s="187" t="str">
        <f>IFERROR(IF($B40="","",COUNTIF(TRA!$D$5:$D$546,$B40)),0)</f>
        <v/>
      </c>
      <c r="D40" s="187" t="str">
        <f>IFERROR(IF($B40="","",SUMIF(TRA!$D54:$D579,$B40,TRA!$E54:$E579)),0)</f>
        <v/>
      </c>
      <c r="E40" s="181" t="str">
        <f>IF($B40="","",RANK(D40,D$7:D$40))</f>
        <v/>
      </c>
      <c r="F40" s="187" t="str">
        <f>IFERROR(IF($B40="","",COUNTIF(DMT!$D$5:$D$517,$B40)),0)</f>
        <v/>
      </c>
      <c r="G40" s="187" t="str">
        <f>IFERROR(IF($B40="","",SUMIF(DMT!$D49:$D550,$B40,DMT!$E49:$E550)),0)</f>
        <v/>
      </c>
      <c r="H40" s="181" t="str">
        <f t="shared" si="1"/>
        <v/>
      </c>
      <c r="I40" s="187" t="str">
        <f>IFERROR(IF($B40="","",COUNTIF(#REF!,$B40)),0)</f>
        <v/>
      </c>
      <c r="J40" s="187" t="str">
        <f>IFERROR(IF($B40="","",SUMIF(#REF!,$B40,DMT!$E49:$E550)),0)</f>
        <v/>
      </c>
      <c r="K40" s="181" t="str">
        <f t="shared" si="2"/>
        <v/>
      </c>
      <c r="L40" s="187" t="str">
        <f t="shared" si="3"/>
        <v/>
      </c>
      <c r="M40" s="187" t="str">
        <f t="shared" si="4"/>
        <v/>
      </c>
      <c r="N40" s="182" t="str">
        <f>IF($B40="","",RANK(M40,M$7:M$40))</f>
        <v/>
      </c>
    </row>
  </sheetData>
  <mergeCells count="5">
    <mergeCell ref="B1:N1"/>
    <mergeCell ref="C3:E3"/>
    <mergeCell ref="F3:H3"/>
    <mergeCell ref="I3:K3"/>
    <mergeCell ref="L3: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27</vt:i4>
      </vt:variant>
    </vt:vector>
  </HeadingPairs>
  <TitlesOfParts>
    <vt:vector size="38" baseType="lpstr">
      <vt:lpstr>TRA</vt:lpstr>
      <vt:lpstr>TRA DD</vt:lpstr>
      <vt:lpstr>TRA Teams</vt:lpstr>
      <vt:lpstr>DMT</vt:lpstr>
      <vt:lpstr>DMT DD</vt:lpstr>
      <vt:lpstr>DMT Teams</vt:lpstr>
      <vt:lpstr>TRA Region</vt:lpstr>
      <vt:lpstr>DMT Region</vt:lpstr>
      <vt:lpstr>TeamTotals</vt:lpstr>
      <vt:lpstr>Classes</vt:lpstr>
      <vt:lpstr>Legend</vt:lpstr>
      <vt:lpstr>AgesDMT</vt:lpstr>
      <vt:lpstr>AgesTRA</vt:lpstr>
      <vt:lpstr>GradesDMT</vt:lpstr>
      <vt:lpstr>GradesRegionsDMT</vt:lpstr>
      <vt:lpstr>GradesRegionsTRA</vt:lpstr>
      <vt:lpstr>GradesTRA</vt:lpstr>
      <vt:lpstr>DMT!Names_Area</vt:lpstr>
      <vt:lpstr>'DMT DD'!Names_Area</vt:lpstr>
      <vt:lpstr>TRA!Names_Area</vt:lpstr>
      <vt:lpstr>'TRA DD'!Names_Area</vt:lpstr>
      <vt:lpstr>PointsDMT</vt:lpstr>
      <vt:lpstr>PointsTRA</vt:lpstr>
      <vt:lpstr>PosnPointsDMT</vt:lpstr>
      <vt:lpstr>PosnPointsTRA</vt:lpstr>
      <vt:lpstr>DMT!Prelim_Area</vt:lpstr>
      <vt:lpstr>'DMT DD'!Prelim_Area</vt:lpstr>
      <vt:lpstr>TRA!Prelim_Area</vt:lpstr>
      <vt:lpstr>'TRA DD'!Prelim_Area</vt:lpstr>
      <vt:lpstr>Classes!Print_Area</vt:lpstr>
      <vt:lpstr>DMT!Print_Area</vt:lpstr>
      <vt:lpstr>'DMT DD'!Print_Area</vt:lpstr>
      <vt:lpstr>'DMT Teams'!Print_Area</vt:lpstr>
      <vt:lpstr>TRA!Print_Area</vt:lpstr>
      <vt:lpstr>'TRA DD'!Print_Area</vt:lpstr>
      <vt:lpstr>'TRA Teams'!Print_Area</vt:lpstr>
      <vt:lpstr>RegionsDMT</vt:lpstr>
      <vt:lpstr>RegionsTRA</vt:lpstr>
    </vt:vector>
  </TitlesOfParts>
  <Company>Intercede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Edwards</dc:creator>
  <cp:lastModifiedBy>Adam Rear</cp:lastModifiedBy>
  <cp:lastPrinted>2008-07-21T22:00:11Z</cp:lastPrinted>
  <dcterms:created xsi:type="dcterms:W3CDTF">2007-03-31T14:19:18Z</dcterms:created>
  <dcterms:modified xsi:type="dcterms:W3CDTF">2026-04-20T21:37:32Z</dcterms:modified>
</cp:coreProperties>
</file>